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firstSheet="16" activeTab="21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'4a_Kadın_İmalat_Sektör'!$A$2:$K$18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H72" i="36" l="1"/>
  <c r="G72" i="36"/>
  <c r="E72" i="36"/>
  <c r="C72" i="36"/>
  <c r="I123" i="27"/>
  <c r="G123" i="27"/>
  <c r="E123" i="27"/>
  <c r="C123" i="27"/>
  <c r="L92" i="34" l="1"/>
  <c r="K92" i="34"/>
  <c r="J92" i="34"/>
  <c r="I92" i="34"/>
  <c r="L91" i="34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L84" i="9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M82" i="30" s="1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M79" i="30" s="1"/>
  <c r="K79" i="30"/>
  <c r="J79" i="30"/>
  <c r="O78" i="30"/>
  <c r="N78" i="30"/>
  <c r="L78" i="30"/>
  <c r="M78" i="30" s="1"/>
  <c r="K78" i="30"/>
  <c r="J78" i="30"/>
  <c r="O77" i="30"/>
  <c r="N77" i="30"/>
  <c r="L77" i="30"/>
  <c r="M77" i="30" s="1"/>
  <c r="K77" i="30"/>
  <c r="J77" i="30"/>
  <c r="O76" i="30"/>
  <c r="N76" i="30"/>
  <c r="L76" i="30"/>
  <c r="M76" i="30" s="1"/>
  <c r="K76" i="30"/>
  <c r="J76" i="30"/>
  <c r="O75" i="30"/>
  <c r="N75" i="30"/>
  <c r="L75" i="30"/>
  <c r="M75" i="30" s="1"/>
  <c r="K75" i="30"/>
  <c r="J75" i="30"/>
  <c r="O74" i="30"/>
  <c r="N74" i="30"/>
  <c r="L74" i="30"/>
  <c r="M74" i="30" s="1"/>
  <c r="K74" i="30"/>
  <c r="J74" i="30"/>
  <c r="O73" i="30"/>
  <c r="N73" i="30"/>
  <c r="L73" i="30"/>
  <c r="M73" i="30" s="1"/>
  <c r="K73" i="30"/>
  <c r="J73" i="30"/>
  <c r="O72" i="30"/>
  <c r="N72" i="30"/>
  <c r="L72" i="30"/>
  <c r="M72" i="30" s="1"/>
  <c r="K72" i="30"/>
  <c r="J72" i="30"/>
  <c r="O71" i="30"/>
  <c r="N71" i="30"/>
  <c r="L71" i="30"/>
  <c r="M71" i="30" s="1"/>
  <c r="K71" i="30"/>
  <c r="J71" i="30"/>
  <c r="O70" i="30"/>
  <c r="N70" i="30"/>
  <c r="L70" i="30"/>
  <c r="M70" i="30" s="1"/>
  <c r="K70" i="30"/>
  <c r="J70" i="30"/>
  <c r="O69" i="30"/>
  <c r="N69" i="30"/>
  <c r="L69" i="30"/>
  <c r="M69" i="30" s="1"/>
  <c r="K69" i="30"/>
  <c r="J69" i="30"/>
  <c r="O68" i="30"/>
  <c r="N68" i="30"/>
  <c r="L68" i="30"/>
  <c r="M68" i="30" s="1"/>
  <c r="K68" i="30"/>
  <c r="J68" i="30"/>
  <c r="O67" i="30"/>
  <c r="N67" i="30"/>
  <c r="L67" i="30"/>
  <c r="M67" i="30" s="1"/>
  <c r="K67" i="30"/>
  <c r="J67" i="30"/>
  <c r="O66" i="30"/>
  <c r="N66" i="30"/>
  <c r="L66" i="30"/>
  <c r="M66" i="30" s="1"/>
  <c r="K66" i="30"/>
  <c r="J66" i="30"/>
  <c r="O65" i="30"/>
  <c r="N65" i="30"/>
  <c r="L65" i="30"/>
  <c r="M65" i="30" s="1"/>
  <c r="K65" i="30"/>
  <c r="J65" i="30"/>
  <c r="O64" i="30"/>
  <c r="N64" i="30"/>
  <c r="L64" i="30"/>
  <c r="M64" i="30" s="1"/>
  <c r="K64" i="30"/>
  <c r="J64" i="30"/>
  <c r="O63" i="30"/>
  <c r="N63" i="30"/>
  <c r="L63" i="30"/>
  <c r="M63" i="30" s="1"/>
  <c r="K63" i="30"/>
  <c r="J63" i="30"/>
  <c r="O62" i="30"/>
  <c r="N62" i="30"/>
  <c r="L62" i="30"/>
  <c r="M62" i="30" s="1"/>
  <c r="K62" i="30"/>
  <c r="J62" i="30"/>
  <c r="O61" i="30"/>
  <c r="N61" i="30"/>
  <c r="L61" i="30"/>
  <c r="M61" i="30" s="1"/>
  <c r="K61" i="30"/>
  <c r="J61" i="30"/>
  <c r="O60" i="30"/>
  <c r="N60" i="30"/>
  <c r="L60" i="30"/>
  <c r="M60" i="30" s="1"/>
  <c r="K60" i="30"/>
  <c r="J60" i="30"/>
  <c r="O59" i="30"/>
  <c r="N59" i="30"/>
  <c r="L59" i="30"/>
  <c r="M59" i="30" s="1"/>
  <c r="K59" i="30"/>
  <c r="J59" i="30"/>
  <c r="O58" i="30"/>
  <c r="N58" i="30"/>
  <c r="L58" i="30"/>
  <c r="M58" i="30" s="1"/>
  <c r="K58" i="30"/>
  <c r="J58" i="30"/>
  <c r="O57" i="30"/>
  <c r="N57" i="30"/>
  <c r="L57" i="30"/>
  <c r="M57" i="30" s="1"/>
  <c r="K57" i="30"/>
  <c r="J57" i="30"/>
  <c r="O56" i="30"/>
  <c r="N56" i="30"/>
  <c r="L56" i="30"/>
  <c r="M56" i="30" s="1"/>
  <c r="K56" i="30"/>
  <c r="J56" i="30"/>
  <c r="O55" i="30"/>
  <c r="N55" i="30"/>
  <c r="L55" i="30"/>
  <c r="M55" i="30" s="1"/>
  <c r="K55" i="30"/>
  <c r="J55" i="30"/>
  <c r="O54" i="30"/>
  <c r="N54" i="30"/>
  <c r="L54" i="30"/>
  <c r="M54" i="30" s="1"/>
  <c r="K54" i="30"/>
  <c r="J54" i="30"/>
  <c r="O53" i="30"/>
  <c r="N53" i="30"/>
  <c r="L53" i="30"/>
  <c r="M53" i="30" s="1"/>
  <c r="K53" i="30"/>
  <c r="J53" i="30"/>
  <c r="O52" i="30"/>
  <c r="N52" i="30"/>
  <c r="L52" i="30"/>
  <c r="M52" i="30" s="1"/>
  <c r="K52" i="30"/>
  <c r="J52" i="30"/>
  <c r="O51" i="30"/>
  <c r="N51" i="30"/>
  <c r="L51" i="30"/>
  <c r="M51" i="30" s="1"/>
  <c r="K51" i="30"/>
  <c r="J51" i="30"/>
  <c r="O50" i="30"/>
  <c r="N50" i="30"/>
  <c r="L50" i="30"/>
  <c r="M50" i="30" s="1"/>
  <c r="K50" i="30"/>
  <c r="J50" i="30"/>
  <c r="O49" i="30"/>
  <c r="N49" i="30"/>
  <c r="L49" i="30"/>
  <c r="M49" i="30" s="1"/>
  <c r="K49" i="30"/>
  <c r="J49" i="30"/>
  <c r="O48" i="30"/>
  <c r="N48" i="30"/>
  <c r="L48" i="30"/>
  <c r="M48" i="30" s="1"/>
  <c r="K48" i="30"/>
  <c r="J48" i="30"/>
  <c r="O47" i="30"/>
  <c r="N47" i="30"/>
  <c r="L47" i="30"/>
  <c r="M47" i="30" s="1"/>
  <c r="K47" i="30"/>
  <c r="J47" i="30"/>
  <c r="O46" i="30"/>
  <c r="N46" i="30"/>
  <c r="L46" i="30"/>
  <c r="M46" i="30" s="1"/>
  <c r="K46" i="30"/>
  <c r="J46" i="30"/>
  <c r="O45" i="30"/>
  <c r="N45" i="30"/>
  <c r="L45" i="30"/>
  <c r="M45" i="30" s="1"/>
  <c r="K45" i="30"/>
  <c r="J45" i="30"/>
  <c r="O44" i="30"/>
  <c r="N44" i="30"/>
  <c r="L44" i="30"/>
  <c r="M44" i="30" s="1"/>
  <c r="K44" i="30"/>
  <c r="J44" i="30"/>
  <c r="O43" i="30"/>
  <c r="N43" i="30"/>
  <c r="L43" i="30"/>
  <c r="M43" i="30" s="1"/>
  <c r="K43" i="30"/>
  <c r="J43" i="30"/>
  <c r="O42" i="30"/>
  <c r="N42" i="30"/>
  <c r="L42" i="30"/>
  <c r="M42" i="30" s="1"/>
  <c r="K42" i="30"/>
  <c r="J42" i="30"/>
  <c r="O41" i="30"/>
  <c r="N41" i="30"/>
  <c r="L41" i="30"/>
  <c r="M41" i="30" s="1"/>
  <c r="K41" i="30"/>
  <c r="J41" i="30"/>
  <c r="O40" i="30"/>
  <c r="N40" i="30"/>
  <c r="L40" i="30"/>
  <c r="M40" i="30" s="1"/>
  <c r="K40" i="30"/>
  <c r="J40" i="30"/>
  <c r="O39" i="30"/>
  <c r="N39" i="30"/>
  <c r="L39" i="30"/>
  <c r="M39" i="30" s="1"/>
  <c r="K39" i="30"/>
  <c r="J39" i="30"/>
  <c r="O38" i="30"/>
  <c r="N38" i="30"/>
  <c r="L38" i="30"/>
  <c r="M38" i="30" s="1"/>
  <c r="K38" i="30"/>
  <c r="J38" i="30"/>
  <c r="O37" i="30"/>
  <c r="N37" i="30"/>
  <c r="L37" i="30"/>
  <c r="M37" i="30" s="1"/>
  <c r="K37" i="30"/>
  <c r="J37" i="30"/>
  <c r="O36" i="30"/>
  <c r="N36" i="30"/>
  <c r="L36" i="30"/>
  <c r="M36" i="30" s="1"/>
  <c r="K36" i="30"/>
  <c r="J36" i="30"/>
  <c r="O35" i="30"/>
  <c r="N35" i="30"/>
  <c r="L35" i="30"/>
  <c r="M35" i="30" s="1"/>
  <c r="K35" i="30"/>
  <c r="J35" i="30"/>
  <c r="O34" i="30"/>
  <c r="N34" i="30"/>
  <c r="L34" i="30"/>
  <c r="M34" i="30" s="1"/>
  <c r="K34" i="30"/>
  <c r="J34" i="30"/>
  <c r="O33" i="30"/>
  <c r="N33" i="30"/>
  <c r="L33" i="30"/>
  <c r="M33" i="30" s="1"/>
  <c r="K33" i="30"/>
  <c r="J33" i="30"/>
  <c r="O32" i="30"/>
  <c r="N32" i="30"/>
  <c r="L32" i="30"/>
  <c r="M32" i="30" s="1"/>
  <c r="K32" i="30"/>
  <c r="J32" i="30"/>
  <c r="O31" i="30"/>
  <c r="N31" i="30"/>
  <c r="L31" i="30"/>
  <c r="M31" i="30" s="1"/>
  <c r="K31" i="30"/>
  <c r="J31" i="30"/>
  <c r="O30" i="30"/>
  <c r="N30" i="30"/>
  <c r="L30" i="30"/>
  <c r="M30" i="30" s="1"/>
  <c r="K30" i="30"/>
  <c r="J30" i="30"/>
  <c r="O29" i="30"/>
  <c r="N29" i="30"/>
  <c r="L29" i="30"/>
  <c r="M29" i="30" s="1"/>
  <c r="K29" i="30"/>
  <c r="J29" i="30"/>
  <c r="O28" i="30"/>
  <c r="N28" i="30"/>
  <c r="L28" i="30"/>
  <c r="M28" i="30" s="1"/>
  <c r="K28" i="30"/>
  <c r="J28" i="30"/>
  <c r="O27" i="30"/>
  <c r="N27" i="30"/>
  <c r="L27" i="30"/>
  <c r="M27" i="30" s="1"/>
  <c r="K27" i="30"/>
  <c r="J27" i="30"/>
  <c r="O26" i="30"/>
  <c r="N26" i="30"/>
  <c r="L26" i="30"/>
  <c r="M26" i="30" s="1"/>
  <c r="K26" i="30"/>
  <c r="J26" i="30"/>
  <c r="O25" i="30"/>
  <c r="N25" i="30"/>
  <c r="L25" i="30"/>
  <c r="M25" i="30" s="1"/>
  <c r="K25" i="30"/>
  <c r="J25" i="30"/>
  <c r="O24" i="30"/>
  <c r="N24" i="30"/>
  <c r="L24" i="30"/>
  <c r="M24" i="30" s="1"/>
  <c r="K24" i="30"/>
  <c r="J24" i="30"/>
  <c r="O23" i="30"/>
  <c r="N23" i="30"/>
  <c r="L23" i="30"/>
  <c r="M23" i="30" s="1"/>
  <c r="K23" i="30"/>
  <c r="J23" i="30"/>
  <c r="O22" i="30"/>
  <c r="N22" i="30"/>
  <c r="L22" i="30"/>
  <c r="M22" i="30" s="1"/>
  <c r="K22" i="30"/>
  <c r="J22" i="30"/>
  <c r="O21" i="30"/>
  <c r="N21" i="30"/>
  <c r="L21" i="30"/>
  <c r="M21" i="30" s="1"/>
  <c r="K21" i="30"/>
  <c r="J21" i="30"/>
  <c r="O20" i="30"/>
  <c r="N20" i="30"/>
  <c r="L20" i="30"/>
  <c r="M20" i="30" s="1"/>
  <c r="K20" i="30"/>
  <c r="J20" i="30"/>
  <c r="O19" i="30"/>
  <c r="N19" i="30"/>
  <c r="L19" i="30"/>
  <c r="M19" i="30" s="1"/>
  <c r="K19" i="30"/>
  <c r="J19" i="30"/>
  <c r="O18" i="30"/>
  <c r="N18" i="30"/>
  <c r="L18" i="30"/>
  <c r="M18" i="30" s="1"/>
  <c r="K18" i="30"/>
  <c r="J18" i="30"/>
  <c r="O17" i="30"/>
  <c r="N17" i="30"/>
  <c r="L17" i="30"/>
  <c r="M17" i="30" s="1"/>
  <c r="K17" i="30"/>
  <c r="J17" i="30"/>
  <c r="O16" i="30"/>
  <c r="N16" i="30"/>
  <c r="L16" i="30"/>
  <c r="M16" i="30" s="1"/>
  <c r="K16" i="30"/>
  <c r="J16" i="30"/>
  <c r="O15" i="30"/>
  <c r="N15" i="30"/>
  <c r="L15" i="30"/>
  <c r="M15" i="30" s="1"/>
  <c r="K15" i="30"/>
  <c r="J15" i="30"/>
  <c r="O14" i="30"/>
  <c r="N14" i="30"/>
  <c r="L14" i="30"/>
  <c r="M14" i="30" s="1"/>
  <c r="K14" i="30"/>
  <c r="J14" i="30"/>
  <c r="O13" i="30"/>
  <c r="N13" i="30"/>
  <c r="L13" i="30"/>
  <c r="M13" i="30" s="1"/>
  <c r="K13" i="30"/>
  <c r="J13" i="30"/>
  <c r="O12" i="30"/>
  <c r="N12" i="30"/>
  <c r="L12" i="30"/>
  <c r="M12" i="30" s="1"/>
  <c r="K12" i="30"/>
  <c r="J12" i="30"/>
  <c r="O11" i="30"/>
  <c r="N11" i="30"/>
  <c r="L11" i="30"/>
  <c r="M11" i="30" s="1"/>
  <c r="K11" i="30"/>
  <c r="J11" i="30"/>
  <c r="O10" i="30"/>
  <c r="N10" i="30"/>
  <c r="L10" i="30"/>
  <c r="M10" i="30" s="1"/>
  <c r="K10" i="30"/>
  <c r="J10" i="30"/>
  <c r="O9" i="30"/>
  <c r="N9" i="30"/>
  <c r="L9" i="30"/>
  <c r="M9" i="30" s="1"/>
  <c r="K9" i="30"/>
  <c r="J9" i="30"/>
  <c r="O8" i="30"/>
  <c r="N8" i="30"/>
  <c r="L8" i="30"/>
  <c r="M8" i="30" s="1"/>
  <c r="K8" i="30"/>
  <c r="J8" i="30"/>
  <c r="O7" i="30"/>
  <c r="N7" i="30"/>
  <c r="L7" i="30"/>
  <c r="M7" i="30" s="1"/>
  <c r="K7" i="30"/>
  <c r="J7" i="30"/>
  <c r="O6" i="30"/>
  <c r="N6" i="30"/>
  <c r="L6" i="30"/>
  <c r="M6" i="30" s="1"/>
  <c r="K6" i="30"/>
  <c r="J6" i="30"/>
  <c r="O5" i="30"/>
  <c r="N5" i="30"/>
  <c r="L5" i="30"/>
  <c r="M5" i="30" s="1"/>
  <c r="K5" i="30"/>
  <c r="J5" i="30"/>
  <c r="O4" i="30"/>
  <c r="N4" i="30"/>
  <c r="L4" i="30"/>
  <c r="M4" i="30" s="1"/>
  <c r="K4" i="30"/>
  <c r="J4" i="30"/>
  <c r="O3" i="30"/>
  <c r="N3" i="30"/>
  <c r="L3" i="30"/>
  <c r="M3" i="30" s="1"/>
  <c r="K3" i="30"/>
  <c r="J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J22" i="23"/>
  <c r="I22" i="23"/>
  <c r="N21" i="23"/>
  <c r="M21" i="23"/>
  <c r="K21" i="23"/>
  <c r="J21" i="23"/>
  <c r="I21" i="23"/>
  <c r="N20" i="23"/>
  <c r="M20" i="23"/>
  <c r="K20" i="23"/>
  <c r="J20" i="23"/>
  <c r="I20" i="23"/>
  <c r="N19" i="23"/>
  <c r="M19" i="23"/>
  <c r="K19" i="23"/>
  <c r="L19" i="23" s="1"/>
  <c r="J19" i="23"/>
  <c r="I19" i="23"/>
  <c r="N18" i="23"/>
  <c r="M18" i="23"/>
  <c r="K18" i="23"/>
  <c r="J18" i="23"/>
  <c r="I18" i="23"/>
  <c r="N17" i="23"/>
  <c r="M17" i="23"/>
  <c r="K17" i="23"/>
  <c r="J17" i="23"/>
  <c r="I17" i="23"/>
  <c r="N16" i="23"/>
  <c r="M16" i="23"/>
  <c r="K16" i="23"/>
  <c r="J16" i="23"/>
  <c r="I16" i="23"/>
  <c r="N15" i="23"/>
  <c r="M15" i="23"/>
  <c r="K15" i="23"/>
  <c r="L15" i="23" s="1"/>
  <c r="J15" i="23"/>
  <c r="I15" i="23"/>
  <c r="N14" i="23"/>
  <c r="M14" i="23"/>
  <c r="K14" i="23"/>
  <c r="J14" i="23"/>
  <c r="I14" i="23"/>
  <c r="N13" i="23"/>
  <c r="M13" i="23"/>
  <c r="K13" i="23"/>
  <c r="J13" i="23"/>
  <c r="I13" i="23"/>
  <c r="N12" i="23"/>
  <c r="M12" i="23"/>
  <c r="K12" i="23"/>
  <c r="J12" i="23"/>
  <c r="I12" i="23"/>
  <c r="N11" i="23"/>
  <c r="M11" i="23"/>
  <c r="K11" i="23"/>
  <c r="L11" i="23" s="1"/>
  <c r="J11" i="23"/>
  <c r="I11" i="23"/>
  <c r="N10" i="23"/>
  <c r="M10" i="23"/>
  <c r="K10" i="23"/>
  <c r="J10" i="23"/>
  <c r="I10" i="23"/>
  <c r="N9" i="23"/>
  <c r="M9" i="23"/>
  <c r="K9" i="23"/>
  <c r="J9" i="23"/>
  <c r="I9" i="23"/>
  <c r="N8" i="23"/>
  <c r="M8" i="23"/>
  <c r="K8" i="23"/>
  <c r="J8" i="23"/>
  <c r="I8" i="23"/>
  <c r="N7" i="23"/>
  <c r="M7" i="23"/>
  <c r="K7" i="23"/>
  <c r="L7" i="23" s="1"/>
  <c r="J7" i="23"/>
  <c r="I7" i="23"/>
  <c r="N6" i="23"/>
  <c r="M6" i="23"/>
  <c r="K6" i="23"/>
  <c r="J6" i="23"/>
  <c r="I6" i="23"/>
  <c r="N5" i="23"/>
  <c r="M5" i="23"/>
  <c r="K5" i="23"/>
  <c r="J5" i="23"/>
  <c r="I5" i="23"/>
  <c r="N4" i="23"/>
  <c r="M4" i="23"/>
  <c r="K4" i="23"/>
  <c r="J4" i="23"/>
  <c r="I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1" i="5"/>
  <c r="M91" i="5"/>
  <c r="K91" i="5"/>
  <c r="L91" i="5" s="1"/>
  <c r="J91" i="5"/>
  <c r="I91" i="5"/>
  <c r="N90" i="5"/>
  <c r="M90" i="5"/>
  <c r="K90" i="5"/>
  <c r="L90" i="5" s="1"/>
  <c r="J90" i="5"/>
  <c r="I90" i="5"/>
  <c r="N89" i="5"/>
  <c r="M89" i="5"/>
  <c r="K89" i="5"/>
  <c r="L89" i="5" s="1"/>
  <c r="J89" i="5"/>
  <c r="I89" i="5"/>
  <c r="N88" i="5"/>
  <c r="M88" i="5"/>
  <c r="K88" i="5"/>
  <c r="L88" i="5" s="1"/>
  <c r="J88" i="5"/>
  <c r="I88" i="5"/>
  <c r="N87" i="5"/>
  <c r="M87" i="5"/>
  <c r="K87" i="5"/>
  <c r="L87" i="5" s="1"/>
  <c r="J87" i="5"/>
  <c r="I87" i="5"/>
  <c r="N86" i="5"/>
  <c r="M86" i="5"/>
  <c r="K86" i="5"/>
  <c r="L86" i="5" s="1"/>
  <c r="J86" i="5"/>
  <c r="I86" i="5"/>
  <c r="N85" i="5"/>
  <c r="M85" i="5"/>
  <c r="K85" i="5"/>
  <c r="L85" i="5" s="1"/>
  <c r="J85" i="5"/>
  <c r="I85" i="5"/>
  <c r="N84" i="5"/>
  <c r="M84" i="5"/>
  <c r="K84" i="5"/>
  <c r="L84" i="5" s="1"/>
  <c r="J84" i="5"/>
  <c r="I84" i="5"/>
  <c r="N83" i="5"/>
  <c r="M83" i="5"/>
  <c r="K83" i="5"/>
  <c r="L83" i="5" s="1"/>
  <c r="J83" i="5"/>
  <c r="I83" i="5"/>
  <c r="N82" i="5"/>
  <c r="M82" i="5"/>
  <c r="K82" i="5"/>
  <c r="L82" i="5" s="1"/>
  <c r="J82" i="5"/>
  <c r="I82" i="5"/>
  <c r="N81" i="5"/>
  <c r="M81" i="5"/>
  <c r="K81" i="5"/>
  <c r="L81" i="5" s="1"/>
  <c r="J81" i="5"/>
  <c r="I81" i="5"/>
  <c r="N80" i="5"/>
  <c r="M80" i="5"/>
  <c r="K80" i="5"/>
  <c r="L80" i="5" s="1"/>
  <c r="J80" i="5"/>
  <c r="I80" i="5"/>
  <c r="N79" i="5"/>
  <c r="M79" i="5"/>
  <c r="K79" i="5"/>
  <c r="L79" i="5" s="1"/>
  <c r="J79" i="5"/>
  <c r="I79" i="5"/>
  <c r="N78" i="5"/>
  <c r="M78" i="5"/>
  <c r="K78" i="5"/>
  <c r="L78" i="5" s="1"/>
  <c r="J78" i="5"/>
  <c r="I78" i="5"/>
  <c r="N77" i="5"/>
  <c r="M77" i="5"/>
  <c r="K77" i="5"/>
  <c r="L77" i="5" s="1"/>
  <c r="J77" i="5"/>
  <c r="I77" i="5"/>
  <c r="N76" i="5"/>
  <c r="M76" i="5"/>
  <c r="K76" i="5"/>
  <c r="L76" i="5" s="1"/>
  <c r="J76" i="5"/>
  <c r="I76" i="5"/>
  <c r="N75" i="5"/>
  <c r="M75" i="5"/>
  <c r="K75" i="5"/>
  <c r="L75" i="5" s="1"/>
  <c r="J75" i="5"/>
  <c r="I75" i="5"/>
  <c r="N74" i="5"/>
  <c r="M74" i="5"/>
  <c r="K74" i="5"/>
  <c r="L74" i="5" s="1"/>
  <c r="J74" i="5"/>
  <c r="I74" i="5"/>
  <c r="N73" i="5"/>
  <c r="M73" i="5"/>
  <c r="K73" i="5"/>
  <c r="L73" i="5" s="1"/>
  <c r="J73" i="5"/>
  <c r="I73" i="5"/>
  <c r="N72" i="5"/>
  <c r="M72" i="5"/>
  <c r="K72" i="5"/>
  <c r="L72" i="5" s="1"/>
  <c r="J72" i="5"/>
  <c r="I72" i="5"/>
  <c r="N71" i="5"/>
  <c r="M71" i="5"/>
  <c r="K71" i="5"/>
  <c r="L71" i="5" s="1"/>
  <c r="J71" i="5"/>
  <c r="I71" i="5"/>
  <c r="N70" i="5"/>
  <c r="M70" i="5"/>
  <c r="K70" i="5"/>
  <c r="L70" i="5" s="1"/>
  <c r="J70" i="5"/>
  <c r="I70" i="5"/>
  <c r="N69" i="5"/>
  <c r="M69" i="5"/>
  <c r="K69" i="5"/>
  <c r="L69" i="5" s="1"/>
  <c r="J69" i="5"/>
  <c r="I69" i="5"/>
  <c r="N68" i="5"/>
  <c r="M68" i="5"/>
  <c r="K68" i="5"/>
  <c r="L68" i="5" s="1"/>
  <c r="J68" i="5"/>
  <c r="I68" i="5"/>
  <c r="N67" i="5"/>
  <c r="M67" i="5"/>
  <c r="K67" i="5"/>
  <c r="L67" i="5" s="1"/>
  <c r="J67" i="5"/>
  <c r="I67" i="5"/>
  <c r="N66" i="5"/>
  <c r="M66" i="5"/>
  <c r="K66" i="5"/>
  <c r="L66" i="5" s="1"/>
  <c r="J66" i="5"/>
  <c r="I66" i="5"/>
  <c r="N65" i="5"/>
  <c r="M65" i="5"/>
  <c r="K65" i="5"/>
  <c r="L65" i="5" s="1"/>
  <c r="J65" i="5"/>
  <c r="I65" i="5"/>
  <c r="N64" i="5"/>
  <c r="M64" i="5"/>
  <c r="K64" i="5"/>
  <c r="L64" i="5" s="1"/>
  <c r="J64" i="5"/>
  <c r="I64" i="5"/>
  <c r="N63" i="5"/>
  <c r="M63" i="5"/>
  <c r="K63" i="5"/>
  <c r="L63" i="5" s="1"/>
  <c r="J63" i="5"/>
  <c r="I63" i="5"/>
  <c r="N62" i="5"/>
  <c r="M62" i="5"/>
  <c r="K62" i="5"/>
  <c r="L62" i="5" s="1"/>
  <c r="J62" i="5"/>
  <c r="I62" i="5"/>
  <c r="N61" i="5"/>
  <c r="M61" i="5"/>
  <c r="K61" i="5"/>
  <c r="L61" i="5" s="1"/>
  <c r="J61" i="5"/>
  <c r="I61" i="5"/>
  <c r="N60" i="5"/>
  <c r="M60" i="5"/>
  <c r="K60" i="5"/>
  <c r="L60" i="5" s="1"/>
  <c r="J60" i="5"/>
  <c r="I60" i="5"/>
  <c r="N59" i="5"/>
  <c r="M59" i="5"/>
  <c r="K59" i="5"/>
  <c r="L59" i="5" s="1"/>
  <c r="J59" i="5"/>
  <c r="I59" i="5"/>
  <c r="N58" i="5"/>
  <c r="M58" i="5"/>
  <c r="K58" i="5"/>
  <c r="L58" i="5" s="1"/>
  <c r="J58" i="5"/>
  <c r="I58" i="5"/>
  <c r="N57" i="5"/>
  <c r="M57" i="5"/>
  <c r="K57" i="5"/>
  <c r="L57" i="5" s="1"/>
  <c r="J57" i="5"/>
  <c r="I57" i="5"/>
  <c r="N56" i="5"/>
  <c r="M56" i="5"/>
  <c r="K56" i="5"/>
  <c r="L56" i="5" s="1"/>
  <c r="J56" i="5"/>
  <c r="I56" i="5"/>
  <c r="N55" i="5"/>
  <c r="M55" i="5"/>
  <c r="K55" i="5"/>
  <c r="L55" i="5" s="1"/>
  <c r="J55" i="5"/>
  <c r="I55" i="5"/>
  <c r="N54" i="5"/>
  <c r="M54" i="5"/>
  <c r="K54" i="5"/>
  <c r="L54" i="5" s="1"/>
  <c r="J54" i="5"/>
  <c r="I54" i="5"/>
  <c r="N53" i="5"/>
  <c r="M53" i="5"/>
  <c r="K53" i="5"/>
  <c r="L53" i="5" s="1"/>
  <c r="J53" i="5"/>
  <c r="I53" i="5"/>
  <c r="N52" i="5"/>
  <c r="M52" i="5"/>
  <c r="K52" i="5"/>
  <c r="L52" i="5" s="1"/>
  <c r="J52" i="5"/>
  <c r="I52" i="5"/>
  <c r="N51" i="5"/>
  <c r="M51" i="5"/>
  <c r="K51" i="5"/>
  <c r="L51" i="5" s="1"/>
  <c r="J51" i="5"/>
  <c r="I51" i="5"/>
  <c r="N50" i="5"/>
  <c r="M50" i="5"/>
  <c r="K50" i="5"/>
  <c r="L50" i="5" s="1"/>
  <c r="J50" i="5"/>
  <c r="I50" i="5"/>
  <c r="N49" i="5"/>
  <c r="M49" i="5"/>
  <c r="K49" i="5"/>
  <c r="L49" i="5" s="1"/>
  <c r="J49" i="5"/>
  <c r="I49" i="5"/>
  <c r="N48" i="5"/>
  <c r="M48" i="5"/>
  <c r="K48" i="5"/>
  <c r="L48" i="5" s="1"/>
  <c r="J48" i="5"/>
  <c r="I48" i="5"/>
  <c r="N47" i="5"/>
  <c r="M47" i="5"/>
  <c r="K47" i="5"/>
  <c r="L47" i="5" s="1"/>
  <c r="J47" i="5"/>
  <c r="I47" i="5"/>
  <c r="N46" i="5"/>
  <c r="M46" i="5"/>
  <c r="K46" i="5"/>
  <c r="L46" i="5" s="1"/>
  <c r="J46" i="5"/>
  <c r="I46" i="5"/>
  <c r="N45" i="5"/>
  <c r="M45" i="5"/>
  <c r="K45" i="5"/>
  <c r="L45" i="5" s="1"/>
  <c r="J45" i="5"/>
  <c r="I45" i="5"/>
  <c r="N44" i="5"/>
  <c r="M44" i="5"/>
  <c r="K44" i="5"/>
  <c r="L44" i="5" s="1"/>
  <c r="J44" i="5"/>
  <c r="I44" i="5"/>
  <c r="N43" i="5"/>
  <c r="M43" i="5"/>
  <c r="K43" i="5"/>
  <c r="L43" i="5" s="1"/>
  <c r="J43" i="5"/>
  <c r="I43" i="5"/>
  <c r="N42" i="5"/>
  <c r="M42" i="5"/>
  <c r="K42" i="5"/>
  <c r="L42" i="5" s="1"/>
  <c r="J42" i="5"/>
  <c r="I42" i="5"/>
  <c r="N41" i="5"/>
  <c r="M41" i="5"/>
  <c r="K41" i="5"/>
  <c r="L41" i="5" s="1"/>
  <c r="J41" i="5"/>
  <c r="I41" i="5"/>
  <c r="N40" i="5"/>
  <c r="M40" i="5"/>
  <c r="K40" i="5"/>
  <c r="L40" i="5" s="1"/>
  <c r="J40" i="5"/>
  <c r="I40" i="5"/>
  <c r="N39" i="5"/>
  <c r="M39" i="5"/>
  <c r="K39" i="5"/>
  <c r="L39" i="5" s="1"/>
  <c r="J39" i="5"/>
  <c r="I39" i="5"/>
  <c r="N38" i="5"/>
  <c r="M38" i="5"/>
  <c r="K38" i="5"/>
  <c r="L38" i="5" s="1"/>
  <c r="J38" i="5"/>
  <c r="I38" i="5"/>
  <c r="N37" i="5"/>
  <c r="M37" i="5"/>
  <c r="K37" i="5"/>
  <c r="L37" i="5" s="1"/>
  <c r="J37" i="5"/>
  <c r="I37" i="5"/>
  <c r="N36" i="5"/>
  <c r="M36" i="5"/>
  <c r="K36" i="5"/>
  <c r="L36" i="5" s="1"/>
  <c r="J36" i="5"/>
  <c r="I36" i="5"/>
  <c r="N35" i="5"/>
  <c r="M35" i="5"/>
  <c r="K35" i="5"/>
  <c r="L35" i="5" s="1"/>
  <c r="J35" i="5"/>
  <c r="I35" i="5"/>
  <c r="N34" i="5"/>
  <c r="M34" i="5"/>
  <c r="K34" i="5"/>
  <c r="L34" i="5" s="1"/>
  <c r="J34" i="5"/>
  <c r="I34" i="5"/>
  <c r="N33" i="5"/>
  <c r="M33" i="5"/>
  <c r="K33" i="5"/>
  <c r="L33" i="5" s="1"/>
  <c r="J33" i="5"/>
  <c r="I33" i="5"/>
  <c r="N32" i="5"/>
  <c r="M32" i="5"/>
  <c r="K32" i="5"/>
  <c r="L32" i="5" s="1"/>
  <c r="J32" i="5"/>
  <c r="I32" i="5"/>
  <c r="N31" i="5"/>
  <c r="M31" i="5"/>
  <c r="K31" i="5"/>
  <c r="L31" i="5" s="1"/>
  <c r="J31" i="5"/>
  <c r="I31" i="5"/>
  <c r="N30" i="5"/>
  <c r="M30" i="5"/>
  <c r="K30" i="5"/>
  <c r="L30" i="5" s="1"/>
  <c r="J30" i="5"/>
  <c r="I30" i="5"/>
  <c r="N29" i="5"/>
  <c r="M29" i="5"/>
  <c r="K29" i="5"/>
  <c r="L29" i="5" s="1"/>
  <c r="J29" i="5"/>
  <c r="I29" i="5"/>
  <c r="N28" i="5"/>
  <c r="M28" i="5"/>
  <c r="K28" i="5"/>
  <c r="L28" i="5" s="1"/>
  <c r="J28" i="5"/>
  <c r="I28" i="5"/>
  <c r="N27" i="5"/>
  <c r="M27" i="5"/>
  <c r="K27" i="5"/>
  <c r="L27" i="5" s="1"/>
  <c r="J27" i="5"/>
  <c r="I27" i="5"/>
  <c r="N26" i="5"/>
  <c r="M26" i="5"/>
  <c r="K26" i="5"/>
  <c r="L26" i="5" s="1"/>
  <c r="J26" i="5"/>
  <c r="I26" i="5"/>
  <c r="N25" i="5"/>
  <c r="M25" i="5"/>
  <c r="K25" i="5"/>
  <c r="L25" i="5" s="1"/>
  <c r="J25" i="5"/>
  <c r="I25" i="5"/>
  <c r="N24" i="5"/>
  <c r="M24" i="5"/>
  <c r="K24" i="5"/>
  <c r="L24" i="5" s="1"/>
  <c r="J24" i="5"/>
  <c r="I24" i="5"/>
  <c r="N23" i="5"/>
  <c r="M23" i="5"/>
  <c r="K23" i="5"/>
  <c r="L23" i="5" s="1"/>
  <c r="J23" i="5"/>
  <c r="I23" i="5"/>
  <c r="N22" i="5"/>
  <c r="M22" i="5"/>
  <c r="K22" i="5"/>
  <c r="L22" i="5" s="1"/>
  <c r="J22" i="5"/>
  <c r="I22" i="5"/>
  <c r="N21" i="5"/>
  <c r="M21" i="5"/>
  <c r="K21" i="5"/>
  <c r="L21" i="5" s="1"/>
  <c r="J21" i="5"/>
  <c r="I21" i="5"/>
  <c r="N20" i="5"/>
  <c r="M20" i="5"/>
  <c r="K20" i="5"/>
  <c r="L20" i="5" s="1"/>
  <c r="J20" i="5"/>
  <c r="I20" i="5"/>
  <c r="N19" i="5"/>
  <c r="M19" i="5"/>
  <c r="K19" i="5"/>
  <c r="L19" i="5" s="1"/>
  <c r="J19" i="5"/>
  <c r="I19" i="5"/>
  <c r="N18" i="5"/>
  <c r="M18" i="5"/>
  <c r="K18" i="5"/>
  <c r="L18" i="5" s="1"/>
  <c r="J18" i="5"/>
  <c r="I18" i="5"/>
  <c r="N17" i="5"/>
  <c r="M17" i="5"/>
  <c r="K17" i="5"/>
  <c r="L17" i="5" s="1"/>
  <c r="J17" i="5"/>
  <c r="I17" i="5"/>
  <c r="N16" i="5"/>
  <c r="M16" i="5"/>
  <c r="K16" i="5"/>
  <c r="L16" i="5" s="1"/>
  <c r="J16" i="5"/>
  <c r="I16" i="5"/>
  <c r="N15" i="5"/>
  <c r="M15" i="5"/>
  <c r="K15" i="5"/>
  <c r="L15" i="5" s="1"/>
  <c r="J15" i="5"/>
  <c r="I15" i="5"/>
  <c r="N14" i="5"/>
  <c r="M14" i="5"/>
  <c r="K14" i="5"/>
  <c r="L14" i="5" s="1"/>
  <c r="J14" i="5"/>
  <c r="I14" i="5"/>
  <c r="N13" i="5"/>
  <c r="M13" i="5"/>
  <c r="K13" i="5"/>
  <c r="L13" i="5" s="1"/>
  <c r="J13" i="5"/>
  <c r="I13" i="5"/>
  <c r="N12" i="5"/>
  <c r="M12" i="5"/>
  <c r="K12" i="5"/>
  <c r="L12" i="5" s="1"/>
  <c r="J12" i="5"/>
  <c r="I12" i="5"/>
  <c r="N11" i="5"/>
  <c r="M11" i="5"/>
  <c r="K11" i="5"/>
  <c r="L11" i="5" s="1"/>
  <c r="J11" i="5"/>
  <c r="I11" i="5"/>
  <c r="N10" i="5"/>
  <c r="M10" i="5"/>
  <c r="K10" i="5"/>
  <c r="L10" i="5" s="1"/>
  <c r="J10" i="5"/>
  <c r="I10" i="5"/>
  <c r="N9" i="5"/>
  <c r="M9" i="5"/>
  <c r="K9" i="5"/>
  <c r="L9" i="5" s="1"/>
  <c r="J9" i="5"/>
  <c r="I9" i="5"/>
  <c r="N8" i="5"/>
  <c r="M8" i="5"/>
  <c r="K8" i="5"/>
  <c r="L8" i="5" s="1"/>
  <c r="J8" i="5"/>
  <c r="I8" i="5"/>
  <c r="N7" i="5"/>
  <c r="M7" i="5"/>
  <c r="K7" i="5"/>
  <c r="L7" i="5" s="1"/>
  <c r="J7" i="5"/>
  <c r="I7" i="5"/>
  <c r="N6" i="5"/>
  <c r="M6" i="5"/>
  <c r="K6" i="5"/>
  <c r="L6" i="5" s="1"/>
  <c r="J6" i="5"/>
  <c r="I6" i="5"/>
  <c r="N5" i="5"/>
  <c r="M5" i="5"/>
  <c r="K5" i="5"/>
  <c r="L5" i="5" s="1"/>
  <c r="J5" i="5"/>
  <c r="I5" i="5"/>
  <c r="N4" i="5"/>
  <c r="M4" i="5"/>
  <c r="K4" i="5"/>
  <c r="L4" i="5" s="1"/>
  <c r="J4" i="5"/>
  <c r="I4" i="5"/>
  <c r="N3" i="5"/>
  <c r="M3" i="5"/>
  <c r="K3" i="5"/>
  <c r="L3" i="5" s="1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1" i="17"/>
  <c r="M91" i="17"/>
  <c r="K91" i="17"/>
  <c r="L91" i="17" s="1"/>
  <c r="J91" i="17"/>
  <c r="I91" i="17"/>
  <c r="N90" i="17"/>
  <c r="M90" i="17"/>
  <c r="K90" i="17"/>
  <c r="L90" i="17" s="1"/>
  <c r="J90" i="17"/>
  <c r="I90" i="17"/>
  <c r="N89" i="17"/>
  <c r="M89" i="17"/>
  <c r="K89" i="17"/>
  <c r="L89" i="17" s="1"/>
  <c r="J89" i="17"/>
  <c r="I89" i="17"/>
  <c r="N88" i="17"/>
  <c r="M88" i="17"/>
  <c r="K88" i="17"/>
  <c r="L88" i="17" s="1"/>
  <c r="J88" i="17"/>
  <c r="I88" i="17"/>
  <c r="N87" i="17"/>
  <c r="M87" i="17"/>
  <c r="K87" i="17"/>
  <c r="L87" i="17" s="1"/>
  <c r="J87" i="17"/>
  <c r="I87" i="17"/>
  <c r="N86" i="17"/>
  <c r="M86" i="17"/>
  <c r="K86" i="17"/>
  <c r="L86" i="17" s="1"/>
  <c r="J86" i="17"/>
  <c r="I86" i="17"/>
  <c r="N85" i="17"/>
  <c r="M85" i="17"/>
  <c r="K85" i="17"/>
  <c r="L85" i="17" s="1"/>
  <c r="J85" i="17"/>
  <c r="I85" i="17"/>
  <c r="N84" i="17"/>
  <c r="M84" i="17"/>
  <c r="K84" i="17"/>
  <c r="L84" i="17" s="1"/>
  <c r="J84" i="17"/>
  <c r="I84" i="17"/>
  <c r="N83" i="17"/>
  <c r="M83" i="17"/>
  <c r="K83" i="17"/>
  <c r="L83" i="17" s="1"/>
  <c r="J83" i="17"/>
  <c r="I83" i="17"/>
  <c r="N82" i="17"/>
  <c r="M82" i="17"/>
  <c r="K82" i="17"/>
  <c r="L82" i="17" s="1"/>
  <c r="J82" i="17"/>
  <c r="I82" i="17"/>
  <c r="N81" i="17"/>
  <c r="M81" i="17"/>
  <c r="K81" i="17"/>
  <c r="L81" i="17" s="1"/>
  <c r="J81" i="17"/>
  <c r="I81" i="17"/>
  <c r="N80" i="17"/>
  <c r="M80" i="17"/>
  <c r="K80" i="17"/>
  <c r="L80" i="17" s="1"/>
  <c r="J80" i="17"/>
  <c r="I80" i="17"/>
  <c r="N79" i="17"/>
  <c r="M79" i="17"/>
  <c r="K79" i="17"/>
  <c r="L79" i="17" s="1"/>
  <c r="J79" i="17"/>
  <c r="I79" i="17"/>
  <c r="N78" i="17"/>
  <c r="M78" i="17"/>
  <c r="K78" i="17"/>
  <c r="L78" i="17" s="1"/>
  <c r="J78" i="17"/>
  <c r="I78" i="17"/>
  <c r="N77" i="17"/>
  <c r="M77" i="17"/>
  <c r="K77" i="17"/>
  <c r="L77" i="17" s="1"/>
  <c r="J77" i="17"/>
  <c r="I77" i="17"/>
  <c r="N76" i="17"/>
  <c r="M76" i="17"/>
  <c r="K76" i="17"/>
  <c r="L76" i="17" s="1"/>
  <c r="J76" i="17"/>
  <c r="I76" i="17"/>
  <c r="N75" i="17"/>
  <c r="M75" i="17"/>
  <c r="K75" i="17"/>
  <c r="L75" i="17" s="1"/>
  <c r="J75" i="17"/>
  <c r="I75" i="17"/>
  <c r="N74" i="17"/>
  <c r="M74" i="17"/>
  <c r="K74" i="17"/>
  <c r="L74" i="17" s="1"/>
  <c r="J74" i="17"/>
  <c r="I74" i="17"/>
  <c r="N73" i="17"/>
  <c r="M73" i="17"/>
  <c r="K73" i="17"/>
  <c r="L73" i="17" s="1"/>
  <c r="J73" i="17"/>
  <c r="I73" i="17"/>
  <c r="N72" i="17"/>
  <c r="M72" i="17"/>
  <c r="K72" i="17"/>
  <c r="L72" i="17" s="1"/>
  <c r="J72" i="17"/>
  <c r="I72" i="17"/>
  <c r="N71" i="17"/>
  <c r="M71" i="17"/>
  <c r="K71" i="17"/>
  <c r="L71" i="17" s="1"/>
  <c r="J71" i="17"/>
  <c r="I71" i="17"/>
  <c r="N70" i="17"/>
  <c r="M70" i="17"/>
  <c r="K70" i="17"/>
  <c r="L70" i="17" s="1"/>
  <c r="J70" i="17"/>
  <c r="I70" i="17"/>
  <c r="N69" i="17"/>
  <c r="M69" i="17"/>
  <c r="K69" i="17"/>
  <c r="L69" i="17" s="1"/>
  <c r="J69" i="17"/>
  <c r="I69" i="17"/>
  <c r="N68" i="17"/>
  <c r="M68" i="17"/>
  <c r="K68" i="17"/>
  <c r="L68" i="17" s="1"/>
  <c r="J68" i="17"/>
  <c r="I68" i="17"/>
  <c r="N67" i="17"/>
  <c r="M67" i="17"/>
  <c r="K67" i="17"/>
  <c r="L67" i="17" s="1"/>
  <c r="J67" i="17"/>
  <c r="I67" i="17"/>
  <c r="N66" i="17"/>
  <c r="M66" i="17"/>
  <c r="K66" i="17"/>
  <c r="L66" i="17" s="1"/>
  <c r="J66" i="17"/>
  <c r="I66" i="17"/>
  <c r="N65" i="17"/>
  <c r="M65" i="17"/>
  <c r="K65" i="17"/>
  <c r="L65" i="17" s="1"/>
  <c r="J65" i="17"/>
  <c r="I65" i="17"/>
  <c r="N64" i="17"/>
  <c r="M64" i="17"/>
  <c r="K64" i="17"/>
  <c r="L64" i="17" s="1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L60" i="17" s="1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L5" i="17" s="1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L83" i="26" s="1"/>
  <c r="J83" i="26"/>
  <c r="I83" i="26"/>
  <c r="N82" i="26"/>
  <c r="M82" i="26"/>
  <c r="K82" i="26"/>
  <c r="L82" i="26" s="1"/>
  <c r="J82" i="26"/>
  <c r="I82" i="26"/>
  <c r="N81" i="26"/>
  <c r="M81" i="26"/>
  <c r="K81" i="26"/>
  <c r="L81" i="26" s="1"/>
  <c r="J81" i="26"/>
  <c r="I81" i="26"/>
  <c r="N80" i="26"/>
  <c r="M80" i="26"/>
  <c r="K80" i="26"/>
  <c r="L80" i="26" s="1"/>
  <c r="J80" i="26"/>
  <c r="I80" i="26"/>
  <c r="N79" i="26"/>
  <c r="M79" i="26"/>
  <c r="K79" i="26"/>
  <c r="L79" i="26" s="1"/>
  <c r="J79" i="26"/>
  <c r="I79" i="26"/>
  <c r="N78" i="26"/>
  <c r="M78" i="26"/>
  <c r="K78" i="26"/>
  <c r="L78" i="26" s="1"/>
  <c r="J78" i="26"/>
  <c r="I78" i="26"/>
  <c r="N77" i="26"/>
  <c r="M77" i="26"/>
  <c r="K77" i="26"/>
  <c r="L77" i="26" s="1"/>
  <c r="J77" i="26"/>
  <c r="I77" i="26"/>
  <c r="N76" i="26"/>
  <c r="M76" i="26"/>
  <c r="K76" i="26"/>
  <c r="L76" i="26" s="1"/>
  <c r="J76" i="26"/>
  <c r="I76" i="26"/>
  <c r="N75" i="26"/>
  <c r="M75" i="26"/>
  <c r="K75" i="26"/>
  <c r="L75" i="26" s="1"/>
  <c r="J75" i="26"/>
  <c r="I75" i="26"/>
  <c r="N74" i="26"/>
  <c r="M74" i="26"/>
  <c r="K74" i="26"/>
  <c r="L74" i="26" s="1"/>
  <c r="J74" i="26"/>
  <c r="I74" i="26"/>
  <c r="N73" i="26"/>
  <c r="M73" i="26"/>
  <c r="K73" i="26"/>
  <c r="L73" i="26" s="1"/>
  <c r="J73" i="26"/>
  <c r="I73" i="26"/>
  <c r="N72" i="26"/>
  <c r="M72" i="26"/>
  <c r="K72" i="26"/>
  <c r="L72" i="26" s="1"/>
  <c r="J72" i="26"/>
  <c r="I72" i="26"/>
  <c r="N71" i="26"/>
  <c r="M71" i="26"/>
  <c r="K71" i="26"/>
  <c r="L71" i="26" s="1"/>
  <c r="J71" i="26"/>
  <c r="I71" i="26"/>
  <c r="N70" i="26"/>
  <c r="M70" i="26"/>
  <c r="K70" i="26"/>
  <c r="L70" i="26" s="1"/>
  <c r="J70" i="26"/>
  <c r="I70" i="26"/>
  <c r="N69" i="26"/>
  <c r="M69" i="26"/>
  <c r="K69" i="26"/>
  <c r="L69" i="26" s="1"/>
  <c r="J69" i="26"/>
  <c r="I69" i="26"/>
  <c r="N68" i="26"/>
  <c r="M68" i="26"/>
  <c r="K68" i="26"/>
  <c r="L68" i="26" s="1"/>
  <c r="J68" i="26"/>
  <c r="I68" i="26"/>
  <c r="N67" i="26"/>
  <c r="M67" i="26"/>
  <c r="K67" i="26"/>
  <c r="L67" i="26" s="1"/>
  <c r="J67" i="26"/>
  <c r="I67" i="26"/>
  <c r="N66" i="26"/>
  <c r="M66" i="26"/>
  <c r="K66" i="26"/>
  <c r="L66" i="26" s="1"/>
  <c r="J66" i="26"/>
  <c r="I66" i="26"/>
  <c r="N65" i="26"/>
  <c r="M65" i="26"/>
  <c r="K65" i="26"/>
  <c r="L65" i="26" s="1"/>
  <c r="J65" i="26"/>
  <c r="I65" i="26"/>
  <c r="N64" i="26"/>
  <c r="M64" i="26"/>
  <c r="K64" i="26"/>
  <c r="L64" i="26" s="1"/>
  <c r="J64" i="26"/>
  <c r="I64" i="26"/>
  <c r="N63" i="26"/>
  <c r="M63" i="26"/>
  <c r="K63" i="26"/>
  <c r="L63" i="26" s="1"/>
  <c r="J63" i="26"/>
  <c r="I63" i="26"/>
  <c r="N62" i="26"/>
  <c r="M62" i="26"/>
  <c r="K62" i="26"/>
  <c r="L62" i="26" s="1"/>
  <c r="J62" i="26"/>
  <c r="I62" i="26"/>
  <c r="N61" i="26"/>
  <c r="M61" i="26"/>
  <c r="K61" i="26"/>
  <c r="L61" i="26" s="1"/>
  <c r="J61" i="26"/>
  <c r="I61" i="26"/>
  <c r="N60" i="26"/>
  <c r="M60" i="26"/>
  <c r="K60" i="26"/>
  <c r="L60" i="26" s="1"/>
  <c r="J60" i="26"/>
  <c r="I60" i="26"/>
  <c r="N59" i="26"/>
  <c r="M59" i="26"/>
  <c r="K59" i="26"/>
  <c r="L59" i="26" s="1"/>
  <c r="J59" i="26"/>
  <c r="I59" i="26"/>
  <c r="N58" i="26"/>
  <c r="M58" i="26"/>
  <c r="K58" i="26"/>
  <c r="L58" i="26" s="1"/>
  <c r="J58" i="26"/>
  <c r="I58" i="26"/>
  <c r="N57" i="26"/>
  <c r="M57" i="26"/>
  <c r="K57" i="26"/>
  <c r="L57" i="26" s="1"/>
  <c r="J57" i="26"/>
  <c r="I57" i="26"/>
  <c r="N56" i="26"/>
  <c r="M56" i="26"/>
  <c r="K56" i="26"/>
  <c r="L56" i="26" s="1"/>
  <c r="J56" i="26"/>
  <c r="I56" i="26"/>
  <c r="N55" i="26"/>
  <c r="M55" i="26"/>
  <c r="K55" i="26"/>
  <c r="L55" i="26" s="1"/>
  <c r="J55" i="26"/>
  <c r="I55" i="26"/>
  <c r="N54" i="26"/>
  <c r="M54" i="26"/>
  <c r="K54" i="26"/>
  <c r="L54" i="26" s="1"/>
  <c r="J54" i="26"/>
  <c r="I54" i="26"/>
  <c r="N53" i="26"/>
  <c r="M53" i="26"/>
  <c r="K53" i="26"/>
  <c r="L53" i="26" s="1"/>
  <c r="J53" i="26"/>
  <c r="I53" i="26"/>
  <c r="N52" i="26"/>
  <c r="M52" i="26"/>
  <c r="K52" i="26"/>
  <c r="L52" i="26" s="1"/>
  <c r="J52" i="26"/>
  <c r="I52" i="26"/>
  <c r="N51" i="26"/>
  <c r="M51" i="26"/>
  <c r="K51" i="26"/>
  <c r="L51" i="26" s="1"/>
  <c r="J51" i="26"/>
  <c r="I51" i="26"/>
  <c r="N50" i="26"/>
  <c r="M50" i="26"/>
  <c r="K50" i="26"/>
  <c r="L50" i="26" s="1"/>
  <c r="J50" i="26"/>
  <c r="I50" i="26"/>
  <c r="N49" i="26"/>
  <c r="M49" i="26"/>
  <c r="K49" i="26"/>
  <c r="L49" i="26" s="1"/>
  <c r="J49" i="26"/>
  <c r="I49" i="26"/>
  <c r="N48" i="26"/>
  <c r="M48" i="26"/>
  <c r="K48" i="26"/>
  <c r="L48" i="26" s="1"/>
  <c r="J48" i="26"/>
  <c r="I48" i="26"/>
  <c r="N47" i="26"/>
  <c r="M47" i="26"/>
  <c r="K47" i="26"/>
  <c r="L47" i="26" s="1"/>
  <c r="J47" i="26"/>
  <c r="I47" i="26"/>
  <c r="N46" i="26"/>
  <c r="M46" i="26"/>
  <c r="K46" i="26"/>
  <c r="L46" i="26" s="1"/>
  <c r="J46" i="26"/>
  <c r="I46" i="26"/>
  <c r="N45" i="26"/>
  <c r="M45" i="26"/>
  <c r="K45" i="26"/>
  <c r="L45" i="26" s="1"/>
  <c r="J45" i="26"/>
  <c r="I45" i="26"/>
  <c r="N44" i="26"/>
  <c r="M44" i="26"/>
  <c r="K44" i="26"/>
  <c r="L44" i="26" s="1"/>
  <c r="J44" i="26"/>
  <c r="I44" i="26"/>
  <c r="N43" i="26"/>
  <c r="M43" i="26"/>
  <c r="K43" i="26"/>
  <c r="L43" i="26" s="1"/>
  <c r="J43" i="26"/>
  <c r="I43" i="26"/>
  <c r="N42" i="26"/>
  <c r="M42" i="26"/>
  <c r="K42" i="26"/>
  <c r="L42" i="26" s="1"/>
  <c r="J42" i="26"/>
  <c r="I42" i="26"/>
  <c r="N41" i="26"/>
  <c r="M41" i="26"/>
  <c r="K41" i="26"/>
  <c r="L41" i="26" s="1"/>
  <c r="J41" i="26"/>
  <c r="I41" i="26"/>
  <c r="N40" i="26"/>
  <c r="M40" i="26"/>
  <c r="K40" i="26"/>
  <c r="L40" i="26" s="1"/>
  <c r="J40" i="26"/>
  <c r="I40" i="26"/>
  <c r="N39" i="26"/>
  <c r="M39" i="26"/>
  <c r="K39" i="26"/>
  <c r="L39" i="26" s="1"/>
  <c r="J39" i="26"/>
  <c r="I39" i="26"/>
  <c r="N38" i="26"/>
  <c r="M38" i="26"/>
  <c r="K38" i="26"/>
  <c r="L38" i="26" s="1"/>
  <c r="J38" i="26"/>
  <c r="I38" i="26"/>
  <c r="N37" i="26"/>
  <c r="M37" i="26"/>
  <c r="K37" i="26"/>
  <c r="L37" i="26" s="1"/>
  <c r="J37" i="26"/>
  <c r="I37" i="26"/>
  <c r="N36" i="26"/>
  <c r="M36" i="26"/>
  <c r="K36" i="26"/>
  <c r="L36" i="26" s="1"/>
  <c r="J36" i="26"/>
  <c r="I36" i="26"/>
  <c r="N35" i="26"/>
  <c r="M35" i="26"/>
  <c r="K35" i="26"/>
  <c r="L35" i="26" s="1"/>
  <c r="J35" i="26"/>
  <c r="I35" i="26"/>
  <c r="N34" i="26"/>
  <c r="M34" i="26"/>
  <c r="K34" i="26"/>
  <c r="L34" i="26" s="1"/>
  <c r="J34" i="26"/>
  <c r="I34" i="26"/>
  <c r="N33" i="26"/>
  <c r="M33" i="26"/>
  <c r="K33" i="26"/>
  <c r="L33" i="26" s="1"/>
  <c r="J33" i="26"/>
  <c r="I33" i="26"/>
  <c r="N32" i="26"/>
  <c r="M32" i="26"/>
  <c r="K32" i="26"/>
  <c r="L32" i="26" s="1"/>
  <c r="J32" i="26"/>
  <c r="I32" i="26"/>
  <c r="N31" i="26"/>
  <c r="M31" i="26"/>
  <c r="K31" i="26"/>
  <c r="L31" i="26" s="1"/>
  <c r="J31" i="26"/>
  <c r="I31" i="26"/>
  <c r="N30" i="26"/>
  <c r="M30" i="26"/>
  <c r="K30" i="26"/>
  <c r="L30" i="26" s="1"/>
  <c r="J30" i="26"/>
  <c r="I30" i="26"/>
  <c r="N29" i="26"/>
  <c r="M29" i="26"/>
  <c r="K29" i="26"/>
  <c r="L29" i="26" s="1"/>
  <c r="J29" i="26"/>
  <c r="I29" i="26"/>
  <c r="N28" i="26"/>
  <c r="M28" i="26"/>
  <c r="K28" i="26"/>
  <c r="L28" i="26" s="1"/>
  <c r="J28" i="26"/>
  <c r="I28" i="26"/>
  <c r="N27" i="26"/>
  <c r="M27" i="26"/>
  <c r="K27" i="26"/>
  <c r="L27" i="26" s="1"/>
  <c r="J27" i="26"/>
  <c r="I27" i="26"/>
  <c r="N26" i="26"/>
  <c r="M26" i="26"/>
  <c r="K26" i="26"/>
  <c r="L26" i="26" s="1"/>
  <c r="J26" i="26"/>
  <c r="I26" i="26"/>
  <c r="N25" i="26"/>
  <c r="M25" i="26"/>
  <c r="K25" i="26"/>
  <c r="L25" i="26" s="1"/>
  <c r="J25" i="26"/>
  <c r="I25" i="26"/>
  <c r="N24" i="26"/>
  <c r="M24" i="26"/>
  <c r="K24" i="26"/>
  <c r="L24" i="26" s="1"/>
  <c r="J24" i="26"/>
  <c r="I24" i="26"/>
  <c r="N23" i="26"/>
  <c r="M23" i="26"/>
  <c r="K23" i="26"/>
  <c r="L23" i="26" s="1"/>
  <c r="J23" i="26"/>
  <c r="I23" i="26"/>
  <c r="N22" i="26"/>
  <c r="M22" i="26"/>
  <c r="K22" i="26"/>
  <c r="L22" i="26" s="1"/>
  <c r="J22" i="26"/>
  <c r="I22" i="26"/>
  <c r="N21" i="26"/>
  <c r="M21" i="26"/>
  <c r="K21" i="26"/>
  <c r="L21" i="26" s="1"/>
  <c r="J21" i="26"/>
  <c r="I21" i="26"/>
  <c r="N20" i="26"/>
  <c r="M20" i="26"/>
  <c r="K20" i="26"/>
  <c r="L20" i="26" s="1"/>
  <c r="J20" i="26"/>
  <c r="I20" i="26"/>
  <c r="N19" i="26"/>
  <c r="M19" i="26"/>
  <c r="K19" i="26"/>
  <c r="L19" i="26" s="1"/>
  <c r="J19" i="26"/>
  <c r="I19" i="26"/>
  <c r="N18" i="26"/>
  <c r="M18" i="26"/>
  <c r="K18" i="26"/>
  <c r="L18" i="26" s="1"/>
  <c r="J18" i="26"/>
  <c r="I18" i="26"/>
  <c r="N17" i="26"/>
  <c r="M17" i="26"/>
  <c r="K17" i="26"/>
  <c r="L17" i="26" s="1"/>
  <c r="J17" i="26"/>
  <c r="I17" i="26"/>
  <c r="N16" i="26"/>
  <c r="M16" i="26"/>
  <c r="K16" i="26"/>
  <c r="L16" i="26" s="1"/>
  <c r="J16" i="26"/>
  <c r="I16" i="26"/>
  <c r="N15" i="26"/>
  <c r="M15" i="26"/>
  <c r="K15" i="26"/>
  <c r="L15" i="26" s="1"/>
  <c r="J15" i="26"/>
  <c r="I15" i="26"/>
  <c r="N14" i="26"/>
  <c r="M14" i="26"/>
  <c r="K14" i="26"/>
  <c r="L14" i="26" s="1"/>
  <c r="J14" i="26"/>
  <c r="I14" i="26"/>
  <c r="N13" i="26"/>
  <c r="M13" i="26"/>
  <c r="K13" i="26"/>
  <c r="L13" i="26" s="1"/>
  <c r="J13" i="26"/>
  <c r="I13" i="26"/>
  <c r="N12" i="26"/>
  <c r="M12" i="26"/>
  <c r="K12" i="26"/>
  <c r="L12" i="26" s="1"/>
  <c r="J12" i="26"/>
  <c r="I12" i="26"/>
  <c r="N11" i="26"/>
  <c r="M11" i="26"/>
  <c r="K11" i="26"/>
  <c r="L11" i="26" s="1"/>
  <c r="J11" i="26"/>
  <c r="I11" i="26"/>
  <c r="N10" i="26"/>
  <c r="M10" i="26"/>
  <c r="K10" i="26"/>
  <c r="L10" i="26" s="1"/>
  <c r="J10" i="26"/>
  <c r="I10" i="26"/>
  <c r="N9" i="26"/>
  <c r="M9" i="26"/>
  <c r="K9" i="26"/>
  <c r="L9" i="26" s="1"/>
  <c r="J9" i="26"/>
  <c r="I9" i="26"/>
  <c r="N8" i="26"/>
  <c r="M8" i="26"/>
  <c r="K8" i="26"/>
  <c r="L8" i="26" s="1"/>
  <c r="J8" i="26"/>
  <c r="I8" i="26"/>
  <c r="N7" i="26"/>
  <c r="M7" i="26"/>
  <c r="K7" i="26"/>
  <c r="L7" i="26" s="1"/>
  <c r="J7" i="26"/>
  <c r="I7" i="26"/>
  <c r="N6" i="26"/>
  <c r="M6" i="26"/>
  <c r="K6" i="26"/>
  <c r="L6" i="26" s="1"/>
  <c r="J6" i="26"/>
  <c r="I6" i="26"/>
  <c r="N5" i="26"/>
  <c r="M5" i="26"/>
  <c r="K5" i="26"/>
  <c r="L5" i="26" s="1"/>
  <c r="J5" i="26"/>
  <c r="I5" i="26"/>
  <c r="N4" i="26"/>
  <c r="M4" i="26"/>
  <c r="K4" i="26"/>
  <c r="L4" i="26" s="1"/>
  <c r="J4" i="26"/>
  <c r="I4" i="26"/>
  <c r="N3" i="26"/>
  <c r="M3" i="26"/>
  <c r="K3" i="26"/>
  <c r="L3" i="26" s="1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M84" i="25" s="1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L83" i="24" s="1"/>
  <c r="J83" i="24"/>
  <c r="I83" i="24"/>
  <c r="N82" i="24"/>
  <c r="M82" i="24"/>
  <c r="K82" i="24"/>
  <c r="L82" i="24" s="1"/>
  <c r="J82" i="24"/>
  <c r="I82" i="24"/>
  <c r="N81" i="24"/>
  <c r="M81" i="24"/>
  <c r="K81" i="24"/>
  <c r="L81" i="24" s="1"/>
  <c r="J81" i="24"/>
  <c r="I81" i="24"/>
  <c r="N80" i="24"/>
  <c r="M80" i="24"/>
  <c r="K80" i="24"/>
  <c r="L80" i="24" s="1"/>
  <c r="J80" i="24"/>
  <c r="I80" i="24"/>
  <c r="N79" i="24"/>
  <c r="M79" i="24"/>
  <c r="K79" i="24"/>
  <c r="L79" i="24" s="1"/>
  <c r="J79" i="24"/>
  <c r="I79" i="24"/>
  <c r="N78" i="24"/>
  <c r="M78" i="24"/>
  <c r="K78" i="24"/>
  <c r="L78" i="24" s="1"/>
  <c r="J78" i="24"/>
  <c r="I78" i="24"/>
  <c r="N77" i="24"/>
  <c r="M77" i="24"/>
  <c r="K77" i="24"/>
  <c r="L77" i="24" s="1"/>
  <c r="J77" i="24"/>
  <c r="I77" i="24"/>
  <c r="N76" i="24"/>
  <c r="M76" i="24"/>
  <c r="K76" i="24"/>
  <c r="L76" i="24" s="1"/>
  <c r="J76" i="24"/>
  <c r="I76" i="24"/>
  <c r="N75" i="24"/>
  <c r="M75" i="24"/>
  <c r="K75" i="24"/>
  <c r="L75" i="24" s="1"/>
  <c r="J75" i="24"/>
  <c r="I75" i="24"/>
  <c r="N74" i="24"/>
  <c r="M74" i="24"/>
  <c r="K74" i="24"/>
  <c r="L74" i="24" s="1"/>
  <c r="J74" i="24"/>
  <c r="I74" i="24"/>
  <c r="N73" i="24"/>
  <c r="M73" i="24"/>
  <c r="K73" i="24"/>
  <c r="L73" i="24" s="1"/>
  <c r="J73" i="24"/>
  <c r="I73" i="24"/>
  <c r="N72" i="24"/>
  <c r="M72" i="24"/>
  <c r="K72" i="24"/>
  <c r="L72" i="24" s="1"/>
  <c r="J72" i="24"/>
  <c r="I72" i="24"/>
  <c r="N71" i="24"/>
  <c r="M71" i="24"/>
  <c r="K71" i="24"/>
  <c r="L71" i="24" s="1"/>
  <c r="J71" i="24"/>
  <c r="I71" i="24"/>
  <c r="N70" i="24"/>
  <c r="M70" i="24"/>
  <c r="K70" i="24"/>
  <c r="L70" i="24" s="1"/>
  <c r="J70" i="24"/>
  <c r="I70" i="24"/>
  <c r="N69" i="24"/>
  <c r="M69" i="24"/>
  <c r="K69" i="24"/>
  <c r="L69" i="24" s="1"/>
  <c r="J69" i="24"/>
  <c r="I69" i="24"/>
  <c r="N68" i="24"/>
  <c r="M68" i="24"/>
  <c r="K68" i="24"/>
  <c r="L68" i="24" s="1"/>
  <c r="J68" i="24"/>
  <c r="I68" i="24"/>
  <c r="N67" i="24"/>
  <c r="M67" i="24"/>
  <c r="K67" i="24"/>
  <c r="L67" i="24" s="1"/>
  <c r="J67" i="24"/>
  <c r="I67" i="24"/>
  <c r="N66" i="24"/>
  <c r="M66" i="24"/>
  <c r="K66" i="24"/>
  <c r="L66" i="24" s="1"/>
  <c r="J66" i="24"/>
  <c r="I66" i="24"/>
  <c r="N65" i="24"/>
  <c r="M65" i="24"/>
  <c r="K65" i="24"/>
  <c r="L65" i="24" s="1"/>
  <c r="J65" i="24"/>
  <c r="I65" i="24"/>
  <c r="N64" i="24"/>
  <c r="M64" i="24"/>
  <c r="K64" i="24"/>
  <c r="L64" i="24" s="1"/>
  <c r="J64" i="24"/>
  <c r="I64" i="24"/>
  <c r="N63" i="24"/>
  <c r="M63" i="24"/>
  <c r="K63" i="24"/>
  <c r="L63" i="24" s="1"/>
  <c r="J63" i="24"/>
  <c r="I63" i="24"/>
  <c r="N62" i="24"/>
  <c r="M62" i="24"/>
  <c r="K62" i="24"/>
  <c r="L62" i="24" s="1"/>
  <c r="J62" i="24"/>
  <c r="I62" i="24"/>
  <c r="N61" i="24"/>
  <c r="M61" i="24"/>
  <c r="K61" i="24"/>
  <c r="L61" i="24" s="1"/>
  <c r="J61" i="24"/>
  <c r="I61" i="24"/>
  <c r="N60" i="24"/>
  <c r="M60" i="24"/>
  <c r="K60" i="24"/>
  <c r="L60" i="24" s="1"/>
  <c r="J60" i="24"/>
  <c r="I60" i="24"/>
  <c r="N59" i="24"/>
  <c r="M59" i="24"/>
  <c r="K59" i="24"/>
  <c r="L59" i="24" s="1"/>
  <c r="J59" i="24"/>
  <c r="I59" i="24"/>
  <c r="N58" i="24"/>
  <c r="M58" i="24"/>
  <c r="K58" i="24"/>
  <c r="L58" i="24" s="1"/>
  <c r="J58" i="24"/>
  <c r="I58" i="24"/>
  <c r="N57" i="24"/>
  <c r="M57" i="24"/>
  <c r="K57" i="24"/>
  <c r="L57" i="24" s="1"/>
  <c r="J57" i="24"/>
  <c r="I57" i="24"/>
  <c r="N56" i="24"/>
  <c r="M56" i="24"/>
  <c r="K56" i="24"/>
  <c r="L56" i="24" s="1"/>
  <c r="J56" i="24"/>
  <c r="I56" i="24"/>
  <c r="N55" i="24"/>
  <c r="M55" i="24"/>
  <c r="K55" i="24"/>
  <c r="L55" i="24" s="1"/>
  <c r="J55" i="24"/>
  <c r="I55" i="24"/>
  <c r="N54" i="24"/>
  <c r="M54" i="24"/>
  <c r="K54" i="24"/>
  <c r="L54" i="24" s="1"/>
  <c r="J54" i="24"/>
  <c r="I54" i="24"/>
  <c r="N53" i="24"/>
  <c r="M53" i="24"/>
  <c r="K53" i="24"/>
  <c r="L53" i="24" s="1"/>
  <c r="J53" i="24"/>
  <c r="I53" i="24"/>
  <c r="N52" i="24"/>
  <c r="M52" i="24"/>
  <c r="K52" i="24"/>
  <c r="L52" i="24" s="1"/>
  <c r="J52" i="24"/>
  <c r="I52" i="24"/>
  <c r="N51" i="24"/>
  <c r="M51" i="24"/>
  <c r="K51" i="24"/>
  <c r="L51" i="24" s="1"/>
  <c r="J51" i="24"/>
  <c r="I51" i="24"/>
  <c r="N50" i="24"/>
  <c r="M50" i="24"/>
  <c r="K50" i="24"/>
  <c r="L50" i="24" s="1"/>
  <c r="J50" i="24"/>
  <c r="I50" i="24"/>
  <c r="N49" i="24"/>
  <c r="M49" i="24"/>
  <c r="K49" i="24"/>
  <c r="L49" i="24" s="1"/>
  <c r="J49" i="24"/>
  <c r="I49" i="24"/>
  <c r="N48" i="24"/>
  <c r="M48" i="24"/>
  <c r="K48" i="24"/>
  <c r="L48" i="24" s="1"/>
  <c r="J48" i="24"/>
  <c r="I48" i="24"/>
  <c r="N47" i="24"/>
  <c r="M47" i="24"/>
  <c r="K47" i="24"/>
  <c r="L47" i="24" s="1"/>
  <c r="J47" i="24"/>
  <c r="I47" i="24"/>
  <c r="N46" i="24"/>
  <c r="M46" i="24"/>
  <c r="K46" i="24"/>
  <c r="L46" i="24" s="1"/>
  <c r="J46" i="24"/>
  <c r="I46" i="24"/>
  <c r="N45" i="24"/>
  <c r="M45" i="24"/>
  <c r="K45" i="24"/>
  <c r="L45" i="24" s="1"/>
  <c r="J45" i="24"/>
  <c r="I45" i="24"/>
  <c r="N44" i="24"/>
  <c r="M44" i="24"/>
  <c r="K44" i="24"/>
  <c r="L44" i="24" s="1"/>
  <c r="J44" i="24"/>
  <c r="I44" i="24"/>
  <c r="N43" i="24"/>
  <c r="M43" i="24"/>
  <c r="K43" i="24"/>
  <c r="L43" i="24" s="1"/>
  <c r="J43" i="24"/>
  <c r="I43" i="24"/>
  <c r="N42" i="24"/>
  <c r="M42" i="24"/>
  <c r="K42" i="24"/>
  <c r="L42" i="24" s="1"/>
  <c r="J42" i="24"/>
  <c r="I42" i="24"/>
  <c r="N41" i="24"/>
  <c r="M41" i="24"/>
  <c r="K41" i="24"/>
  <c r="L41" i="24" s="1"/>
  <c r="J41" i="24"/>
  <c r="I41" i="24"/>
  <c r="N40" i="24"/>
  <c r="M40" i="24"/>
  <c r="K40" i="24"/>
  <c r="L40" i="24" s="1"/>
  <c r="J40" i="24"/>
  <c r="I40" i="24"/>
  <c r="N39" i="24"/>
  <c r="M39" i="24"/>
  <c r="K39" i="24"/>
  <c r="L39" i="24" s="1"/>
  <c r="J39" i="24"/>
  <c r="I39" i="24"/>
  <c r="N38" i="24"/>
  <c r="M38" i="24"/>
  <c r="K38" i="24"/>
  <c r="L38" i="24" s="1"/>
  <c r="J38" i="24"/>
  <c r="I38" i="24"/>
  <c r="N37" i="24"/>
  <c r="M37" i="24"/>
  <c r="K37" i="24"/>
  <c r="L37" i="24" s="1"/>
  <c r="J37" i="24"/>
  <c r="I37" i="24"/>
  <c r="N36" i="24"/>
  <c r="M36" i="24"/>
  <c r="K36" i="24"/>
  <c r="L36" i="24" s="1"/>
  <c r="J36" i="24"/>
  <c r="I36" i="24"/>
  <c r="N35" i="24"/>
  <c r="M35" i="24"/>
  <c r="K35" i="24"/>
  <c r="L35" i="24" s="1"/>
  <c r="J35" i="24"/>
  <c r="I35" i="24"/>
  <c r="N34" i="24"/>
  <c r="M34" i="24"/>
  <c r="K34" i="24"/>
  <c r="L34" i="24" s="1"/>
  <c r="J34" i="24"/>
  <c r="I34" i="24"/>
  <c r="N33" i="24"/>
  <c r="M33" i="24"/>
  <c r="K33" i="24"/>
  <c r="L33" i="24" s="1"/>
  <c r="J33" i="24"/>
  <c r="I33" i="24"/>
  <c r="N32" i="24"/>
  <c r="M32" i="24"/>
  <c r="K32" i="24"/>
  <c r="L32" i="24" s="1"/>
  <c r="J32" i="24"/>
  <c r="I32" i="24"/>
  <c r="N31" i="24"/>
  <c r="M31" i="24"/>
  <c r="K31" i="24"/>
  <c r="L31" i="24" s="1"/>
  <c r="J31" i="24"/>
  <c r="I31" i="24"/>
  <c r="N30" i="24"/>
  <c r="M30" i="24"/>
  <c r="K30" i="24"/>
  <c r="L30" i="24" s="1"/>
  <c r="J30" i="24"/>
  <c r="I30" i="24"/>
  <c r="N29" i="24"/>
  <c r="M29" i="24"/>
  <c r="K29" i="24"/>
  <c r="L29" i="24" s="1"/>
  <c r="J29" i="24"/>
  <c r="I29" i="24"/>
  <c r="N28" i="24"/>
  <c r="M28" i="24"/>
  <c r="K28" i="24"/>
  <c r="L28" i="24" s="1"/>
  <c r="J28" i="24"/>
  <c r="I28" i="24"/>
  <c r="N27" i="24"/>
  <c r="M27" i="24"/>
  <c r="K27" i="24"/>
  <c r="L27" i="24" s="1"/>
  <c r="J27" i="24"/>
  <c r="I27" i="24"/>
  <c r="N26" i="24"/>
  <c r="M26" i="24"/>
  <c r="K26" i="24"/>
  <c r="L26" i="24" s="1"/>
  <c r="J26" i="24"/>
  <c r="I26" i="24"/>
  <c r="N25" i="24"/>
  <c r="M25" i="24"/>
  <c r="K25" i="24"/>
  <c r="L25" i="24" s="1"/>
  <c r="J25" i="24"/>
  <c r="I25" i="24"/>
  <c r="N24" i="24"/>
  <c r="M24" i="24"/>
  <c r="K24" i="24"/>
  <c r="L24" i="24" s="1"/>
  <c r="J24" i="24"/>
  <c r="I24" i="24"/>
  <c r="N23" i="24"/>
  <c r="M23" i="24"/>
  <c r="K23" i="24"/>
  <c r="L23" i="24" s="1"/>
  <c r="J23" i="24"/>
  <c r="I23" i="24"/>
  <c r="N22" i="24"/>
  <c r="M22" i="24"/>
  <c r="K22" i="24"/>
  <c r="L22" i="24" s="1"/>
  <c r="J22" i="24"/>
  <c r="I22" i="24"/>
  <c r="N21" i="24"/>
  <c r="M21" i="24"/>
  <c r="K21" i="24"/>
  <c r="L21" i="24" s="1"/>
  <c r="J21" i="24"/>
  <c r="I21" i="24"/>
  <c r="N20" i="24"/>
  <c r="M20" i="24"/>
  <c r="K20" i="24"/>
  <c r="L20" i="24" s="1"/>
  <c r="J20" i="24"/>
  <c r="I20" i="24"/>
  <c r="N19" i="24"/>
  <c r="M19" i="24"/>
  <c r="K19" i="24"/>
  <c r="L19" i="24" s="1"/>
  <c r="J19" i="24"/>
  <c r="I19" i="24"/>
  <c r="N18" i="24"/>
  <c r="M18" i="24"/>
  <c r="K18" i="24"/>
  <c r="L18" i="24" s="1"/>
  <c r="J18" i="24"/>
  <c r="I18" i="24"/>
  <c r="N17" i="24"/>
  <c r="M17" i="24"/>
  <c r="K17" i="24"/>
  <c r="L17" i="24" s="1"/>
  <c r="J17" i="24"/>
  <c r="I17" i="24"/>
  <c r="N16" i="24"/>
  <c r="M16" i="24"/>
  <c r="K16" i="24"/>
  <c r="L16" i="24" s="1"/>
  <c r="J16" i="24"/>
  <c r="I16" i="24"/>
  <c r="N15" i="24"/>
  <c r="M15" i="24"/>
  <c r="K15" i="24"/>
  <c r="L15" i="24" s="1"/>
  <c r="J15" i="24"/>
  <c r="I15" i="24"/>
  <c r="N14" i="24"/>
  <c r="M14" i="24"/>
  <c r="K14" i="24"/>
  <c r="L14" i="24" s="1"/>
  <c r="J14" i="24"/>
  <c r="I14" i="24"/>
  <c r="N13" i="24"/>
  <c r="M13" i="24"/>
  <c r="K13" i="24"/>
  <c r="L13" i="24" s="1"/>
  <c r="J13" i="24"/>
  <c r="I13" i="24"/>
  <c r="N12" i="24"/>
  <c r="M12" i="24"/>
  <c r="K12" i="24"/>
  <c r="L12" i="24" s="1"/>
  <c r="J12" i="24"/>
  <c r="I12" i="24"/>
  <c r="N11" i="24"/>
  <c r="M11" i="24"/>
  <c r="K11" i="24"/>
  <c r="L11" i="24" s="1"/>
  <c r="J11" i="24"/>
  <c r="I11" i="24"/>
  <c r="N10" i="24"/>
  <c r="M10" i="24"/>
  <c r="K10" i="24"/>
  <c r="L10" i="24" s="1"/>
  <c r="J10" i="24"/>
  <c r="I10" i="24"/>
  <c r="N9" i="24"/>
  <c r="M9" i="24"/>
  <c r="K9" i="24"/>
  <c r="L9" i="24" s="1"/>
  <c r="J9" i="24"/>
  <c r="I9" i="24"/>
  <c r="N8" i="24"/>
  <c r="M8" i="24"/>
  <c r="K8" i="24"/>
  <c r="L8" i="24" s="1"/>
  <c r="J8" i="24"/>
  <c r="I8" i="24"/>
  <c r="N7" i="24"/>
  <c r="M7" i="24"/>
  <c r="K7" i="24"/>
  <c r="L7" i="24" s="1"/>
  <c r="J7" i="24"/>
  <c r="I7" i="24"/>
  <c r="N6" i="24"/>
  <c r="M6" i="24"/>
  <c r="K6" i="24"/>
  <c r="L6" i="24" s="1"/>
  <c r="J6" i="24"/>
  <c r="I6" i="24"/>
  <c r="N5" i="24"/>
  <c r="M5" i="24"/>
  <c r="K5" i="24"/>
  <c r="L5" i="24" s="1"/>
  <c r="J5" i="24"/>
  <c r="I5" i="24"/>
  <c r="N4" i="24"/>
  <c r="M4" i="24"/>
  <c r="K4" i="24"/>
  <c r="L4" i="24" s="1"/>
  <c r="J4" i="24"/>
  <c r="I4" i="24"/>
  <c r="N3" i="24"/>
  <c r="M3" i="24"/>
  <c r="K3" i="24"/>
  <c r="L3" i="24" s="1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L82" i="3"/>
  <c r="K82" i="3"/>
  <c r="J82" i="3"/>
  <c r="I82" i="3"/>
  <c r="N81" i="3"/>
  <c r="M81" i="3"/>
  <c r="K81" i="3"/>
  <c r="L81" i="3" s="1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L78" i="3" s="1"/>
  <c r="J78" i="3"/>
  <c r="I78" i="3"/>
  <c r="N77" i="3"/>
  <c r="M77" i="3"/>
  <c r="K77" i="3"/>
  <c r="L77" i="3" s="1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L74" i="3" s="1"/>
  <c r="J74" i="3"/>
  <c r="I74" i="3"/>
  <c r="N73" i="3"/>
  <c r="M73" i="3"/>
  <c r="K73" i="3"/>
  <c r="L73" i="3" s="1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L70" i="3" s="1"/>
  <c r="J70" i="3"/>
  <c r="I70" i="3"/>
  <c r="N69" i="3"/>
  <c r="M69" i="3"/>
  <c r="K69" i="3"/>
  <c r="L69" i="3" s="1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L66" i="3" s="1"/>
  <c r="J66" i="3"/>
  <c r="I66" i="3"/>
  <c r="N65" i="3"/>
  <c r="M65" i="3"/>
  <c r="K65" i="3"/>
  <c r="L65" i="3" s="1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L62" i="3" s="1"/>
  <c r="J62" i="3"/>
  <c r="I62" i="3"/>
  <c r="N61" i="3"/>
  <c r="M61" i="3"/>
  <c r="K61" i="3"/>
  <c r="L61" i="3" s="1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L58" i="3" s="1"/>
  <c r="J58" i="3"/>
  <c r="I58" i="3"/>
  <c r="N57" i="3"/>
  <c r="M57" i="3"/>
  <c r="K57" i="3"/>
  <c r="L57" i="3" s="1"/>
  <c r="J57" i="3"/>
  <c r="I57" i="3"/>
  <c r="N56" i="3"/>
  <c r="M56" i="3"/>
  <c r="K56" i="3"/>
  <c r="L56" i="3" s="1"/>
  <c r="J56" i="3"/>
  <c r="I56" i="3"/>
  <c r="N55" i="3"/>
  <c r="M55" i="3"/>
  <c r="K55" i="3"/>
  <c r="J55" i="3"/>
  <c r="I55" i="3"/>
  <c r="N54" i="3"/>
  <c r="M54" i="3"/>
  <c r="K54" i="3"/>
  <c r="L54" i="3" s="1"/>
  <c r="J54" i="3"/>
  <c r="I54" i="3"/>
  <c r="N53" i="3"/>
  <c r="M53" i="3"/>
  <c r="K53" i="3"/>
  <c r="L53" i="3" s="1"/>
  <c r="J53" i="3"/>
  <c r="I53" i="3"/>
  <c r="N52" i="3"/>
  <c r="M52" i="3"/>
  <c r="K52" i="3"/>
  <c r="L52" i="3" s="1"/>
  <c r="J52" i="3"/>
  <c r="I52" i="3"/>
  <c r="N51" i="3"/>
  <c r="M51" i="3"/>
  <c r="K51" i="3"/>
  <c r="J51" i="3"/>
  <c r="I51" i="3"/>
  <c r="N50" i="3"/>
  <c r="M50" i="3"/>
  <c r="K50" i="3"/>
  <c r="L50" i="3" s="1"/>
  <c r="J50" i="3"/>
  <c r="I50" i="3"/>
  <c r="N49" i="3"/>
  <c r="M49" i="3"/>
  <c r="K49" i="3"/>
  <c r="L49" i="3" s="1"/>
  <c r="J49" i="3"/>
  <c r="I49" i="3"/>
  <c r="N48" i="3"/>
  <c r="M48" i="3"/>
  <c r="K48" i="3"/>
  <c r="L48" i="3" s="1"/>
  <c r="J48" i="3"/>
  <c r="I48" i="3"/>
  <c r="N47" i="3"/>
  <c r="M47" i="3"/>
  <c r="K47" i="3"/>
  <c r="J47" i="3"/>
  <c r="I47" i="3"/>
  <c r="N46" i="3"/>
  <c r="M46" i="3"/>
  <c r="K46" i="3"/>
  <c r="L46" i="3" s="1"/>
  <c r="J46" i="3"/>
  <c r="I46" i="3"/>
  <c r="N45" i="3"/>
  <c r="M45" i="3"/>
  <c r="K45" i="3"/>
  <c r="L45" i="3" s="1"/>
  <c r="J45" i="3"/>
  <c r="I45" i="3"/>
  <c r="N44" i="3"/>
  <c r="M44" i="3"/>
  <c r="K44" i="3"/>
  <c r="L44" i="3" s="1"/>
  <c r="J44" i="3"/>
  <c r="I44" i="3"/>
  <c r="N43" i="3"/>
  <c r="M43" i="3"/>
  <c r="K43" i="3"/>
  <c r="J43" i="3"/>
  <c r="I43" i="3"/>
  <c r="N42" i="3"/>
  <c r="M42" i="3"/>
  <c r="K42" i="3"/>
  <c r="L42" i="3" s="1"/>
  <c r="J42" i="3"/>
  <c r="I42" i="3"/>
  <c r="N41" i="3"/>
  <c r="M41" i="3"/>
  <c r="K41" i="3"/>
  <c r="L41" i="3" s="1"/>
  <c r="J41" i="3"/>
  <c r="I41" i="3"/>
  <c r="N40" i="3"/>
  <c r="M40" i="3"/>
  <c r="K40" i="3"/>
  <c r="L40" i="3" s="1"/>
  <c r="J40" i="3"/>
  <c r="I40" i="3"/>
  <c r="N39" i="3"/>
  <c r="M39" i="3"/>
  <c r="K39" i="3"/>
  <c r="J39" i="3"/>
  <c r="I39" i="3"/>
  <c r="N38" i="3"/>
  <c r="M38" i="3"/>
  <c r="K38" i="3"/>
  <c r="L38" i="3" s="1"/>
  <c r="J38" i="3"/>
  <c r="I38" i="3"/>
  <c r="N37" i="3"/>
  <c r="M37" i="3"/>
  <c r="K37" i="3"/>
  <c r="L37" i="3" s="1"/>
  <c r="J37" i="3"/>
  <c r="I37" i="3"/>
  <c r="N36" i="3"/>
  <c r="M36" i="3"/>
  <c r="K36" i="3"/>
  <c r="L36" i="3" s="1"/>
  <c r="J36" i="3"/>
  <c r="I36" i="3"/>
  <c r="N35" i="3"/>
  <c r="M35" i="3"/>
  <c r="K35" i="3"/>
  <c r="J35" i="3"/>
  <c r="I35" i="3"/>
  <c r="N34" i="3"/>
  <c r="M34" i="3"/>
  <c r="K34" i="3"/>
  <c r="L34" i="3" s="1"/>
  <c r="J34" i="3"/>
  <c r="I34" i="3"/>
  <c r="N33" i="3"/>
  <c r="M33" i="3"/>
  <c r="K33" i="3"/>
  <c r="L33" i="3" s="1"/>
  <c r="J33" i="3"/>
  <c r="I33" i="3"/>
  <c r="N32" i="3"/>
  <c r="M32" i="3"/>
  <c r="K32" i="3"/>
  <c r="L32" i="3" s="1"/>
  <c r="J32" i="3"/>
  <c r="I32" i="3"/>
  <c r="N31" i="3"/>
  <c r="M31" i="3"/>
  <c r="K31" i="3"/>
  <c r="J31" i="3"/>
  <c r="I31" i="3"/>
  <c r="N30" i="3"/>
  <c r="M30" i="3"/>
  <c r="K30" i="3"/>
  <c r="L30" i="3" s="1"/>
  <c r="J30" i="3"/>
  <c r="I30" i="3"/>
  <c r="N29" i="3"/>
  <c r="M29" i="3"/>
  <c r="K29" i="3"/>
  <c r="L29" i="3" s="1"/>
  <c r="J29" i="3"/>
  <c r="I29" i="3"/>
  <c r="N28" i="3"/>
  <c r="M28" i="3"/>
  <c r="K28" i="3"/>
  <c r="L28" i="3" s="1"/>
  <c r="J28" i="3"/>
  <c r="I28" i="3"/>
  <c r="N27" i="3"/>
  <c r="M27" i="3"/>
  <c r="K27" i="3"/>
  <c r="J27" i="3"/>
  <c r="I27" i="3"/>
  <c r="N26" i="3"/>
  <c r="M26" i="3"/>
  <c r="L26" i="3"/>
  <c r="K26" i="3"/>
  <c r="J26" i="3"/>
  <c r="I26" i="3"/>
  <c r="N25" i="3"/>
  <c r="M25" i="3"/>
  <c r="K25" i="3"/>
  <c r="L25" i="3" s="1"/>
  <c r="J25" i="3"/>
  <c r="I25" i="3"/>
  <c r="N24" i="3"/>
  <c r="M24" i="3"/>
  <c r="K24" i="3"/>
  <c r="L24" i="3" s="1"/>
  <c r="J24" i="3"/>
  <c r="I24" i="3"/>
  <c r="N23" i="3"/>
  <c r="M23" i="3"/>
  <c r="K23" i="3"/>
  <c r="J23" i="3"/>
  <c r="I23" i="3"/>
  <c r="N22" i="3"/>
  <c r="M22" i="3"/>
  <c r="K22" i="3"/>
  <c r="L22" i="3" s="1"/>
  <c r="J22" i="3"/>
  <c r="I22" i="3"/>
  <c r="N21" i="3"/>
  <c r="M21" i="3"/>
  <c r="K21" i="3"/>
  <c r="L21" i="3" s="1"/>
  <c r="J21" i="3"/>
  <c r="I21" i="3"/>
  <c r="N20" i="3"/>
  <c r="M20" i="3"/>
  <c r="K20" i="3"/>
  <c r="L20" i="3" s="1"/>
  <c r="J20" i="3"/>
  <c r="I20" i="3"/>
  <c r="N19" i="3"/>
  <c r="M19" i="3"/>
  <c r="K19" i="3"/>
  <c r="J19" i="3"/>
  <c r="I19" i="3"/>
  <c r="N18" i="3"/>
  <c r="M18" i="3"/>
  <c r="K18" i="3"/>
  <c r="L18" i="3" s="1"/>
  <c r="J18" i="3"/>
  <c r="I18" i="3"/>
  <c r="N17" i="3"/>
  <c r="M17" i="3"/>
  <c r="K17" i="3"/>
  <c r="L17" i="3" s="1"/>
  <c r="J17" i="3"/>
  <c r="I17" i="3"/>
  <c r="N16" i="3"/>
  <c r="M16" i="3"/>
  <c r="K16" i="3"/>
  <c r="L16" i="3" s="1"/>
  <c r="J16" i="3"/>
  <c r="I16" i="3"/>
  <c r="N15" i="3"/>
  <c r="M15" i="3"/>
  <c r="K15" i="3"/>
  <c r="J15" i="3"/>
  <c r="I15" i="3"/>
  <c r="N14" i="3"/>
  <c r="M14" i="3"/>
  <c r="K14" i="3"/>
  <c r="L14" i="3" s="1"/>
  <c r="J14" i="3"/>
  <c r="I14" i="3"/>
  <c r="N13" i="3"/>
  <c r="M13" i="3"/>
  <c r="K13" i="3"/>
  <c r="L13" i="3" s="1"/>
  <c r="J13" i="3"/>
  <c r="I13" i="3"/>
  <c r="N12" i="3"/>
  <c r="M12" i="3"/>
  <c r="K12" i="3"/>
  <c r="L12" i="3" s="1"/>
  <c r="J12" i="3"/>
  <c r="I12" i="3"/>
  <c r="N11" i="3"/>
  <c r="M11" i="3"/>
  <c r="K11" i="3"/>
  <c r="J11" i="3"/>
  <c r="I11" i="3"/>
  <c r="N10" i="3"/>
  <c r="M10" i="3"/>
  <c r="L10" i="3"/>
  <c r="K10" i="3"/>
  <c r="J10" i="3"/>
  <c r="I10" i="3"/>
  <c r="N9" i="3"/>
  <c r="M9" i="3"/>
  <c r="K9" i="3"/>
  <c r="L9" i="3" s="1"/>
  <c r="J9" i="3"/>
  <c r="I9" i="3"/>
  <c r="N8" i="3"/>
  <c r="M8" i="3"/>
  <c r="K8" i="3"/>
  <c r="L8" i="3" s="1"/>
  <c r="J8" i="3"/>
  <c r="I8" i="3"/>
  <c r="N7" i="3"/>
  <c r="M7" i="3"/>
  <c r="K7" i="3"/>
  <c r="J7" i="3"/>
  <c r="I7" i="3"/>
  <c r="N6" i="3"/>
  <c r="M6" i="3"/>
  <c r="K6" i="3"/>
  <c r="L6" i="3" s="1"/>
  <c r="J6" i="3"/>
  <c r="I6" i="3"/>
  <c r="N5" i="3"/>
  <c r="M5" i="3"/>
  <c r="K5" i="3"/>
  <c r="L5" i="3" s="1"/>
  <c r="J5" i="3"/>
  <c r="I5" i="3"/>
  <c r="N4" i="3"/>
  <c r="M4" i="3"/>
  <c r="K4" i="3"/>
  <c r="L4" i="3" s="1"/>
  <c r="J4" i="3"/>
  <c r="I4" i="3"/>
  <c r="N3" i="3"/>
  <c r="M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L25" i="21" s="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L21" i="21" s="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L17" i="21" s="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L13" i="21" s="1"/>
  <c r="J13" i="21"/>
  <c r="I13" i="21"/>
  <c r="N12" i="21"/>
  <c r="M12" i="21"/>
  <c r="K12" i="21"/>
  <c r="J12" i="21"/>
  <c r="I12" i="21"/>
  <c r="N11" i="21"/>
  <c r="M11" i="21"/>
  <c r="K11" i="21"/>
  <c r="L11" i="21" s="1"/>
  <c r="J11" i="21"/>
  <c r="I11" i="21"/>
  <c r="N10" i="21"/>
  <c r="M10" i="21"/>
  <c r="K10" i="21"/>
  <c r="J10" i="21"/>
  <c r="I10" i="21"/>
  <c r="N9" i="21"/>
  <c r="M9" i="21"/>
  <c r="K9" i="21"/>
  <c r="L9" i="21" s="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L5" i="21" s="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1" i="2"/>
  <c r="M91" i="2"/>
  <c r="K91" i="2"/>
  <c r="L91" i="2" s="1"/>
  <c r="J91" i="2"/>
  <c r="I91" i="2"/>
  <c r="N90" i="2"/>
  <c r="M90" i="2"/>
  <c r="K90" i="2"/>
  <c r="J90" i="2"/>
  <c r="I90" i="2"/>
  <c r="N89" i="2"/>
  <c r="M89" i="2"/>
  <c r="K89" i="2"/>
  <c r="J89" i="2"/>
  <c r="I89" i="2"/>
  <c r="N88" i="2"/>
  <c r="M88" i="2"/>
  <c r="K88" i="2"/>
  <c r="L88" i="2" s="1"/>
  <c r="J88" i="2"/>
  <c r="I88" i="2"/>
  <c r="N87" i="2"/>
  <c r="M87" i="2"/>
  <c r="K87" i="2"/>
  <c r="L87" i="2" s="1"/>
  <c r="J87" i="2"/>
  <c r="I87" i="2"/>
  <c r="N86" i="2"/>
  <c r="M86" i="2"/>
  <c r="K86" i="2"/>
  <c r="J86" i="2"/>
  <c r="I86" i="2"/>
  <c r="N85" i="2"/>
  <c r="M85" i="2"/>
  <c r="K85" i="2"/>
  <c r="J85" i="2"/>
  <c r="I85" i="2"/>
  <c r="N84" i="2"/>
  <c r="M84" i="2"/>
  <c r="K84" i="2"/>
  <c r="L84" i="2" s="1"/>
  <c r="J84" i="2"/>
  <c r="I84" i="2"/>
  <c r="N83" i="2"/>
  <c r="M83" i="2"/>
  <c r="K83" i="2"/>
  <c r="L83" i="2" s="1"/>
  <c r="J83" i="2"/>
  <c r="I83" i="2"/>
  <c r="N82" i="2"/>
  <c r="M82" i="2"/>
  <c r="K82" i="2"/>
  <c r="J82" i="2"/>
  <c r="I82" i="2"/>
  <c r="N81" i="2"/>
  <c r="M81" i="2"/>
  <c r="K81" i="2"/>
  <c r="J81" i="2"/>
  <c r="I81" i="2"/>
  <c r="N80" i="2"/>
  <c r="M80" i="2"/>
  <c r="K80" i="2"/>
  <c r="L80" i="2" s="1"/>
  <c r="J80" i="2"/>
  <c r="I80" i="2"/>
  <c r="N79" i="2"/>
  <c r="M79" i="2"/>
  <c r="K79" i="2"/>
  <c r="L79" i="2" s="1"/>
  <c r="J79" i="2"/>
  <c r="I79" i="2"/>
  <c r="N78" i="2"/>
  <c r="M78" i="2"/>
  <c r="K78" i="2"/>
  <c r="J78" i="2"/>
  <c r="I78" i="2"/>
  <c r="N77" i="2"/>
  <c r="M77" i="2"/>
  <c r="K77" i="2"/>
  <c r="J77" i="2"/>
  <c r="I77" i="2"/>
  <c r="N76" i="2"/>
  <c r="M76" i="2"/>
  <c r="K76" i="2"/>
  <c r="L76" i="2" s="1"/>
  <c r="J76" i="2"/>
  <c r="I76" i="2"/>
  <c r="N75" i="2"/>
  <c r="M75" i="2"/>
  <c r="K75" i="2"/>
  <c r="L75" i="2" s="1"/>
  <c r="J75" i="2"/>
  <c r="I75" i="2"/>
  <c r="N74" i="2"/>
  <c r="M74" i="2"/>
  <c r="K74" i="2"/>
  <c r="J74" i="2"/>
  <c r="I74" i="2"/>
  <c r="N73" i="2"/>
  <c r="M73" i="2"/>
  <c r="K73" i="2"/>
  <c r="J73" i="2"/>
  <c r="I73" i="2"/>
  <c r="N72" i="2"/>
  <c r="M72" i="2"/>
  <c r="K72" i="2"/>
  <c r="L72" i="2" s="1"/>
  <c r="J72" i="2"/>
  <c r="I72" i="2"/>
  <c r="N71" i="2"/>
  <c r="M71" i="2"/>
  <c r="K71" i="2"/>
  <c r="L71" i="2" s="1"/>
  <c r="J71" i="2"/>
  <c r="I71" i="2"/>
  <c r="N70" i="2"/>
  <c r="M70" i="2"/>
  <c r="K70" i="2"/>
  <c r="J70" i="2"/>
  <c r="I70" i="2"/>
  <c r="N69" i="2"/>
  <c r="M69" i="2"/>
  <c r="K69" i="2"/>
  <c r="J69" i="2"/>
  <c r="I69" i="2"/>
  <c r="N68" i="2"/>
  <c r="M68" i="2"/>
  <c r="K68" i="2"/>
  <c r="L68" i="2" s="1"/>
  <c r="J68" i="2"/>
  <c r="I68" i="2"/>
  <c r="N67" i="2"/>
  <c r="M67" i="2"/>
  <c r="K67" i="2"/>
  <c r="L67" i="2" s="1"/>
  <c r="J67" i="2"/>
  <c r="I67" i="2"/>
  <c r="N66" i="2"/>
  <c r="M66" i="2"/>
  <c r="K66" i="2"/>
  <c r="J66" i="2"/>
  <c r="I66" i="2"/>
  <c r="N65" i="2"/>
  <c r="M65" i="2"/>
  <c r="K65" i="2"/>
  <c r="J65" i="2"/>
  <c r="I65" i="2"/>
  <c r="N64" i="2"/>
  <c r="M64" i="2"/>
  <c r="K64" i="2"/>
  <c r="L64" i="2" s="1"/>
  <c r="J64" i="2"/>
  <c r="I64" i="2"/>
  <c r="N63" i="2"/>
  <c r="M63" i="2"/>
  <c r="K63" i="2"/>
  <c r="L63" i="2" s="1"/>
  <c r="J63" i="2"/>
  <c r="I63" i="2"/>
  <c r="N62" i="2"/>
  <c r="M62" i="2"/>
  <c r="K62" i="2"/>
  <c r="J62" i="2"/>
  <c r="I62" i="2"/>
  <c r="N61" i="2"/>
  <c r="M61" i="2"/>
  <c r="K61" i="2"/>
  <c r="J61" i="2"/>
  <c r="I61" i="2"/>
  <c r="N60" i="2"/>
  <c r="M60" i="2"/>
  <c r="K60" i="2"/>
  <c r="L60" i="2" s="1"/>
  <c r="J60" i="2"/>
  <c r="I60" i="2"/>
  <c r="N59" i="2"/>
  <c r="M59" i="2"/>
  <c r="K59" i="2"/>
  <c r="L59" i="2" s="1"/>
  <c r="J59" i="2"/>
  <c r="I59" i="2"/>
  <c r="N58" i="2"/>
  <c r="M58" i="2"/>
  <c r="K58" i="2"/>
  <c r="J58" i="2"/>
  <c r="I58" i="2"/>
  <c r="N57" i="2"/>
  <c r="M57" i="2"/>
  <c r="K57" i="2"/>
  <c r="J57" i="2"/>
  <c r="I57" i="2"/>
  <c r="N56" i="2"/>
  <c r="M56" i="2"/>
  <c r="K56" i="2"/>
  <c r="L56" i="2" s="1"/>
  <c r="J56" i="2"/>
  <c r="I56" i="2"/>
  <c r="N55" i="2"/>
  <c r="M55" i="2"/>
  <c r="K55" i="2"/>
  <c r="L55" i="2" s="1"/>
  <c r="J55" i="2"/>
  <c r="I55" i="2"/>
  <c r="N54" i="2"/>
  <c r="M54" i="2"/>
  <c r="K54" i="2"/>
  <c r="J54" i="2"/>
  <c r="I54" i="2"/>
  <c r="N53" i="2"/>
  <c r="M53" i="2"/>
  <c r="K53" i="2"/>
  <c r="J53" i="2"/>
  <c r="I53" i="2"/>
  <c r="N52" i="2"/>
  <c r="M52" i="2"/>
  <c r="K52" i="2"/>
  <c r="L52" i="2" s="1"/>
  <c r="J52" i="2"/>
  <c r="I52" i="2"/>
  <c r="N51" i="2"/>
  <c r="M51" i="2"/>
  <c r="K51" i="2"/>
  <c r="L51" i="2" s="1"/>
  <c r="J51" i="2"/>
  <c r="I51" i="2"/>
  <c r="N50" i="2"/>
  <c r="M50" i="2"/>
  <c r="K50" i="2"/>
  <c r="J50" i="2"/>
  <c r="I50" i="2"/>
  <c r="N49" i="2"/>
  <c r="M49" i="2"/>
  <c r="K49" i="2"/>
  <c r="J49" i="2"/>
  <c r="I49" i="2"/>
  <c r="N48" i="2"/>
  <c r="M48" i="2"/>
  <c r="K48" i="2"/>
  <c r="L48" i="2" s="1"/>
  <c r="J48" i="2"/>
  <c r="I48" i="2"/>
  <c r="N47" i="2"/>
  <c r="M47" i="2"/>
  <c r="K47" i="2"/>
  <c r="L47" i="2" s="1"/>
  <c r="J47" i="2"/>
  <c r="I47" i="2"/>
  <c r="N46" i="2"/>
  <c r="M46" i="2"/>
  <c r="K46" i="2"/>
  <c r="J46" i="2"/>
  <c r="I46" i="2"/>
  <c r="N45" i="2"/>
  <c r="M45" i="2"/>
  <c r="K45" i="2"/>
  <c r="J45" i="2"/>
  <c r="I45" i="2"/>
  <c r="N44" i="2"/>
  <c r="M44" i="2"/>
  <c r="K44" i="2"/>
  <c r="L44" i="2" s="1"/>
  <c r="J44" i="2"/>
  <c r="I44" i="2"/>
  <c r="N43" i="2"/>
  <c r="M43" i="2"/>
  <c r="K43" i="2"/>
  <c r="L43" i="2" s="1"/>
  <c r="J43" i="2"/>
  <c r="I43" i="2"/>
  <c r="N42" i="2"/>
  <c r="M42" i="2"/>
  <c r="K42" i="2"/>
  <c r="J42" i="2"/>
  <c r="I42" i="2"/>
  <c r="N41" i="2"/>
  <c r="M41" i="2"/>
  <c r="K41" i="2"/>
  <c r="J41" i="2"/>
  <c r="I41" i="2"/>
  <c r="N40" i="2"/>
  <c r="M40" i="2"/>
  <c r="K40" i="2"/>
  <c r="L40" i="2" s="1"/>
  <c r="J40" i="2"/>
  <c r="I40" i="2"/>
  <c r="N39" i="2"/>
  <c r="M39" i="2"/>
  <c r="K39" i="2"/>
  <c r="L39" i="2" s="1"/>
  <c r="J39" i="2"/>
  <c r="I39" i="2"/>
  <c r="N38" i="2"/>
  <c r="M38" i="2"/>
  <c r="K38" i="2"/>
  <c r="J38" i="2"/>
  <c r="I38" i="2"/>
  <c r="N37" i="2"/>
  <c r="M37" i="2"/>
  <c r="K37" i="2"/>
  <c r="J37" i="2"/>
  <c r="I37" i="2"/>
  <c r="N36" i="2"/>
  <c r="M36" i="2"/>
  <c r="K36" i="2"/>
  <c r="L36" i="2" s="1"/>
  <c r="J36" i="2"/>
  <c r="I36" i="2"/>
  <c r="N35" i="2"/>
  <c r="M35" i="2"/>
  <c r="K35" i="2"/>
  <c r="L35" i="2" s="1"/>
  <c r="J35" i="2"/>
  <c r="I35" i="2"/>
  <c r="N34" i="2"/>
  <c r="M34" i="2"/>
  <c r="K34" i="2"/>
  <c r="J34" i="2"/>
  <c r="I34" i="2"/>
  <c r="N33" i="2"/>
  <c r="M33" i="2"/>
  <c r="K33" i="2"/>
  <c r="J33" i="2"/>
  <c r="I33" i="2"/>
  <c r="N32" i="2"/>
  <c r="M32" i="2"/>
  <c r="K32" i="2"/>
  <c r="L32" i="2" s="1"/>
  <c r="J32" i="2"/>
  <c r="I32" i="2"/>
  <c r="N31" i="2"/>
  <c r="M31" i="2"/>
  <c r="K31" i="2"/>
  <c r="L31" i="2" s="1"/>
  <c r="J31" i="2"/>
  <c r="I31" i="2"/>
  <c r="N30" i="2"/>
  <c r="M30" i="2"/>
  <c r="K30" i="2"/>
  <c r="J30" i="2"/>
  <c r="I30" i="2"/>
  <c r="N29" i="2"/>
  <c r="M29" i="2"/>
  <c r="K29" i="2"/>
  <c r="J29" i="2"/>
  <c r="I29" i="2"/>
  <c r="N28" i="2"/>
  <c r="M28" i="2"/>
  <c r="K28" i="2"/>
  <c r="L28" i="2" s="1"/>
  <c r="J28" i="2"/>
  <c r="I28" i="2"/>
  <c r="N27" i="2"/>
  <c r="M27" i="2"/>
  <c r="K27" i="2"/>
  <c r="L27" i="2" s="1"/>
  <c r="J27" i="2"/>
  <c r="I27" i="2"/>
  <c r="N26" i="2"/>
  <c r="M26" i="2"/>
  <c r="K26" i="2"/>
  <c r="J26" i="2"/>
  <c r="I26" i="2"/>
  <c r="N25" i="2"/>
  <c r="M25" i="2"/>
  <c r="K25" i="2"/>
  <c r="J25" i="2"/>
  <c r="I25" i="2"/>
  <c r="N24" i="2"/>
  <c r="M24" i="2"/>
  <c r="K24" i="2"/>
  <c r="L24" i="2" s="1"/>
  <c r="J24" i="2"/>
  <c r="I24" i="2"/>
  <c r="N23" i="2"/>
  <c r="M23" i="2"/>
  <c r="K23" i="2"/>
  <c r="L23" i="2" s="1"/>
  <c r="J23" i="2"/>
  <c r="I23" i="2"/>
  <c r="N22" i="2"/>
  <c r="M22" i="2"/>
  <c r="K22" i="2"/>
  <c r="J22" i="2"/>
  <c r="I22" i="2"/>
  <c r="N21" i="2"/>
  <c r="M21" i="2"/>
  <c r="K21" i="2"/>
  <c r="J21" i="2"/>
  <c r="I21" i="2"/>
  <c r="N20" i="2"/>
  <c r="M20" i="2"/>
  <c r="K20" i="2"/>
  <c r="L20" i="2" s="1"/>
  <c r="J20" i="2"/>
  <c r="I20" i="2"/>
  <c r="N19" i="2"/>
  <c r="M19" i="2"/>
  <c r="K19" i="2"/>
  <c r="L19" i="2" s="1"/>
  <c r="J19" i="2"/>
  <c r="I19" i="2"/>
  <c r="N18" i="2"/>
  <c r="M18" i="2"/>
  <c r="K18" i="2"/>
  <c r="J18" i="2"/>
  <c r="I18" i="2"/>
  <c r="N17" i="2"/>
  <c r="M17" i="2"/>
  <c r="K17" i="2"/>
  <c r="J17" i="2"/>
  <c r="I17" i="2"/>
  <c r="N16" i="2"/>
  <c r="M16" i="2"/>
  <c r="K16" i="2"/>
  <c r="L16" i="2" s="1"/>
  <c r="J16" i="2"/>
  <c r="I16" i="2"/>
  <c r="N15" i="2"/>
  <c r="M15" i="2"/>
  <c r="K15" i="2"/>
  <c r="L15" i="2" s="1"/>
  <c r="J15" i="2"/>
  <c r="I15" i="2"/>
  <c r="N14" i="2"/>
  <c r="M14" i="2"/>
  <c r="K14" i="2"/>
  <c r="J14" i="2"/>
  <c r="I14" i="2"/>
  <c r="N13" i="2"/>
  <c r="M13" i="2"/>
  <c r="K13" i="2"/>
  <c r="J13" i="2"/>
  <c r="I13" i="2"/>
  <c r="N12" i="2"/>
  <c r="M12" i="2"/>
  <c r="K12" i="2"/>
  <c r="L12" i="2" s="1"/>
  <c r="J12" i="2"/>
  <c r="I12" i="2"/>
  <c r="N11" i="2"/>
  <c r="M11" i="2"/>
  <c r="K11" i="2"/>
  <c r="L11" i="2" s="1"/>
  <c r="J11" i="2"/>
  <c r="I11" i="2"/>
  <c r="N10" i="2"/>
  <c r="M10" i="2"/>
  <c r="K10" i="2"/>
  <c r="J10" i="2"/>
  <c r="I10" i="2"/>
  <c r="N9" i="2"/>
  <c r="M9" i="2"/>
  <c r="K9" i="2"/>
  <c r="J9" i="2"/>
  <c r="I9" i="2"/>
  <c r="N8" i="2"/>
  <c r="M8" i="2"/>
  <c r="K8" i="2"/>
  <c r="L8" i="2" s="1"/>
  <c r="J8" i="2"/>
  <c r="I8" i="2"/>
  <c r="N7" i="2"/>
  <c r="M7" i="2"/>
  <c r="K7" i="2"/>
  <c r="L7" i="2" s="1"/>
  <c r="J7" i="2"/>
  <c r="I7" i="2"/>
  <c r="N6" i="2"/>
  <c r="M6" i="2"/>
  <c r="K6" i="2"/>
  <c r="J6" i="2"/>
  <c r="I6" i="2"/>
  <c r="N5" i="2"/>
  <c r="M5" i="2"/>
  <c r="K5" i="2"/>
  <c r="J5" i="2"/>
  <c r="I5" i="2"/>
  <c r="N4" i="2"/>
  <c r="M4" i="2"/>
  <c r="K4" i="2"/>
  <c r="L4" i="2" s="1"/>
  <c r="J4" i="2"/>
  <c r="I4" i="2"/>
  <c r="N3" i="2"/>
  <c r="M3" i="2"/>
  <c r="K3" i="2"/>
  <c r="L3" i="2" s="1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M83" i="30" l="1"/>
  <c r="M81" i="30"/>
  <c r="L29" i="18"/>
  <c r="L33" i="18"/>
  <c r="L53" i="18"/>
  <c r="L77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5" i="18"/>
  <c r="L9" i="18"/>
  <c r="L13" i="18"/>
  <c r="L17" i="18"/>
  <c r="L21" i="18"/>
  <c r="L25" i="18"/>
  <c r="L37" i="18"/>
  <c r="L41" i="18"/>
  <c r="L45" i="18"/>
  <c r="L49" i="18"/>
  <c r="L57" i="18"/>
  <c r="L61" i="18"/>
  <c r="L65" i="18"/>
  <c r="L69" i="18"/>
  <c r="L73" i="18"/>
  <c r="L81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I84" i="25"/>
  <c r="L4" i="23"/>
  <c r="L8" i="23"/>
  <c r="L12" i="23"/>
  <c r="L16" i="23"/>
  <c r="L20" i="23"/>
  <c r="L24" i="23"/>
  <c r="L5" i="23"/>
  <c r="L9" i="23"/>
  <c r="L13" i="23"/>
  <c r="L17" i="23"/>
  <c r="L21" i="23"/>
  <c r="L25" i="23"/>
  <c r="L6" i="23"/>
  <c r="L10" i="23"/>
  <c r="L14" i="23"/>
  <c r="L18" i="23"/>
  <c r="L22" i="23"/>
  <c r="L26" i="23"/>
  <c r="K84" i="25"/>
  <c r="L84" i="25" s="1"/>
  <c r="L28" i="25"/>
  <c r="L34" i="25"/>
  <c r="L66" i="25"/>
  <c r="L15" i="25"/>
  <c r="L31" i="25"/>
  <c r="L79" i="25"/>
  <c r="L13" i="25"/>
  <c r="L29" i="25"/>
  <c r="L37" i="25"/>
  <c r="L45" i="25"/>
  <c r="L61" i="25"/>
  <c r="L69" i="25"/>
  <c r="L77" i="25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80" i="25"/>
  <c r="L3" i="25"/>
  <c r="L53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<sst xmlns="http://schemas.openxmlformats.org/spreadsheetml/2006/main" count="1695" uniqueCount="362">
  <si>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</si>
  <si>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</si>
  <si>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</si>
  <si>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</si>
  <si>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</si>
  <si>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</si>
  <si>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</si>
  <si>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</si>
  <si>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</si>
  <si>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</si>
  <si>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</si>
  <si>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</si>
  <si>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</si>
  <si>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</si>
  <si>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</si>
  <si>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</si>
  <si>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</si>
  <si>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</si>
  <si>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</si>
  <si>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</si>
  <si>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</si>
  <si>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</si>
  <si>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</si>
  <si>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</si>
  <si>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</si>
  <si>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</si>
  <si>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</si>
  <si>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</si>
  <si>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</si>
  <si>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</si>
  <si>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</si>
  <si>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</si>
  <si>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</si>
  <si>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</si>
  <si>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</si>
  <si>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</si>
  <si>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</si>
  <si>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</si>
  <si>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</si>
  <si>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</si>
  <si>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</si>
  <si>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</si>
  <si>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</si>
  <si>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</si>
  <si>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</si>
  <si>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</si>
  <si>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</si>
  <si>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</si>
  <si>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</si>
  <si>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</si>
  <si>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</si>
  <si>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</si>
  <si>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</si>
  <si>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</si>
  <si>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</si>
  <si>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</si>
  <si>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</si>
  <si>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</si>
  <si>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</si>
  <si>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</si>
  <si>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</si>
  <si>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</si>
  <si>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</si>
  <si>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</si>
  <si>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</si>
  <si>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</si>
  <si>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</si>
  <si>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</si>
  <si>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</si>
  <si>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</si>
  <si>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</si>
  <si>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</si>
  <si>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</si>
  <si>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</si>
  <si>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</si>
  <si>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</si>
  <si>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</si>
  <si>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</si>
  <si>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</si>
  <si>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</si>
  <si>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</si>
  <si>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</si>
  <si>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</si>
  <si>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</si>
  <si>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</si>
  <si>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</si>
  <si>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</si>
  <si>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</si>
  <si>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</si>
  <si>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</si>
  <si>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</si>
  <si>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</si>
  <si>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</si>
  <si>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</si>
  <si>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</si>
  <si>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</si>
  <si>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</si>
  <si>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</si>
  <si>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</si>
  <si>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</si>
  <si>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</si>
  <si>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</si>
  <si>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</si>
  <si>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</si>
  <si>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</si>
  <si>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</si>
  <si>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</si>
  <si>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</si>
  <si>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</si>
  <si>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</si>
  <si>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</si>
  <si>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</si>
  <si>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</si>
  <si>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</si>
  <si>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</si>
  <si>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</si>
  <si>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</si>
  <si>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</si>
  <si>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</si>
  <si>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</si>
  <si>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</si>
  <si>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</si>
  <si>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</si>
  <si>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</si>
  <si>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</si>
  <si>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</si>
  <si>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</si>
  <si>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</si>
  <si>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</si>
  <si>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</si>
  <si>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</si>
  <si>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</si>
  <si>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</si>
  <si>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</si>
  <si>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</si>
  <si>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</si>
  <si>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</si>
  <si>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</si>
  <si>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</si>
  <si>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</si>
  <si>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</si>
  <si>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</si>
  <si>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</si>
  <si>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</si>
  <si>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</si>
  <si>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</si>
  <si>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</si>
  <si>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</si>
  <si>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</si>
  <si>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</si>
  <si>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</si>
  <si>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</si>
  <si>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</si>
  <si>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</si>
  <si>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</si>
  <si>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</si>
  <si>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</si>
  <si>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</si>
  <si>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</si>
  <si>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</si>
  <si>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</si>
  <si>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</si>
  <si>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</si>
  <si>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</si>
  <si>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</si>
  <si>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</si>
  <si>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</si>
  <si>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</si>
  <si>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</si>
  <si>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</si>
  <si>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</si>
  <si>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</si>
  <si>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</si>
  <si>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</si>
  <si>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</si>
  <si>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</si>
  <si>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</si>
  <si>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</si>
  <si>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</si>
  <si>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</si>
  <si>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</si>
  <si>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</si>
  <si>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</si>
  <si>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</si>
  <si>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</si>
  <si>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</si>
  <si>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</si>
  <si>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</si>
  <si>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</si>
  <si>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</si>
  <si>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</si>
  <si>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</si>
  <si>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</si>
  <si>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</si>
  <si>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</si>
  <si>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</si>
  <si>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</si>
  <si>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</si>
  <si>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</si>
  <si>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</si>
  <si>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</si>
  <si>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</si>
  <si>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</si>
  <si>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</si>
  <si>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</si>
  <si>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</si>
  <si>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</si>
  <si>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</si>
  <si>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</si>
  <si>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</si>
  <si>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</si>
  <si>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</si>
  <si>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</si>
  <si>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</si>
  <si>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</si>
  <si>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</si>
  <si>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</si>
  <si>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</si>
  <si>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</si>
  <si>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</si>
  <si>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</si>
  <si>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</si>
  <si>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</si>
  <si>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</si>
  <si>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</si>
  <si>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</si>
  <si>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</si>
  <si>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</si>
  <si>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</si>
  <si>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</si>
  <si>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</si>
  <si>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</si>
  <si>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</si>
  <si>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</si>
  <si>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</si>
  <si>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</si>
  <si>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</si>
  <si>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</si>
  <si>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</si>
  <si>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</si>
  <si>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</si>
  <si>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</si>
  <si>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</si>
  <si>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</si>
  <si>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</si>
  <si>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</si>
  <si>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</si>
  <si>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</si>
  <si>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</si>
  <si>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</si>
  <si>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</si>
  <si>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</si>
  <si>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</si>
  <si>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</si>
  <si>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</si>
  <si>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</si>
  <si>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</si>
  <si>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</si>
  <si>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</si>
  <si>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</si>
  <si>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</si>
  <si>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</si>
  <si>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</si>
  <si>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</si>
  <si>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</si>
  <si>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</si>
  <si>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</si>
  <si>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</si>
  <si>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</si>
  <si>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</si>
  <si>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</si>
  <si>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</si>
  <si>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</si>
  <si>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</si>
  <si>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</si>
  <si>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</si>
  <si>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</si>
  <si>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</si>
  <si>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</si>
  <si>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</si>
  <si>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</si>
  <si>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</si>
  <si>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Sigortalı ücretli (4/a)</t>
  </si>
  <si>
    <t>Kamu (4/c)</t>
  </si>
  <si>
    <t>4/b_Esnaf_endeks</t>
  </si>
  <si>
    <t>Geçen Aya Göre Değişim- MA</t>
  </si>
  <si>
    <t xml:space="preserve"> </t>
  </si>
  <si>
    <t>Esnaf ve Çiftçi (4/b)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</si>
  <si>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</si>
  <si>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</si>
  <si>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</si>
  <si>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</si>
  <si>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</si>
  <si>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</si>
  <si>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</si>
  <si>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</si>
  <si>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</si>
  <si>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</si>
  <si>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</si>
  <si>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</si>
  <si>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</si>
  <si>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</si>
  <si>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</si>
  <si>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</si>
  <si>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</si>
  <si>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</si>
  <si>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>İlin Payı (Kasım 2018)</t>
  </si>
  <si>
    <t>Sektörün payı (Kasım 2018)</t>
  </si>
  <si>
    <t>Çalışan Sayısında Değişim (Kasım 2018 - Kasım 2017)</t>
  </si>
  <si>
    <t>Çalışan Sayısındaki Fark (Kasım 2018 - Kasım 2017)</t>
  </si>
  <si>
    <t>Artışta Sektörün Payı (%) (Kasım 2018)</t>
  </si>
  <si>
    <t xml:space="preserve">DİĞER MADENCİLİK VE TAŞ OCAKÇILIĞI  </t>
  </si>
  <si>
    <t>Çalışan Sayısındaki Fark (Kasım 2018- Ekim 2018)</t>
  </si>
  <si>
    <t>Çalışan Sayısındaki Fark-MA (Kasım 2018 - Ekim 2018)</t>
  </si>
  <si>
    <t>Çalışan Sayısındaki Fark (Kasım 2018 - Ekim 2018)</t>
  </si>
  <si>
    <t>Artışta İlin Payı (%) (Kasım 2018)</t>
  </si>
  <si>
    <t>Esnaf Sayısında Değişim (Kasım 2018 - Kasım 2017)</t>
  </si>
  <si>
    <t>Esnaf Sayısındaki Fark (Kasım 2018 - Kasım 2017)</t>
  </si>
  <si>
    <t>Esnaf Sayısındaki Fark (Kasım 2018 - Ekim 2018)</t>
  </si>
  <si>
    <t>Esnaf Sayısındaki Fark-MA (Kasım 2018 - Ekim 2018)</t>
  </si>
  <si>
    <t>Çiftçi Sayısında Değişim (Kasım 2018 - Kasım 2017)</t>
  </si>
  <si>
    <t>Çiftçi Sayısındaki Fark (Kasım 2018 - Kasım 2017)</t>
  </si>
  <si>
    <t>Çiftçi Sayısındaki Fark (Kasım 2018 - Ekim 2018)</t>
  </si>
  <si>
    <t>Çiftçi Sayısındaki Fark-MA (Kasım 2018 - Ekim 2018)</t>
  </si>
  <si>
    <t>İşyeri Sayısında Değişim (Kasım 2018 - Kasım 2017)</t>
  </si>
  <si>
    <t>İşyeri Sayısındaki Fark (Kasım 2018 -Kasım 2017)</t>
  </si>
  <si>
    <t>İşyeri Sayısındaki Fark (Kasım 2018 - Ekim 2018)</t>
  </si>
  <si>
    <t>İşyeri Sayısındaki Fark-MA (Kasım 2018 - Ekim 2018)</t>
  </si>
  <si>
    <t>İşyeri Sayısındaki Fark (Kasım 2018 - Kasım 2017)</t>
  </si>
  <si>
    <t>İşyeri Sayısındaki Fark-MA(Kasım 2018 - Ekim 2018)</t>
  </si>
  <si>
    <t>Sektörün Sigortalı Kadın İstihdamındaki Payı (Kasım 2018)</t>
  </si>
  <si>
    <t>Çalışan Sayısında Değişim (Kasım 2018- Kasım 2017)</t>
  </si>
  <si>
    <t>İldeki Kadın İstihdamının Toplam İstihdama Oranı (Kasım 2018)</t>
  </si>
  <si>
    <t>Kadın İstihdamındaki Değişim (Kasım 2018 - Kasım 2017)</t>
  </si>
  <si>
    <t>Kadın İstihdamındaki Fark (Kasım 2018 - Kasım 2017)</t>
  </si>
  <si>
    <t>Kadın İstihdamındaki Fark (Kasım 2018 - Ekim 2018)</t>
  </si>
  <si>
    <t>Ortalama Günlük Kazanç Değişim (Kasım 2018 - Kasım 2017)</t>
  </si>
  <si>
    <t>Ortalama Günlük Kazanç Fark (TL) (Kasım 2018 - Kasım 2017)</t>
  </si>
  <si>
    <t>Ortalama Günlük Kazanç Fark (TL) (Kasım 2018 - Ekim 2018)</t>
  </si>
  <si>
    <t>Ortalama Günlük Kazanç Fark-MA (TL) (Kasım 2018 - Ekim 2018)</t>
  </si>
  <si>
    <t>Ortalama Günlük Kazanç Fark- MA(TL) (Kasım 2018 - Ekim 2018)</t>
  </si>
  <si>
    <t>KOBİ İşyeri Sayısı Değişim (Kasım 2018 - Kasım 2017)</t>
  </si>
  <si>
    <t>KOBİ İşyeri Sayısı Fark (Kasım 2018 - Kasım 2017)</t>
  </si>
  <si>
    <t>KOBİ İşyeri Sayısı Fark (Kasım 2018 - Ekim 2018)</t>
  </si>
  <si>
    <t>KOBİ İşyeri Sayısı Fark- MA (Kasım 2018 - Ekim 2018)</t>
  </si>
  <si>
    <t>KOBİ İşyeri Sektör Değişim (Kasım 2018 - Kasım 2017)</t>
  </si>
  <si>
    <t>KOBİ İşyeri Sektör Fark (Kasım 2018 - Kasım 2017)</t>
  </si>
  <si>
    <t>KOBİ İşyeri Sektör Fark (Kasım 2018 - Ekim 2018)</t>
  </si>
  <si>
    <t>KOBİ İşyeri Sektör Fark- MA (Kasım 2018 - Ekim 2018)</t>
  </si>
  <si>
    <t>KOBİ Sigortalı Sayısı Değişim ( Kasım 2018 - Kasım 2017)</t>
  </si>
  <si>
    <t>KOBİ Sigortalı Sayısı Fark (Kasım 2018 - Kasım 2017)</t>
  </si>
  <si>
    <t>KOBİ Sigortalı Sayısı Fark (Kasım 2018 - Ekim 2018)</t>
  </si>
  <si>
    <t>KOBİ Sigortalı Sayısı Fark- MA (Kasım 2018 - Ekim 2018)</t>
  </si>
  <si>
    <t>KOBİ Sigortalı Sektör Değişim (Kasım 2018 - Kasım 2017)</t>
  </si>
  <si>
    <t>KOBİ Sigortalı Sektör Fark (Kasım 2018 - Kasım 2017)</t>
  </si>
  <si>
    <t>KOBİ Sigortalı Sektör Fark (Kasım 2018 - Ekim 2018)</t>
  </si>
  <si>
    <t>KOBİ Sigortalı Sektör Fark- MA (Kasım 2018 - Ekim 2018)</t>
  </si>
  <si>
    <t>Başvuru Sayısındaki Değişim (Aralık 2018 - Aralık 2017)</t>
  </si>
  <si>
    <t>Başvuru Sayısındaki Fark (Aralık 2018 - Aralık 2017)</t>
  </si>
  <si>
    <t>İlin Payı (Aralık 2018)</t>
  </si>
  <si>
    <t>Ödeme Yapılan Kişi Sayısındaki Değişim (Aralık 2018 - Aralık 2017)</t>
  </si>
  <si>
    <t>Ödeme Yapılan Kişi Sayısındaki Fark (Aralık 2018 - Aralık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</si>
</sst>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4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166" fontId="14" fillId="0" borderId="0" xfId="3" applyNumberFormat="1" applyFont="1" applyFill="1" applyBorder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3" fontId="0" fillId="0" borderId="0" xfId="0" applyNumberFormat="1" applyFont="1" applyFill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</c:spPr>
          <c:invertIfNegative val="0"/>
          <c:dLbls>
            <c:dLbl>
              <c:idx val="0"/>
              <c:layout>
                <c:manualLayout>
                  <c:x val="8.670520231213872E-3"/>
                  <c:y val="3.8095238095238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"/>
                  <c:y val="3.8095238095238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42-411D-B488-DF8276C14D8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Endeksler!$M$24:$O$24</c:f>
              <c:strCache>
                <c:ptCount val="3"/>
                <c:pt idx="0">
                  <c:v>Sigortalı ücretli (4/a)</c:v>
                </c:pt>
                <c:pt idx="1">
                  <c:v>Esnaf ve Çiftçi (4/b)</c:v>
                </c:pt>
                <c:pt idx="2">
                  <c:v>Kamu (4/c)</c:v>
                </c:pt>
              </c:strCache>
            </c:strRef>
          </c:cat>
          <c:val>
            <c:numRef>
              <c:f>Endeksler!$M$25:$O$25</c:f>
              <c:numCache>
                <c:formatCode>0.0%</c:formatCode>
                <c:ptCount val="3"/>
                <c:pt idx="0">
                  <c:v>-7.0000000000000001E-3</c:v>
                </c:pt>
                <c:pt idx="1">
                  <c:v>0.04</c:v>
                </c:pt>
                <c:pt idx="2">
                  <c:v>1.4E-2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442-411D-B488-DF8276C14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100416"/>
        <c:axId val="213101952"/>
      </c:barChart>
      <c:catAx>
        <c:axId val="213100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213101952"/>
        <c:crosses val="autoZero"/>
        <c:auto val="1"/>
        <c:lblAlgn val="ctr"/>
        <c:lblOffset val="100"/>
        <c:noMultiLvlLbl val="0"/>
      </c:catAx>
      <c:valAx>
        <c:axId val="213101952"/>
        <c:scaling>
          <c:orientation val="minMax"/>
        </c:scaling>
        <c:delete val="0"/>
        <c:axPos val="l"/>
        <c:numFmt formatCode="0.0%" sourceLinked="1"/>
        <c:majorTickMark val="out"/>
        <c:minorTickMark val="none"/>
        <c:tickLblPos val="nextTo"/>
        <c:crossAx val="21310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Endeksler2!$C$1</c:f>
              <c:strCache>
                <c:ptCount val="1"/>
                <c:pt idx="0">
                  <c:v>4a_Endeks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dLbls>
            <c:dLbl>
              <c:idx val="70"/>
              <c:layout>
                <c:manualLayout>
                  <c:x val="0"/>
                  <c:y val="-2.7777777777777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Endeksler2!$A$2:$A$72</c:f>
              <c:numCache>
                <c:formatCode>mmm\-yy</c:formatCode>
                <c:ptCount val="71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</c:numCache>
            </c:numRef>
          </c:cat>
          <c:val>
            <c:numRef>
              <c:f>Endeksler2!$C$2:$C$72</c:f>
              <c:numCache>
                <c:formatCode>#,##0.0</c:formatCode>
                <c:ptCount val="71"/>
                <c:pt idx="0">
                  <c:v>100</c:v>
                </c:pt>
                <c:pt idx="1">
                  <c:v>99.340770188522953</c:v>
                </c:pt>
                <c:pt idx="2">
                  <c:v>101.69905313238236</c:v>
                </c:pt>
                <c:pt idx="3">
                  <c:v>103.71545843771331</c:v>
                </c:pt>
                <c:pt idx="4">
                  <c:v>104.42838098160847</c:v>
                </c:pt>
                <c:pt idx="5">
                  <c:v>104.92696001767816</c:v>
                </c:pt>
                <c:pt idx="6">
                  <c:v>104.29119566560054</c:v>
                </c:pt>
                <c:pt idx="7">
                  <c:v>104.60619701839069</c:v>
                </c:pt>
                <c:pt idx="8">
                  <c:v>107.05825631547836</c:v>
                </c:pt>
                <c:pt idx="9">
                  <c:v>105.12141986118193</c:v>
                </c:pt>
                <c:pt idx="10">
                  <c:v>106.29105974545318</c:v>
                </c:pt>
                <c:pt idx="11">
                  <c:v>105.69103640822036</c:v>
                </c:pt>
                <c:pt idx="12">
                  <c:v>105.39378161051698</c:v>
                </c:pt>
                <c:pt idx="13">
                  <c:v>105.62097341906276</c:v>
                </c:pt>
                <c:pt idx="14">
                  <c:v>107.42230859942836</c:v>
                </c:pt>
                <c:pt idx="15">
                  <c:v>108.8222604717284</c:v>
                </c:pt>
                <c:pt idx="16">
                  <c:v>110.46778329199452</c:v>
                </c:pt>
                <c:pt idx="17">
                  <c:v>111.42280611845825</c:v>
                </c:pt>
                <c:pt idx="18">
                  <c:v>108.57803162836184</c:v>
                </c:pt>
                <c:pt idx="19">
                  <c:v>110.14413946945835</c:v>
                </c:pt>
                <c:pt idx="20">
                  <c:v>112.45732086002404</c:v>
                </c:pt>
                <c:pt idx="21">
                  <c:v>111.75037367354972</c:v>
                </c:pt>
                <c:pt idx="22">
                  <c:v>111.99045652500055</c:v>
                </c:pt>
                <c:pt idx="23">
                  <c:v>111.92665099168279</c:v>
                </c:pt>
                <c:pt idx="24">
                  <c:v>110.38952235181179</c:v>
                </c:pt>
                <c:pt idx="25">
                  <c:v>109.85771554135755</c:v>
                </c:pt>
                <c:pt idx="26">
                  <c:v>112.39763567331123</c:v>
                </c:pt>
                <c:pt idx="27">
                  <c:v>114.99206063919227</c:v>
                </c:pt>
                <c:pt idx="28">
                  <c:v>116.13573892047775</c:v>
                </c:pt>
                <c:pt idx="29">
                  <c:v>116.22892543155716</c:v>
                </c:pt>
                <c:pt idx="30">
                  <c:v>113.84992107655596</c:v>
                </c:pt>
                <c:pt idx="31">
                  <c:v>115.97163457654676</c:v>
                </c:pt>
                <c:pt idx="32">
                  <c:v>115.31297751034468</c:v>
                </c:pt>
                <c:pt idx="33">
                  <c:v>117.46513199427768</c:v>
                </c:pt>
                <c:pt idx="34">
                  <c:v>117.58863981118213</c:v>
                </c:pt>
                <c:pt idx="35">
                  <c:v>117.23084498307195</c:v>
                </c:pt>
                <c:pt idx="36">
                  <c:v>114.14410698539798</c:v>
                </c:pt>
                <c:pt idx="37">
                  <c:v>113.34151133800563</c:v>
                </c:pt>
                <c:pt idx="38">
                  <c:v>115.43236498064419</c:v>
                </c:pt>
                <c:pt idx="39">
                  <c:v>116.82208437392745</c:v>
                </c:pt>
                <c:pt idx="40">
                  <c:v>117.08382041614647</c:v>
                </c:pt>
                <c:pt idx="41">
                  <c:v>117.00025944506112</c:v>
                </c:pt>
                <c:pt idx="42">
                  <c:v>114.22447938950482</c:v>
                </c:pt>
                <c:pt idx="43">
                  <c:v>115.15947322821891</c:v>
                </c:pt>
                <c:pt idx="44">
                  <c:v>115.15329270831151</c:v>
                </c:pt>
                <c:pt idx="45">
                  <c:v>116.7756236191603</c:v>
                </c:pt>
                <c:pt idx="46">
                  <c:v>116.12089883395046</c:v>
                </c:pt>
                <c:pt idx="47">
                  <c:v>114.6844878781027</c:v>
                </c:pt>
                <c:pt idx="48">
                  <c:v>112.12082873676756</c:v>
                </c:pt>
                <c:pt idx="49">
                  <c:v>112.20745859671423</c:v>
                </c:pt>
                <c:pt idx="50">
                  <c:v>115.90640145426011</c:v>
                </c:pt>
                <c:pt idx="51">
                  <c:v>118.39037206644359</c:v>
                </c:pt>
                <c:pt idx="52">
                  <c:v>120.580019994794</c:v>
                </c:pt>
                <c:pt idx="53">
                  <c:v>119.76251587337885</c:v>
                </c:pt>
                <c:pt idx="54">
                  <c:v>121.35025125993275</c:v>
                </c:pt>
                <c:pt idx="55">
                  <c:v>121.94377778509144</c:v>
                </c:pt>
                <c:pt idx="56">
                  <c:v>124.35901896427993</c:v>
                </c:pt>
                <c:pt idx="57">
                  <c:v>125.1909613956862</c:v>
                </c:pt>
                <c:pt idx="58">
                  <c:v>124.43000518462701</c:v>
                </c:pt>
                <c:pt idx="59">
                  <c:v>123.7627056486789</c:v>
                </c:pt>
                <c:pt idx="60">
                  <c:v>121.543651097256</c:v>
                </c:pt>
                <c:pt idx="61">
                  <c:v>120.76824802776873</c:v>
                </c:pt>
                <c:pt idx="62">
                  <c:v>122.46324920104171</c:v>
                </c:pt>
                <c:pt idx="63">
                  <c:v>124.185981503747</c:v>
                </c:pt>
                <c:pt idx="64">
                  <c:v>125.91254350620125</c:v>
                </c:pt>
                <c:pt idx="65">
                  <c:v>124.55314541874304</c:v>
                </c:pt>
                <c:pt idx="66">
                  <c:v>125.35756188320354</c:v>
                </c:pt>
                <c:pt idx="67">
                  <c:v>123.80404588971918</c:v>
                </c:pt>
                <c:pt idx="68">
                  <c:v>126.59678604416381</c:v>
                </c:pt>
                <c:pt idx="69">
                  <c:v>125.61981083163896</c:v>
                </c:pt>
                <c:pt idx="70">
                  <c:v>123.51286048224297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092-4C91-A2E0-0BC7048FCB5E}"/>
            </c:ext>
          </c:extLst>
        </c:ser>
        <c:ser>
          <c:idx val="3"/>
          <c:order val="1"/>
          <c:tx>
            <c:strRef>
              <c:f>Endeksler2!$E$1</c:f>
              <c:strCache>
                <c:ptCount val="1"/>
                <c:pt idx="0">
                  <c:v>4b_Endeks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dLbls>
            <c:dLbl>
              <c:idx val="70"/>
              <c:layout>
                <c:manualLayout>
                  <c:x val="0"/>
                  <c:y val="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Endeksler2!$A$2:$A$72</c:f>
              <c:numCache>
                <c:formatCode>mmm\-yy</c:formatCode>
                <c:ptCount val="71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</c:numCache>
            </c:numRef>
          </c:cat>
          <c:val>
            <c:numRef>
              <c:f>Endeksler2!$E$2:$E$72</c:f>
              <c:numCache>
                <c:formatCode>#,##0.0</c:formatCode>
                <c:ptCount val="71"/>
                <c:pt idx="0">
                  <c:v>100</c:v>
                </c:pt>
                <c:pt idx="1">
                  <c:v>100.18601628561952</c:v>
                </c:pt>
                <c:pt idx="2">
                  <c:v>100.31639301836645</c:v>
                </c:pt>
                <c:pt idx="3">
                  <c:v>100.44002147302089</c:v>
                </c:pt>
                <c:pt idx="4">
                  <c:v>100.59327486850135</c:v>
                </c:pt>
                <c:pt idx="5">
                  <c:v>100.35887342895869</c:v>
                </c:pt>
                <c:pt idx="6">
                  <c:v>100.23534619847563</c:v>
                </c:pt>
                <c:pt idx="7">
                  <c:v>98.91899333236384</c:v>
                </c:pt>
                <c:pt idx="8">
                  <c:v>97.279128014497999</c:v>
                </c:pt>
                <c:pt idx="9">
                  <c:v>96.390582238059679</c:v>
                </c:pt>
                <c:pt idx="10">
                  <c:v>94.504944632065317</c:v>
                </c:pt>
                <c:pt idx="11">
                  <c:v>93.157178531432976</c:v>
                </c:pt>
                <c:pt idx="12">
                  <c:v>91.809142499676923</c:v>
                </c:pt>
                <c:pt idx="13">
                  <c:v>96.341792187450963</c:v>
                </c:pt>
                <c:pt idx="14">
                  <c:v>96.881114572602868</c:v>
                </c:pt>
                <c:pt idx="15">
                  <c:v>94.985050876955611</c:v>
                </c:pt>
                <c:pt idx="16">
                  <c:v>94.991326775581626</c:v>
                </c:pt>
                <c:pt idx="17">
                  <c:v>95.04767489765392</c:v>
                </c:pt>
                <c:pt idx="18">
                  <c:v>97.037438434615424</c:v>
                </c:pt>
                <c:pt idx="19">
                  <c:v>98.175872948818693</c:v>
                </c:pt>
                <c:pt idx="20">
                  <c:v>98.104746097723833</c:v>
                </c:pt>
                <c:pt idx="21">
                  <c:v>98.688370928552942</c:v>
                </c:pt>
                <c:pt idx="22">
                  <c:v>96.800202718273894</c:v>
                </c:pt>
                <c:pt idx="23">
                  <c:v>95.40826913752619</c:v>
                </c:pt>
                <c:pt idx="24">
                  <c:v>95.212096693377475</c:v>
                </c:pt>
                <c:pt idx="25">
                  <c:v>98.340665899837333</c:v>
                </c:pt>
                <c:pt idx="26">
                  <c:v>97.783089422445244</c:v>
                </c:pt>
                <c:pt idx="27">
                  <c:v>94.110406553387833</c:v>
                </c:pt>
                <c:pt idx="28">
                  <c:v>97.000930250135056</c:v>
                </c:pt>
                <c:pt idx="29">
                  <c:v>95.485908076980309</c:v>
                </c:pt>
                <c:pt idx="30">
                  <c:v>95.778682122023042</c:v>
                </c:pt>
                <c:pt idx="31">
                  <c:v>88.732838707043413</c:v>
                </c:pt>
                <c:pt idx="32">
                  <c:v>95.871403463013877</c:v>
                </c:pt>
                <c:pt idx="33">
                  <c:v>95.6321432632446</c:v>
                </c:pt>
                <c:pt idx="34">
                  <c:v>95.515431793634946</c:v>
                </c:pt>
                <c:pt idx="35">
                  <c:v>95.590540128804378</c:v>
                </c:pt>
                <c:pt idx="36">
                  <c:v>94.601681198521177</c:v>
                </c:pt>
                <c:pt idx="37">
                  <c:v>91.377556374271649</c:v>
                </c:pt>
                <c:pt idx="38">
                  <c:v>90.561149690642068</c:v>
                </c:pt>
                <c:pt idx="39">
                  <c:v>90.152473969360784</c:v>
                </c:pt>
                <c:pt idx="40">
                  <c:v>90.532402025968054</c:v>
                </c:pt>
                <c:pt idx="41">
                  <c:v>90.422438834450901</c:v>
                </c:pt>
                <c:pt idx="42">
                  <c:v>90.566649537287446</c:v>
                </c:pt>
                <c:pt idx="43">
                  <c:v>90.766837206901201</c:v>
                </c:pt>
                <c:pt idx="44">
                  <c:v>90.854294890979887</c:v>
                </c:pt>
                <c:pt idx="45">
                  <c:v>90.934329469156822</c:v>
                </c:pt>
                <c:pt idx="46">
                  <c:v>91.324751098197908</c:v>
                </c:pt>
                <c:pt idx="47">
                  <c:v>91.153614765772332</c:v>
                </c:pt>
                <c:pt idx="48">
                  <c:v>85.030969535235968</c:v>
                </c:pt>
                <c:pt idx="49">
                  <c:v>91.065988374741323</c:v>
                </c:pt>
                <c:pt idx="50">
                  <c:v>92.252470628963138</c:v>
                </c:pt>
                <c:pt idx="51">
                  <c:v>93.129240660130066</c:v>
                </c:pt>
                <c:pt idx="52">
                  <c:v>93.518785013019112</c:v>
                </c:pt>
                <c:pt idx="53">
                  <c:v>94.110575260340141</c:v>
                </c:pt>
                <c:pt idx="54">
                  <c:v>92.835690563106681</c:v>
                </c:pt>
                <c:pt idx="55">
                  <c:v>92.921056280976714</c:v>
                </c:pt>
                <c:pt idx="56">
                  <c:v>93.535082104612471</c:v>
                </c:pt>
                <c:pt idx="57">
                  <c:v>93.424376602505163</c:v>
                </c:pt>
                <c:pt idx="58">
                  <c:v>93.389083108081437</c:v>
                </c:pt>
                <c:pt idx="59">
                  <c:v>93.716172147224484</c:v>
                </c:pt>
                <c:pt idx="60">
                  <c:v>93.224121450110488</c:v>
                </c:pt>
                <c:pt idx="61">
                  <c:v>95.683666366480765</c:v>
                </c:pt>
                <c:pt idx="62">
                  <c:v>94.641529780657336</c:v>
                </c:pt>
                <c:pt idx="63">
                  <c:v>94.913215456661035</c:v>
                </c:pt>
                <c:pt idx="64">
                  <c:v>94.600500249855003</c:v>
                </c:pt>
                <c:pt idx="65">
                  <c:v>91.201763729962252</c:v>
                </c:pt>
                <c:pt idx="66">
                  <c:v>96.116197250818985</c:v>
                </c:pt>
                <c:pt idx="67">
                  <c:v>95.965002080156722</c:v>
                </c:pt>
                <c:pt idx="68">
                  <c:v>94.842054864175722</c:v>
                </c:pt>
                <c:pt idx="69">
                  <c:v>97.999709149214212</c:v>
                </c:pt>
                <c:pt idx="70">
                  <c:v>97.162720217402537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092-4C91-A2E0-0BC7048FCB5E}"/>
            </c:ext>
          </c:extLst>
        </c:ser>
        <c:ser>
          <c:idx val="5"/>
          <c:order val="2"/>
          <c:tx>
            <c:strRef>
              <c:f>Endeksler2!$G$1</c:f>
              <c:strCache>
                <c:ptCount val="1"/>
                <c:pt idx="0">
                  <c:v>4c_Endeks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70"/>
              <c:layout>
                <c:manualLayout>
                  <c:x val="-1.9212290056565822E-3"/>
                  <c:y val="2.7777777777777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Endeksler2!$A$2:$A$72</c:f>
              <c:numCache>
                <c:formatCode>mmm\-yy</c:formatCode>
                <c:ptCount val="71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</c:numCache>
            </c:numRef>
          </c:cat>
          <c:val>
            <c:numRef>
              <c:f>Endeksler2!$G$2:$G$72</c:f>
              <c:numCache>
                <c:formatCode>#,##0.0</c:formatCode>
                <c:ptCount val="71"/>
                <c:pt idx="0">
                  <c:v>100</c:v>
                </c:pt>
                <c:pt idx="1">
                  <c:v>100.10344889624525</c:v>
                </c:pt>
                <c:pt idx="2">
                  <c:v>99.376233140828433</c:v>
                </c:pt>
                <c:pt idx="3">
                  <c:v>99.307679506323879</c:v>
                </c:pt>
                <c:pt idx="4">
                  <c:v>99.354268991118388</c:v>
                </c:pt>
                <c:pt idx="5">
                  <c:v>99.82462413567697</c:v>
                </c:pt>
                <c:pt idx="6">
                  <c:v>100.03425807651021</c:v>
                </c:pt>
                <c:pt idx="7">
                  <c:v>99.816228283228085</c:v>
                </c:pt>
                <c:pt idx="8">
                  <c:v>101.46500128936304</c:v>
                </c:pt>
                <c:pt idx="9">
                  <c:v>103.33236631104235</c:v>
                </c:pt>
                <c:pt idx="10">
                  <c:v>103.6758466317639</c:v>
                </c:pt>
                <c:pt idx="11">
                  <c:v>105.77941996653652</c:v>
                </c:pt>
                <c:pt idx="12">
                  <c:v>106.40517334436788</c:v>
                </c:pt>
                <c:pt idx="13">
                  <c:v>106.32368859783267</c:v>
                </c:pt>
                <c:pt idx="14">
                  <c:v>106.80809929894633</c:v>
                </c:pt>
                <c:pt idx="15">
                  <c:v>106.62987484182813</c:v>
                </c:pt>
                <c:pt idx="16">
                  <c:v>106.79651752034496</c:v>
                </c:pt>
                <c:pt idx="17">
                  <c:v>106.90045367588412</c:v>
                </c:pt>
                <c:pt idx="18">
                  <c:v>107.37695578384279</c:v>
                </c:pt>
                <c:pt idx="19">
                  <c:v>107.18066525136582</c:v>
                </c:pt>
                <c:pt idx="20">
                  <c:v>107.94442545382581</c:v>
                </c:pt>
                <c:pt idx="21">
                  <c:v>109.0099116036678</c:v>
                </c:pt>
                <c:pt idx="22">
                  <c:v>109.79173788148655</c:v>
                </c:pt>
                <c:pt idx="23">
                  <c:v>109.03374982758518</c:v>
                </c:pt>
                <c:pt idx="24">
                  <c:v>109.69631002284872</c:v>
                </c:pt>
                <c:pt idx="25">
                  <c:v>109.7976974374659</c:v>
                </c:pt>
                <c:pt idx="26">
                  <c:v>109.69080024467912</c:v>
                </c:pt>
                <c:pt idx="27">
                  <c:v>109.77183521340457</c:v>
                </c:pt>
                <c:pt idx="28">
                  <c:v>109.77116054668994</c:v>
                </c:pt>
                <c:pt idx="29">
                  <c:v>110.0774217536537</c:v>
                </c:pt>
                <c:pt idx="30">
                  <c:v>110.49594000563721</c:v>
                </c:pt>
                <c:pt idx="31">
                  <c:v>110.56423126975274</c:v>
                </c:pt>
                <c:pt idx="32">
                  <c:v>111.22862805773947</c:v>
                </c:pt>
                <c:pt idx="33">
                  <c:v>115.10638744460238</c:v>
                </c:pt>
                <c:pt idx="34">
                  <c:v>112.29913672645712</c:v>
                </c:pt>
                <c:pt idx="35">
                  <c:v>113.64307282202593</c:v>
                </c:pt>
                <c:pt idx="36">
                  <c:v>113.72275845732209</c:v>
                </c:pt>
                <c:pt idx="37">
                  <c:v>114.66571763548808</c:v>
                </c:pt>
                <c:pt idx="38">
                  <c:v>115.02014254958051</c:v>
                </c:pt>
                <c:pt idx="39">
                  <c:v>114.7694663836065</c:v>
                </c:pt>
                <c:pt idx="40">
                  <c:v>114.84233038878796</c:v>
                </c:pt>
                <c:pt idx="41">
                  <c:v>115.56441118087663</c:v>
                </c:pt>
                <c:pt idx="42">
                  <c:v>115.13277440944174</c:v>
                </c:pt>
                <c:pt idx="43">
                  <c:v>114.02778277530901</c:v>
                </c:pt>
                <c:pt idx="44">
                  <c:v>112.17398605089086</c:v>
                </c:pt>
                <c:pt idx="45">
                  <c:v>112.22574798049763</c:v>
                </c:pt>
                <c:pt idx="46">
                  <c:v>111.89999640177753</c:v>
                </c:pt>
                <c:pt idx="47">
                  <c:v>111.75651728046346</c:v>
                </c:pt>
                <c:pt idx="48">
                  <c:v>111.32787902776029</c:v>
                </c:pt>
                <c:pt idx="49">
                  <c:v>111.14077145889931</c:v>
                </c:pt>
                <c:pt idx="50">
                  <c:v>111.35036791824839</c:v>
                </c:pt>
                <c:pt idx="51">
                  <c:v>111.31738421219917</c:v>
                </c:pt>
                <c:pt idx="52">
                  <c:v>111.34081013979093</c:v>
                </c:pt>
                <c:pt idx="53">
                  <c:v>111.57330778595373</c:v>
                </c:pt>
                <c:pt idx="54">
                  <c:v>111.5108636333651</c:v>
                </c:pt>
                <c:pt idx="55">
                  <c:v>110.95684981619081</c:v>
                </c:pt>
                <c:pt idx="56">
                  <c:v>111.12338005025518</c:v>
                </c:pt>
                <c:pt idx="57">
                  <c:v>111.56352511859143</c:v>
                </c:pt>
                <c:pt idx="58">
                  <c:v>111.65914038464999</c:v>
                </c:pt>
                <c:pt idx="59">
                  <c:v>111.92301003304368</c:v>
                </c:pt>
                <c:pt idx="60">
                  <c:v>112.05580693137588</c:v>
                </c:pt>
                <c:pt idx="61">
                  <c:v>112.32038872796839</c:v>
                </c:pt>
                <c:pt idx="62">
                  <c:v>112.70037601424896</c:v>
                </c:pt>
                <c:pt idx="63">
                  <c:v>112.87072935969631</c:v>
                </c:pt>
                <c:pt idx="64">
                  <c:v>112.9969295168187</c:v>
                </c:pt>
                <c:pt idx="65">
                  <c:v>113.17324241824538</c:v>
                </c:pt>
                <c:pt idx="66">
                  <c:v>112.84130639464105</c:v>
                </c:pt>
                <c:pt idx="67">
                  <c:v>112.38939214028269</c:v>
                </c:pt>
                <c:pt idx="68">
                  <c:v>112.50865822283791</c:v>
                </c:pt>
                <c:pt idx="69">
                  <c:v>113.22852760736197</c:v>
                </c:pt>
                <c:pt idx="70">
                  <c:v>113.23632375606449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092-4C91-A2E0-0BC7048FC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224832"/>
        <c:axId val="213292160"/>
      </c:lineChart>
      <c:dateAx>
        <c:axId val="2132248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13292160"/>
        <c:crosses val="autoZero"/>
        <c:auto val="1"/>
        <c:lblOffset val="100"/>
        <c:baseTimeUnit val="months"/>
      </c:dateAx>
      <c:valAx>
        <c:axId val="213292160"/>
        <c:scaling>
          <c:orientation val="minMax"/>
        </c:scaling>
        <c:delete val="0"/>
        <c:axPos val="l"/>
        <c:numFmt formatCode="#,##0.0" sourceLinked="1"/>
        <c:majorTickMark val="out"/>
        <c:minorTickMark val="none"/>
        <c:tickLblPos val="nextTo"/>
        <c:crossAx val="2132248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111125</xdr:colOff>
      <xdr:row>22</xdr:row>
      <xdr:rowOff>146050</xdr:rowOff>
    </xdr:from>
    <xdr:to>
      <xdr:col>24</xdr:col>
      <xdr:colOff>371475</xdr:colOff>
      <xdr:row>33</xdr:row>
      <xdr:rowOff>50800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28573</xdr:colOff>
      <xdr:row>1</xdr:row>
      <xdr:rowOff>166687</xdr:rowOff>
    </xdr:from>
    <xdr:to>
      <xdr:col>19</xdr:col>
      <xdr:colOff>542925</xdr:colOff>
      <xdr:row>16</xdr:row>
      <xdr:rowOff>52387</xdr:rowOff>
    </xdr:to>
    <xdr:graphicFrame macro="">
      <xdr:nvGraphicFramePr>
        <xdr:cNvPr id="2" name="Grafik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30"/>
  <sheetViews>
    <sheetView zoomScaleNormal="100" workbookViewId="0">
      <pane ySplit="1" topLeftCell="A113" activePane="bottomLeft" state="frozen"/>
      <selection pane="bottomLeft" activeCell="A123" sqref="A123"/>
    </sheetView>
  </sheetViews>
  <sheetFormatPr defaultColWidth="8.85546875" defaultRowHeight="15"/>
  <cols>
    <col min="1" max="1" width="9.140625" style="5" customWidth="1"/>
    <col min="2" max="2" width="17.7109375" style="5" bestFit="1" customWidth="1"/>
    <col min="3" max="3" width="11.5703125" style="5" bestFit="1" customWidth="1"/>
    <col min="4" max="6" width="17.7109375" style="5" bestFit="1" customWidth="1"/>
    <col min="7" max="7" width="18" style="5" customWidth="1"/>
    <col min="8" max="8" width="17.7109375" style="5" bestFit="1" customWidth="1"/>
    <col min="9" max="9" width="11.42578125" style="5" bestFit="1" customWidth="1"/>
    <col min="10" max="10" width="9.85546875" style="5" bestFit="1" customWidth="1"/>
    <col min="11" max="11" width="9.140625" style="5" bestFit="1" customWidth="1"/>
    <col min="12" max="14" width="8.85546875" style="5"/>
    <col min="15" max="15" width="10.140625" style="5" bestFit="1" customWidth="1"/>
    <col min="16" max="16384" width="8.85546875" style="5"/>
  </cols>
  <sheetData>
    <row r="1" spans="1:53">
      <c r="A1" s="25" t="s">
        <v>0</v>
      </c>
      <c r="B1" s="27" t="s">
        <v>255</v>
      </c>
      <c r="C1" s="27" t="s">
        <v>256</v>
      </c>
      <c r="D1" s="27" t="s">
        <v>261</v>
      </c>
      <c r="E1" s="28" t="s">
        <v>284</v>
      </c>
      <c r="F1" s="27" t="s">
        <v>259</v>
      </c>
      <c r="G1" s="29" t="s">
        <v>260</v>
      </c>
      <c r="H1" s="27" t="s">
        <v>258</v>
      </c>
      <c r="I1" s="30" t="s">
        <v>257</v>
      </c>
    </row>
    <row r="2" spans="1:53">
      <c r="A2" s="32">
        <v>39722</v>
      </c>
      <c r="B2" s="36">
        <v>9119936</v>
      </c>
      <c r="C2" s="34">
        <f>(B2/$B$2)*100</f>
        <v>100</v>
      </c>
      <c r="D2" s="36">
        <v>1910373</v>
      </c>
      <c r="E2" s="34">
        <f t="shared" ref="E2:E65" si="0">(D2/$D$2)*100</f>
        <v>100</v>
      </c>
      <c r="F2" s="36">
        <v>1137405</v>
      </c>
      <c r="G2" s="34">
        <f>(F2/$F$2)*100</f>
        <v>100</v>
      </c>
      <c r="H2" s="36">
        <v>2187772</v>
      </c>
      <c r="I2" s="35">
        <f>(H2/$H$2)*100</f>
        <v>100</v>
      </c>
      <c r="J2" s="6"/>
      <c r="K2" s="15"/>
      <c r="O2" s="14"/>
      <c r="P2" s="7"/>
    </row>
    <row r="3" spans="1:53">
      <c r="A3" s="32">
        <v>39753</v>
      </c>
      <c r="B3" s="36">
        <v>9022823</v>
      </c>
      <c r="C3" s="34">
        <f t="shared" ref="C3:C66" si="1">(B3/$B$2)*100</f>
        <v>98.935157001101757</v>
      </c>
      <c r="D3" s="36">
        <v>1911654</v>
      </c>
      <c r="E3" s="34">
        <f t="shared" si="0"/>
        <v>100.06705496779948</v>
      </c>
      <c r="F3" s="36">
        <v>1140518</v>
      </c>
      <c r="G3" s="34">
        <f t="shared" ref="G3:G66" si="2">(F3/$F$2)*100</f>
        <v>100.27369318756291</v>
      </c>
      <c r="H3" s="36">
        <v>2199425</v>
      </c>
      <c r="I3" s="35">
        <f t="shared" ref="I3:I66" si="3">(H3/$H$2)*100</f>
        <v>100.53264234115804</v>
      </c>
      <c r="J3" s="6"/>
      <c r="K3" s="15"/>
      <c r="O3" s="14"/>
      <c r="P3" s="7"/>
    </row>
    <row r="4" spans="1:53">
      <c r="A4" s="32">
        <v>39783</v>
      </c>
      <c r="B4" s="36">
        <v>8802989</v>
      </c>
      <c r="C4" s="34">
        <f t="shared" si="1"/>
        <v>96.524679559154805</v>
      </c>
      <c r="D4" s="36">
        <v>1897864</v>
      </c>
      <c r="E4" s="34">
        <f t="shared" si="0"/>
        <v>99.345206407335112</v>
      </c>
      <c r="F4" s="36">
        <v>1141467</v>
      </c>
      <c r="G4" s="34">
        <f t="shared" si="2"/>
        <v>100.35712872723437</v>
      </c>
      <c r="H4" s="36">
        <v>2205676</v>
      </c>
      <c r="I4" s="35">
        <f t="shared" si="3"/>
        <v>100.81836681336081</v>
      </c>
      <c r="J4" s="6"/>
      <c r="K4" s="15"/>
      <c r="O4" s="14"/>
      <c r="P4" s="7"/>
    </row>
    <row r="5" spans="1:53">
      <c r="A5" s="32">
        <v>39814</v>
      </c>
      <c r="B5" s="36">
        <v>8481011</v>
      </c>
      <c r="C5" s="34">
        <f t="shared" si="1"/>
        <v>92.994194257503565</v>
      </c>
      <c r="D5" s="36">
        <v>1912296</v>
      </c>
      <c r="E5" s="34">
        <f t="shared" si="0"/>
        <v>100.10066097039687</v>
      </c>
      <c r="F5" s="36">
        <v>1144082</v>
      </c>
      <c r="G5" s="34">
        <f t="shared" si="2"/>
        <v>100.58703803834166</v>
      </c>
      <c r="H5" s="36">
        <v>2208984</v>
      </c>
      <c r="I5" s="35">
        <f t="shared" si="3"/>
        <v>100.96957086935933</v>
      </c>
      <c r="J5" s="6"/>
      <c r="K5" s="15"/>
      <c r="O5" s="14"/>
      <c r="P5" s="7"/>
    </row>
    <row r="6" spans="1:53">
      <c r="A6" s="32">
        <v>39845</v>
      </c>
      <c r="B6" s="36">
        <v>8362290</v>
      </c>
      <c r="C6" s="34">
        <f t="shared" si="1"/>
        <v>91.692419771366815</v>
      </c>
      <c r="D6" s="36">
        <v>1918636</v>
      </c>
      <c r="E6" s="34">
        <f t="shared" si="0"/>
        <v>100.43253333249579</v>
      </c>
      <c r="F6" s="36">
        <v>1146634</v>
      </c>
      <c r="G6" s="34">
        <f t="shared" si="2"/>
        <v>100.81140842531904</v>
      </c>
      <c r="H6" s="36">
        <v>2213460</v>
      </c>
      <c r="I6" s="35">
        <f t="shared" si="3"/>
        <v>101.17416257269953</v>
      </c>
      <c r="J6" s="6"/>
      <c r="K6" s="15"/>
      <c r="O6" s="14"/>
      <c r="P6" s="7"/>
    </row>
    <row r="7" spans="1:53">
      <c r="A7" s="32">
        <v>39873</v>
      </c>
      <c r="B7" s="36">
        <v>8410234</v>
      </c>
      <c r="C7" s="34">
        <f t="shared" si="1"/>
        <v>92.218125214913798</v>
      </c>
      <c r="D7" s="36">
        <v>1916016</v>
      </c>
      <c r="E7" s="34">
        <f t="shared" si="0"/>
        <v>100.29538734058741</v>
      </c>
      <c r="F7" s="36">
        <v>1150295</v>
      </c>
      <c r="G7" s="34">
        <f t="shared" si="2"/>
        <v>101.13328146086926</v>
      </c>
      <c r="H7" s="36">
        <v>2279020</v>
      </c>
      <c r="I7" s="35">
        <f t="shared" si="3"/>
        <v>104.17081853136432</v>
      </c>
      <c r="J7" s="6"/>
      <c r="K7" s="15"/>
      <c r="O7" s="14"/>
      <c r="P7" s="7"/>
    </row>
    <row r="8" spans="1:53">
      <c r="A8" s="32">
        <v>39904</v>
      </c>
      <c r="B8" s="36">
        <v>8503053</v>
      </c>
      <c r="C8" s="34">
        <f t="shared" si="1"/>
        <v>93.235884550067013</v>
      </c>
      <c r="D8" s="36">
        <v>1931510</v>
      </c>
      <c r="E8" s="34">
        <f t="shared" si="0"/>
        <v>101.10643314159067</v>
      </c>
      <c r="F8" s="36">
        <v>1149546</v>
      </c>
      <c r="G8" s="34">
        <f t="shared" si="2"/>
        <v>101.06742980732457</v>
      </c>
      <c r="H8" s="36">
        <v>2271908</v>
      </c>
      <c r="I8" s="35">
        <f t="shared" si="3"/>
        <v>103.84573895268794</v>
      </c>
      <c r="J8" s="6"/>
      <c r="K8" s="15"/>
      <c r="O8" s="14"/>
      <c r="P8" s="7"/>
    </row>
    <row r="9" spans="1:53">
      <c r="A9" s="32">
        <v>39934</v>
      </c>
      <c r="B9" s="36">
        <v>8674726</v>
      </c>
      <c r="C9" s="34">
        <f t="shared" si="1"/>
        <v>95.118277145804527</v>
      </c>
      <c r="D9" s="36">
        <v>1945342</v>
      </c>
      <c r="E9" s="34">
        <f t="shared" si="0"/>
        <v>101.83048022558945</v>
      </c>
      <c r="F9" s="36">
        <v>1153672</v>
      </c>
      <c r="G9" s="34">
        <f t="shared" si="2"/>
        <v>101.4301853781195</v>
      </c>
      <c r="H9" s="36">
        <v>2270276</v>
      </c>
      <c r="I9" s="35">
        <f t="shared" si="3"/>
        <v>103.77114251393655</v>
      </c>
      <c r="J9" s="6"/>
      <c r="K9" s="15"/>
      <c r="O9" s="14"/>
      <c r="P9" s="7"/>
    </row>
    <row r="10" spans="1:53">
      <c r="A10" s="32">
        <v>39965</v>
      </c>
      <c r="B10" s="36">
        <v>8922743</v>
      </c>
      <c r="C10" s="34">
        <f t="shared" si="1"/>
        <v>97.837780879164058</v>
      </c>
      <c r="D10" s="36">
        <v>1894680</v>
      </c>
      <c r="E10" s="34">
        <f t="shared" si="0"/>
        <v>99.178537385107518</v>
      </c>
      <c r="F10" s="36">
        <v>1158562</v>
      </c>
      <c r="G10" s="34">
        <f t="shared" si="2"/>
        <v>101.86011139391861</v>
      </c>
      <c r="H10" s="36">
        <v>2271485</v>
      </c>
      <c r="I10" s="35">
        <f t="shared" si="3"/>
        <v>103.82640421396745</v>
      </c>
      <c r="J10" s="6"/>
      <c r="K10" s="15"/>
      <c r="O10" s="14"/>
      <c r="P10" s="7"/>
    </row>
    <row r="11" spans="1:53">
      <c r="A11" s="32">
        <v>39995</v>
      </c>
      <c r="B11" s="36">
        <v>9013349</v>
      </c>
      <c r="C11" s="34">
        <f t="shared" si="1"/>
        <v>98.831274693155748</v>
      </c>
      <c r="D11" s="36">
        <v>1830370</v>
      </c>
      <c r="E11" s="34">
        <f t="shared" si="0"/>
        <v>95.812179087539448</v>
      </c>
      <c r="F11" s="36">
        <v>1049015</v>
      </c>
      <c r="G11" s="34">
        <f t="shared" si="2"/>
        <v>92.228801526281316</v>
      </c>
      <c r="H11" s="36">
        <v>2260614</v>
      </c>
      <c r="I11" s="35">
        <f t="shared" si="3"/>
        <v>103.32950599971112</v>
      </c>
      <c r="J11" s="6"/>
      <c r="K11" s="15"/>
      <c r="O11" s="14"/>
      <c r="P11" s="7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>
      <c r="A12" s="32">
        <v>40026</v>
      </c>
      <c r="B12" s="36">
        <v>8977653</v>
      </c>
      <c r="C12" s="34">
        <f t="shared" si="1"/>
        <v>98.439868437673255</v>
      </c>
      <c r="D12" s="36">
        <v>1786003</v>
      </c>
      <c r="E12" s="34">
        <f t="shared" si="0"/>
        <v>93.489753048226703</v>
      </c>
      <c r="F12" s="36">
        <v>1053385</v>
      </c>
      <c r="G12" s="34">
        <f t="shared" si="2"/>
        <v>92.613009438150883</v>
      </c>
      <c r="H12" s="36">
        <v>2248048</v>
      </c>
      <c r="I12" s="35">
        <f t="shared" si="3"/>
        <v>102.75513170476631</v>
      </c>
      <c r="J12" s="6"/>
      <c r="K12" s="15"/>
      <c r="O12" s="14"/>
      <c r="P12" s="7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</row>
    <row r="13" spans="1:53">
      <c r="A13" s="32">
        <v>40057</v>
      </c>
      <c r="B13" s="36">
        <v>8950211</v>
      </c>
      <c r="C13" s="34">
        <f t="shared" si="1"/>
        <v>98.138967203278611</v>
      </c>
      <c r="D13" s="36">
        <v>1820914</v>
      </c>
      <c r="E13" s="34">
        <f t="shared" si="0"/>
        <v>95.317197217506731</v>
      </c>
      <c r="F13" s="36">
        <v>1059182</v>
      </c>
      <c r="G13" s="34">
        <f t="shared" si="2"/>
        <v>93.122678377534825</v>
      </c>
      <c r="H13" s="36">
        <v>2262750</v>
      </c>
      <c r="I13" s="35">
        <f t="shared" si="3"/>
        <v>103.42713957395927</v>
      </c>
      <c r="J13" s="6"/>
      <c r="K13" s="15"/>
      <c r="O13" s="14"/>
      <c r="P13" s="7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</row>
    <row r="14" spans="1:53">
      <c r="A14" s="32">
        <v>40087</v>
      </c>
      <c r="B14" s="36">
        <v>9046769</v>
      </c>
      <c r="C14" s="34">
        <f t="shared" si="1"/>
        <v>99.197724633155318</v>
      </c>
      <c r="D14" s="36">
        <v>1831341</v>
      </c>
      <c r="E14" s="34">
        <f t="shared" si="0"/>
        <v>95.863006857823052</v>
      </c>
      <c r="F14" s="36">
        <v>1061647</v>
      </c>
      <c r="G14" s="34">
        <f t="shared" si="2"/>
        <v>93.339399774047067</v>
      </c>
      <c r="H14" s="36">
        <v>2279402</v>
      </c>
      <c r="I14" s="35">
        <f t="shared" si="3"/>
        <v>104.1882792173956</v>
      </c>
      <c r="J14" s="6"/>
      <c r="K14" s="15"/>
      <c r="O14" s="14"/>
      <c r="P14" s="7"/>
    </row>
    <row r="15" spans="1:53">
      <c r="A15" s="32">
        <v>40118</v>
      </c>
      <c r="B15" s="36">
        <v>8975981</v>
      </c>
      <c r="C15" s="34">
        <f t="shared" si="1"/>
        <v>98.42153497568404</v>
      </c>
      <c r="D15" s="36">
        <v>1833978</v>
      </c>
      <c r="E15" s="34">
        <f t="shared" si="0"/>
        <v>96.001042728304881</v>
      </c>
      <c r="F15" s="36">
        <v>1066653</v>
      </c>
      <c r="G15" s="34">
        <f t="shared" si="2"/>
        <v>93.779524443799701</v>
      </c>
      <c r="H15" s="36">
        <v>2266276</v>
      </c>
      <c r="I15" s="35">
        <f t="shared" si="3"/>
        <v>103.58830810523216</v>
      </c>
      <c r="J15" s="6"/>
      <c r="K15" s="15"/>
      <c r="O15" s="14"/>
      <c r="P15" s="7"/>
    </row>
    <row r="16" spans="1:53">
      <c r="A16" s="32">
        <v>40148</v>
      </c>
      <c r="B16" s="36">
        <v>9030202</v>
      </c>
      <c r="C16" s="34">
        <f t="shared" si="1"/>
        <v>99.016067656615135</v>
      </c>
      <c r="D16" s="36">
        <v>1832133</v>
      </c>
      <c r="E16" s="34">
        <f t="shared" si="0"/>
        <v>95.904464730186206</v>
      </c>
      <c r="F16" s="36">
        <v>1016692</v>
      </c>
      <c r="G16" s="34">
        <f t="shared" si="2"/>
        <v>89.386981769906058</v>
      </c>
      <c r="H16" s="36">
        <v>2241418</v>
      </c>
      <c r="I16" s="35">
        <f t="shared" si="3"/>
        <v>102.4520836723388</v>
      </c>
      <c r="J16" s="6"/>
      <c r="K16" s="15"/>
      <c r="O16" s="14"/>
      <c r="P16" s="7"/>
    </row>
    <row r="17" spans="1:16">
      <c r="A17" s="32">
        <v>40179</v>
      </c>
      <c r="B17" s="36">
        <v>8874966</v>
      </c>
      <c r="C17" s="34">
        <f t="shared" si="1"/>
        <v>97.31390658881817</v>
      </c>
      <c r="D17" s="36">
        <v>1829450</v>
      </c>
      <c r="E17" s="34">
        <f t="shared" si="0"/>
        <v>95.76402095297621</v>
      </c>
      <c r="F17" s="36">
        <v>1023665</v>
      </c>
      <c r="G17" s="34">
        <f t="shared" si="2"/>
        <v>90.000043959715313</v>
      </c>
      <c r="H17" s="36">
        <v>2224741</v>
      </c>
      <c r="I17" s="35">
        <f t="shared" si="3"/>
        <v>101.68980131384806</v>
      </c>
      <c r="J17" s="6"/>
      <c r="K17" s="15"/>
      <c r="O17" s="14"/>
      <c r="P17" s="7"/>
    </row>
    <row r="18" spans="1:16">
      <c r="A18" s="32">
        <v>40210</v>
      </c>
      <c r="B18" s="36">
        <v>8900113</v>
      </c>
      <c r="C18" s="34">
        <f t="shared" si="1"/>
        <v>97.589643172934544</v>
      </c>
      <c r="D18" s="36">
        <v>1836308</v>
      </c>
      <c r="E18" s="34">
        <f t="shared" si="0"/>
        <v>96.123008438666176</v>
      </c>
      <c r="F18" s="36">
        <v>1036251</v>
      </c>
      <c r="G18" s="34">
        <f t="shared" si="2"/>
        <v>91.106597913671919</v>
      </c>
      <c r="H18" s="36">
        <v>2232394</v>
      </c>
      <c r="I18" s="35">
        <f t="shared" si="3"/>
        <v>102.03960924630171</v>
      </c>
      <c r="J18" s="6"/>
      <c r="K18" s="15"/>
      <c r="O18" s="14"/>
      <c r="P18" s="7"/>
    </row>
    <row r="19" spans="1:16">
      <c r="A19" s="32">
        <v>40238</v>
      </c>
      <c r="B19" s="36">
        <v>9136036</v>
      </c>
      <c r="C19" s="34">
        <f t="shared" si="1"/>
        <v>100.17653632657071</v>
      </c>
      <c r="D19" s="36">
        <v>1836519</v>
      </c>
      <c r="E19" s="34">
        <f t="shared" si="0"/>
        <v>96.134053402136658</v>
      </c>
      <c r="F19" s="36">
        <v>1044023</v>
      </c>
      <c r="G19" s="34">
        <f t="shared" si="2"/>
        <v>91.789907728557552</v>
      </c>
      <c r="H19" s="36">
        <v>2233661</v>
      </c>
      <c r="I19" s="35">
        <f t="shared" si="3"/>
        <v>102.09752204525884</v>
      </c>
      <c r="J19" s="6"/>
      <c r="K19" s="15"/>
      <c r="O19" s="14"/>
      <c r="P19" s="7"/>
    </row>
    <row r="20" spans="1:16">
      <c r="A20" s="32">
        <v>40269</v>
      </c>
      <c r="B20" s="36">
        <v>9361665</v>
      </c>
      <c r="C20" s="34">
        <f t="shared" si="1"/>
        <v>102.65055588109391</v>
      </c>
      <c r="D20" s="36">
        <v>1840882</v>
      </c>
      <c r="E20" s="34">
        <f t="shared" si="0"/>
        <v>96.362438120723027</v>
      </c>
      <c r="F20" s="36">
        <v>1049270</v>
      </c>
      <c r="G20" s="34">
        <f t="shared" si="2"/>
        <v>92.251220981092928</v>
      </c>
      <c r="H20" s="36">
        <v>2228659</v>
      </c>
      <c r="I20" s="35">
        <f t="shared" si="3"/>
        <v>101.86888761717401</v>
      </c>
      <c r="J20" s="6"/>
      <c r="K20" s="15"/>
      <c r="O20" s="14"/>
      <c r="P20" s="7"/>
    </row>
    <row r="21" spans="1:16">
      <c r="A21" s="32">
        <v>40299</v>
      </c>
      <c r="B21" s="36">
        <v>9604589</v>
      </c>
      <c r="C21" s="34">
        <f t="shared" si="1"/>
        <v>105.31421492431525</v>
      </c>
      <c r="D21" s="36">
        <v>1850444</v>
      </c>
      <c r="E21" s="34">
        <f t="shared" si="0"/>
        <v>96.862968645390197</v>
      </c>
      <c r="F21" s="36">
        <v>1047511</v>
      </c>
      <c r="G21" s="34">
        <f t="shared" si="2"/>
        <v>92.096570702608133</v>
      </c>
      <c r="H21" s="36">
        <v>2220134</v>
      </c>
      <c r="I21" s="35">
        <f t="shared" si="3"/>
        <v>101.47922178362279</v>
      </c>
      <c r="J21" s="6"/>
      <c r="K21" s="15"/>
      <c r="O21" s="14"/>
      <c r="P21" s="7"/>
    </row>
    <row r="22" spans="1:16">
      <c r="A22" s="32">
        <v>40330</v>
      </c>
      <c r="B22" s="36">
        <v>9743072</v>
      </c>
      <c r="C22" s="34">
        <f t="shared" si="1"/>
        <v>106.83267952757562</v>
      </c>
      <c r="D22" s="36">
        <v>1849129</v>
      </c>
      <c r="E22" s="34">
        <f t="shared" si="0"/>
        <v>96.794133920443798</v>
      </c>
      <c r="F22" s="36">
        <v>1054916</v>
      </c>
      <c r="G22" s="34">
        <f t="shared" si="2"/>
        <v>92.747614086451179</v>
      </c>
      <c r="H22" s="36">
        <v>2250200</v>
      </c>
      <c r="I22" s="35">
        <f t="shared" si="3"/>
        <v>102.85349661664927</v>
      </c>
      <c r="J22" s="6"/>
      <c r="K22" s="15"/>
      <c r="O22" s="14"/>
      <c r="P22" s="7"/>
    </row>
    <row r="23" spans="1:16">
      <c r="A23" s="32">
        <v>40360</v>
      </c>
      <c r="B23" s="36">
        <v>9976855</v>
      </c>
      <c r="C23" s="34">
        <f t="shared" si="1"/>
        <v>109.39610760426388</v>
      </c>
      <c r="D23" s="36">
        <v>1859828.0926363636</v>
      </c>
      <c r="E23" s="34">
        <f t="shared" si="0"/>
        <v>97.354186467059762</v>
      </c>
      <c r="F23" s="36">
        <v>1068099</v>
      </c>
      <c r="G23" s="34">
        <f t="shared" si="2"/>
        <v>93.906655940496137</v>
      </c>
      <c r="H23" s="36">
        <v>2238882</v>
      </c>
      <c r="I23" s="35">
        <f t="shared" si="3"/>
        <v>102.33616665722023</v>
      </c>
      <c r="J23" s="6"/>
      <c r="K23" s="15"/>
      <c r="O23" s="14"/>
      <c r="P23" s="7"/>
    </row>
    <row r="24" spans="1:16">
      <c r="A24" s="32">
        <v>40391</v>
      </c>
      <c r="B24" s="36">
        <v>9937919</v>
      </c>
      <c r="C24" s="34">
        <f t="shared" si="1"/>
        <v>108.96917478368269</v>
      </c>
      <c r="D24" s="36">
        <v>1861234</v>
      </c>
      <c r="E24" s="34">
        <f t="shared" si="0"/>
        <v>97.427779810539619</v>
      </c>
      <c r="F24" s="36">
        <v>1075781</v>
      </c>
      <c r="G24" s="34">
        <f t="shared" si="2"/>
        <v>94.582053006624733</v>
      </c>
      <c r="H24" s="36">
        <v>2244534</v>
      </c>
      <c r="I24" s="35">
        <f t="shared" si="3"/>
        <v>102.59451167671952</v>
      </c>
      <c r="J24" s="6"/>
      <c r="K24" s="15"/>
      <c r="M24" s="5" t="s">
        <v>282</v>
      </c>
      <c r="N24" s="5" t="s">
        <v>287</v>
      </c>
      <c r="O24" s="7" t="s">
        <v>283</v>
      </c>
    </row>
    <row r="25" spans="1:16">
      <c r="A25" s="32">
        <v>40422</v>
      </c>
      <c r="B25" s="36">
        <v>9959685</v>
      </c>
      <c r="C25" s="34">
        <f t="shared" si="1"/>
        <v>109.20783873921923</v>
      </c>
      <c r="D25" s="36">
        <v>1817693.7794000001</v>
      </c>
      <c r="E25" s="34">
        <f t="shared" si="0"/>
        <v>95.14863219905223</v>
      </c>
      <c r="F25" s="36">
        <v>1083929</v>
      </c>
      <c r="G25" s="34">
        <f t="shared" si="2"/>
        <v>95.298420527428661</v>
      </c>
      <c r="H25" s="36">
        <v>2246537</v>
      </c>
      <c r="I25" s="35">
        <f t="shared" si="3"/>
        <v>102.68606600687824</v>
      </c>
      <c r="J25" s="6"/>
      <c r="K25" s="15"/>
      <c r="M25" s="11">
        <v>-7.0000000000000001E-3</v>
      </c>
      <c r="N25" s="11">
        <v>0.04</v>
      </c>
      <c r="O25" s="17">
        <v>1.4E-2</v>
      </c>
    </row>
    <row r="26" spans="1:16">
      <c r="A26" s="32">
        <v>40452</v>
      </c>
      <c r="B26" s="36">
        <v>9992591</v>
      </c>
      <c r="C26" s="34">
        <f t="shared" si="1"/>
        <v>109.56865267475561</v>
      </c>
      <c r="D26" s="36">
        <v>1824281.3330515001</v>
      </c>
      <c r="E26" s="34">
        <f t="shared" si="0"/>
        <v>95.493462954695246</v>
      </c>
      <c r="F26" s="36">
        <v>1089543</v>
      </c>
      <c r="G26" s="34">
        <f t="shared" si="2"/>
        <v>95.792000211006638</v>
      </c>
      <c r="H26" s="36">
        <v>2263441</v>
      </c>
      <c r="I26" s="35">
        <f t="shared" si="3"/>
        <v>103.45872421806294</v>
      </c>
      <c r="J26" s="6"/>
      <c r="K26" s="15"/>
      <c r="O26" s="14"/>
      <c r="P26" s="7"/>
    </row>
    <row r="27" spans="1:16">
      <c r="A27" s="32">
        <v>40483</v>
      </c>
      <c r="B27" s="36">
        <v>9914876</v>
      </c>
      <c r="C27" s="34">
        <f t="shared" si="1"/>
        <v>108.71650853690203</v>
      </c>
      <c r="D27" s="36">
        <v>1832451.5024645755</v>
      </c>
      <c r="E27" s="34">
        <f t="shared" si="0"/>
        <v>95.921136995998964</v>
      </c>
      <c r="F27" s="36">
        <v>1095643</v>
      </c>
      <c r="G27" s="34">
        <f t="shared" si="2"/>
        <v>96.328308737872618</v>
      </c>
      <c r="H27" s="36">
        <v>2260299</v>
      </c>
      <c r="I27" s="35">
        <f t="shared" si="3"/>
        <v>103.31510779002566</v>
      </c>
      <c r="J27" s="6"/>
      <c r="K27" s="15"/>
      <c r="O27" s="14"/>
      <c r="P27" s="7"/>
    </row>
    <row r="28" spans="1:16">
      <c r="A28" s="32">
        <v>40513</v>
      </c>
      <c r="B28" s="36">
        <v>10030810</v>
      </c>
      <c r="C28" s="34">
        <f t="shared" si="1"/>
        <v>109.98772359806033</v>
      </c>
      <c r="D28" s="36">
        <v>1862191.7550279992</v>
      </c>
      <c r="E28" s="34">
        <f t="shared" si="0"/>
        <v>97.477914262188548</v>
      </c>
      <c r="F28" s="36">
        <v>1101131</v>
      </c>
      <c r="G28" s="34">
        <f t="shared" si="2"/>
        <v>96.810810573190736</v>
      </c>
      <c r="H28" s="36">
        <v>2282511</v>
      </c>
      <c r="I28" s="35">
        <f t="shared" si="3"/>
        <v>104.33038726156107</v>
      </c>
      <c r="J28" s="6"/>
      <c r="K28" s="15"/>
      <c r="O28" s="14"/>
      <c r="P28" s="7"/>
    </row>
    <row r="29" spans="1:16">
      <c r="A29" s="32">
        <v>40544</v>
      </c>
      <c r="B29" s="36">
        <v>9960858</v>
      </c>
      <c r="C29" s="34">
        <f t="shared" si="1"/>
        <v>109.22070067158367</v>
      </c>
      <c r="D29" s="36">
        <v>1876534.0000000005</v>
      </c>
      <c r="E29" s="34">
        <f t="shared" si="0"/>
        <v>98.228670526645871</v>
      </c>
      <c r="F29" s="36">
        <v>1115031</v>
      </c>
      <c r="G29" s="34">
        <f t="shared" si="2"/>
        <v>98.032890659000088</v>
      </c>
      <c r="H29" s="36">
        <v>2287486</v>
      </c>
      <c r="I29" s="35">
        <f t="shared" si="3"/>
        <v>104.55778755738716</v>
      </c>
      <c r="J29" s="6"/>
      <c r="K29" s="15"/>
      <c r="O29" s="14"/>
      <c r="P29" s="7"/>
    </row>
    <row r="30" spans="1:16">
      <c r="A30" s="32">
        <v>40575</v>
      </c>
      <c r="B30" s="36">
        <v>9970036</v>
      </c>
      <c r="C30" s="34">
        <f t="shared" si="1"/>
        <v>109.32133734271821</v>
      </c>
      <c r="D30" s="36">
        <v>1883401.7738148256</v>
      </c>
      <c r="E30" s="34">
        <f t="shared" si="0"/>
        <v>98.588169630476642</v>
      </c>
      <c r="F30" s="36">
        <v>1144364</v>
      </c>
      <c r="G30" s="34">
        <f t="shared" si="2"/>
        <v>100.61183131778037</v>
      </c>
      <c r="H30" s="36">
        <v>2301439</v>
      </c>
      <c r="I30" s="35">
        <f t="shared" si="3"/>
        <v>105.19555968355021</v>
      </c>
      <c r="J30" s="6"/>
      <c r="K30" s="15"/>
      <c r="O30" s="14"/>
      <c r="P30" s="7"/>
    </row>
    <row r="31" spans="1:16">
      <c r="A31" s="32">
        <v>40603</v>
      </c>
      <c r="B31" s="36">
        <v>10252034</v>
      </c>
      <c r="C31" s="34">
        <f t="shared" si="1"/>
        <v>112.41344237503421</v>
      </c>
      <c r="D31" s="36">
        <v>1901118.7959576449</v>
      </c>
      <c r="E31" s="34">
        <f t="shared" si="0"/>
        <v>99.515581300491846</v>
      </c>
      <c r="F31" s="36">
        <v>1157888</v>
      </c>
      <c r="G31" s="34">
        <f t="shared" si="2"/>
        <v>101.80085369767144</v>
      </c>
      <c r="H31" s="36">
        <v>2306478</v>
      </c>
      <c r="I31" s="35">
        <f t="shared" si="3"/>
        <v>105.42588532991554</v>
      </c>
      <c r="J31" s="6"/>
      <c r="K31" s="15"/>
      <c r="O31" s="14"/>
      <c r="P31" s="7"/>
    </row>
    <row r="32" spans="1:16">
      <c r="A32" s="32">
        <v>40634</v>
      </c>
      <c r="B32" s="36">
        <v>10511792</v>
      </c>
      <c r="C32" s="34">
        <f t="shared" si="1"/>
        <v>115.26168604691962</v>
      </c>
      <c r="D32" s="36">
        <v>1906281.7196028521</v>
      </c>
      <c r="E32" s="34">
        <f t="shared" si="0"/>
        <v>99.785838660976268</v>
      </c>
      <c r="F32" s="36">
        <v>1195761</v>
      </c>
      <c r="G32" s="34">
        <f t="shared" si="2"/>
        <v>105.13062629406411</v>
      </c>
      <c r="H32" s="36">
        <v>2305863</v>
      </c>
      <c r="I32" s="35">
        <f t="shared" si="3"/>
        <v>105.39777453957726</v>
      </c>
      <c r="J32" s="6"/>
      <c r="K32" s="15"/>
      <c r="O32" s="14"/>
      <c r="P32" s="7"/>
    </row>
    <row r="33" spans="1:16">
      <c r="A33" s="32">
        <v>40664</v>
      </c>
      <c r="B33" s="36">
        <v>10771209</v>
      </c>
      <c r="C33" s="34">
        <f t="shared" si="1"/>
        <v>118.10619065747829</v>
      </c>
      <c r="D33" s="36">
        <v>1885039.9718485156</v>
      </c>
      <c r="E33" s="34">
        <f t="shared" si="0"/>
        <v>98.673922414550219</v>
      </c>
      <c r="F33" s="36">
        <v>1218210</v>
      </c>
      <c r="G33" s="34">
        <f t="shared" si="2"/>
        <v>107.10432959236155</v>
      </c>
      <c r="H33" s="36">
        <v>2312096</v>
      </c>
      <c r="I33" s="35">
        <f t="shared" si="3"/>
        <v>105.68267625694085</v>
      </c>
      <c r="J33" s="6"/>
      <c r="K33" s="15"/>
      <c r="O33" s="14"/>
      <c r="P33" s="7"/>
    </row>
    <row r="34" spans="1:16">
      <c r="A34" s="32">
        <v>40695</v>
      </c>
      <c r="B34" s="36">
        <v>11045909</v>
      </c>
      <c r="C34" s="34">
        <f t="shared" si="1"/>
        <v>121.1182731984084</v>
      </c>
      <c r="D34" s="36">
        <v>1889623.9999999995</v>
      </c>
      <c r="E34" s="34">
        <f t="shared" si="0"/>
        <v>98.913877028203373</v>
      </c>
      <c r="F34" s="36">
        <v>1199684</v>
      </c>
      <c r="G34" s="34">
        <f t="shared" si="2"/>
        <v>105.47553422044038</v>
      </c>
      <c r="H34" s="36">
        <v>2370551</v>
      </c>
      <c r="I34" s="35">
        <f t="shared" si="3"/>
        <v>108.3545725971445</v>
      </c>
      <c r="J34" s="6"/>
      <c r="K34" s="15"/>
      <c r="O34" s="14"/>
      <c r="P34" s="7"/>
    </row>
    <row r="35" spans="1:16">
      <c r="A35" s="32">
        <v>40725</v>
      </c>
      <c r="B35" s="36">
        <v>11112453</v>
      </c>
      <c r="C35" s="34">
        <f t="shared" si="1"/>
        <v>121.84792744159607</v>
      </c>
      <c r="D35" s="36">
        <v>1868398.0000000002</v>
      </c>
      <c r="E35" s="34">
        <f t="shared" si="0"/>
        <v>97.802785110551724</v>
      </c>
      <c r="F35" s="36">
        <v>1184844</v>
      </c>
      <c r="G35" s="34">
        <f t="shared" si="2"/>
        <v>104.1708098698353</v>
      </c>
      <c r="H35" s="36">
        <v>2376533</v>
      </c>
      <c r="I35" s="35">
        <f t="shared" si="3"/>
        <v>108.62800145536188</v>
      </c>
      <c r="J35" s="6"/>
      <c r="K35" s="15"/>
      <c r="O35" s="14"/>
      <c r="P35" s="7"/>
    </row>
    <row r="36" spans="1:16">
      <c r="A36" s="32">
        <v>40756</v>
      </c>
      <c r="B36" s="36">
        <v>10886860</v>
      </c>
      <c r="C36" s="34">
        <f t="shared" si="1"/>
        <v>119.37430262668509</v>
      </c>
      <c r="D36" s="36">
        <v>1876833</v>
      </c>
      <c r="E36" s="34">
        <f t="shared" si="0"/>
        <v>98.244321920378894</v>
      </c>
      <c r="F36" s="36">
        <v>1166692</v>
      </c>
      <c r="G36" s="34">
        <f t="shared" si="2"/>
        <v>102.57489636497115</v>
      </c>
      <c r="H36" s="36">
        <v>2509484</v>
      </c>
      <c r="I36" s="35">
        <f t="shared" si="3"/>
        <v>114.70500582327591</v>
      </c>
      <c r="J36" s="6"/>
      <c r="K36" s="15"/>
      <c r="O36" s="14"/>
      <c r="P36" s="7"/>
    </row>
    <row r="37" spans="1:16">
      <c r="A37" s="32">
        <v>40787</v>
      </c>
      <c r="B37" s="36">
        <v>11061597</v>
      </c>
      <c r="C37" s="34">
        <f t="shared" si="1"/>
        <v>121.29029194941718</v>
      </c>
      <c r="D37" s="36">
        <v>1864766</v>
      </c>
      <c r="E37" s="34">
        <f t="shared" si="0"/>
        <v>97.612665170623742</v>
      </c>
      <c r="F37" s="36">
        <v>1155959</v>
      </c>
      <c r="G37" s="34">
        <f t="shared" si="2"/>
        <v>101.63125711597891</v>
      </c>
      <c r="H37" s="36">
        <v>2537648</v>
      </c>
      <c r="I37" s="35">
        <f t="shared" si="3"/>
        <v>115.99234289496346</v>
      </c>
      <c r="J37" s="6"/>
      <c r="K37" s="15"/>
      <c r="O37" s="14"/>
      <c r="P37" s="7"/>
    </row>
    <row r="38" spans="1:16">
      <c r="A38" s="32">
        <v>40817</v>
      </c>
      <c r="B38" s="36">
        <v>11078121</v>
      </c>
      <c r="C38" s="34">
        <f t="shared" si="1"/>
        <v>121.47147743142057</v>
      </c>
      <c r="D38" s="36">
        <v>1869097</v>
      </c>
      <c r="E38" s="34">
        <f t="shared" si="0"/>
        <v>97.839374823660094</v>
      </c>
      <c r="F38" s="36">
        <v>1154076</v>
      </c>
      <c r="G38" s="34">
        <f t="shared" si="2"/>
        <v>101.46570482809554</v>
      </c>
      <c r="H38" s="36">
        <v>2579366</v>
      </c>
      <c r="I38" s="35">
        <f t="shared" si="3"/>
        <v>117.8992143605458</v>
      </c>
      <c r="J38" s="6"/>
      <c r="K38" s="15"/>
      <c r="O38" s="14"/>
      <c r="P38" s="7"/>
    </row>
    <row r="39" spans="1:16">
      <c r="A39" s="32">
        <v>40848</v>
      </c>
      <c r="B39" s="36">
        <v>10984191</v>
      </c>
      <c r="C39" s="34">
        <f t="shared" si="1"/>
        <v>120.44153599323504</v>
      </c>
      <c r="D39" s="36">
        <v>1878909</v>
      </c>
      <c r="E39" s="34">
        <f t="shared" si="0"/>
        <v>98.352991797936838</v>
      </c>
      <c r="F39" s="36">
        <v>1142647</v>
      </c>
      <c r="G39" s="34">
        <f t="shared" si="2"/>
        <v>100.46087365538222</v>
      </c>
      <c r="H39" s="36">
        <v>2543634</v>
      </c>
      <c r="I39" s="35">
        <f t="shared" si="3"/>
        <v>116.26595458758958</v>
      </c>
      <c r="J39" s="6"/>
      <c r="K39" s="15"/>
      <c r="O39" s="7"/>
    </row>
    <row r="40" spans="1:16">
      <c r="A40" s="32">
        <v>40878</v>
      </c>
      <c r="B40" s="36">
        <v>11030939</v>
      </c>
      <c r="C40" s="34">
        <f t="shared" si="1"/>
        <v>120.95412730966532</v>
      </c>
      <c r="D40" s="36">
        <v>1880740</v>
      </c>
      <c r="E40" s="34">
        <f t="shared" si="0"/>
        <v>98.448836954877393</v>
      </c>
      <c r="F40" s="36">
        <v>1121777</v>
      </c>
      <c r="G40" s="34">
        <f t="shared" si="2"/>
        <v>98.625995138055487</v>
      </c>
      <c r="H40" s="36">
        <v>2554200</v>
      </c>
      <c r="I40" s="35">
        <f t="shared" si="3"/>
        <v>116.74891167818218</v>
      </c>
      <c r="J40" s="6"/>
      <c r="K40" s="15"/>
      <c r="O40" s="7"/>
    </row>
    <row r="41" spans="1:16">
      <c r="A41" s="32">
        <v>40909</v>
      </c>
      <c r="B41" s="36">
        <v>10957242</v>
      </c>
      <c r="C41" s="34">
        <f t="shared" si="1"/>
        <v>120.14604049852981</v>
      </c>
      <c r="D41" s="36">
        <v>1900471</v>
      </c>
      <c r="E41" s="34">
        <f t="shared" si="0"/>
        <v>99.481671903863798</v>
      </c>
      <c r="F41" s="36">
        <v>1139504</v>
      </c>
      <c r="G41" s="34">
        <f t="shared" si="2"/>
        <v>100.18454288490028</v>
      </c>
      <c r="H41" s="36">
        <v>2563237</v>
      </c>
      <c r="I41" s="35">
        <f t="shared" si="3"/>
        <v>117.16198031604756</v>
      </c>
      <c r="J41" s="6"/>
      <c r="K41" s="15"/>
    </row>
    <row r="42" spans="1:16">
      <c r="A42" s="32">
        <v>40940</v>
      </c>
      <c r="B42" s="36">
        <v>10845430</v>
      </c>
      <c r="C42" s="34">
        <f t="shared" si="1"/>
        <v>118.92002312296927</v>
      </c>
      <c r="D42" s="36">
        <v>1921116</v>
      </c>
      <c r="E42" s="34">
        <f t="shared" si="0"/>
        <v>100.56235091262282</v>
      </c>
      <c r="F42" s="36">
        <v>1138592</v>
      </c>
      <c r="G42" s="34">
        <f t="shared" si="2"/>
        <v>100.10436036416228</v>
      </c>
      <c r="H42" s="36">
        <v>2576419</v>
      </c>
      <c r="I42" s="35">
        <f t="shared" si="3"/>
        <v>117.76451110993284</v>
      </c>
      <c r="J42" s="6"/>
      <c r="K42" s="15"/>
    </row>
    <row r="43" spans="1:16">
      <c r="A43" s="32">
        <v>40969</v>
      </c>
      <c r="B43" s="36">
        <v>11257343</v>
      </c>
      <c r="C43" s="34">
        <f t="shared" si="1"/>
        <v>123.43664473084021</v>
      </c>
      <c r="D43" s="36">
        <v>1932074</v>
      </c>
      <c r="E43" s="34">
        <f t="shared" si="0"/>
        <v>101.1359561719099</v>
      </c>
      <c r="F43" s="36">
        <v>1136096</v>
      </c>
      <c r="G43" s="34">
        <f t="shared" si="2"/>
        <v>99.8849134653004</v>
      </c>
      <c r="H43" s="36">
        <v>2574644</v>
      </c>
      <c r="I43" s="35">
        <f t="shared" si="3"/>
        <v>117.68337834107028</v>
      </c>
      <c r="J43" s="6"/>
      <c r="K43" s="15"/>
    </row>
    <row r="44" spans="1:16">
      <c r="A44" s="32">
        <v>41000</v>
      </c>
      <c r="B44" s="36">
        <v>11521869</v>
      </c>
      <c r="C44" s="34">
        <f t="shared" si="1"/>
        <v>126.3371694713647</v>
      </c>
      <c r="D44" s="36">
        <v>1937480</v>
      </c>
      <c r="E44" s="34">
        <f t="shared" si="0"/>
        <v>101.4189375582674</v>
      </c>
      <c r="F44" s="36">
        <v>1121103</v>
      </c>
      <c r="G44" s="34">
        <f t="shared" si="2"/>
        <v>98.566737441808328</v>
      </c>
      <c r="H44" s="36">
        <v>2569269</v>
      </c>
      <c r="I44" s="35">
        <f t="shared" si="3"/>
        <v>117.43769460437376</v>
      </c>
      <c r="J44" s="6"/>
      <c r="K44" s="15"/>
    </row>
    <row r="45" spans="1:16">
      <c r="A45" s="32">
        <v>41030</v>
      </c>
      <c r="B45" s="36">
        <v>11820778</v>
      </c>
      <c r="C45" s="34">
        <f t="shared" si="1"/>
        <v>129.61470343651536</v>
      </c>
      <c r="D45" s="36">
        <v>1931182</v>
      </c>
      <c r="E45" s="34">
        <f t="shared" si="0"/>
        <v>101.0892637197029</v>
      </c>
      <c r="F45" s="36">
        <v>1113613</v>
      </c>
      <c r="G45" s="34">
        <f t="shared" si="2"/>
        <v>97.908220906361407</v>
      </c>
      <c r="H45" s="36">
        <v>2574350</v>
      </c>
      <c r="I45" s="35">
        <f t="shared" si="3"/>
        <v>117.66994001203051</v>
      </c>
      <c r="J45" s="6"/>
      <c r="K45" s="15"/>
    </row>
    <row r="46" spans="1:16">
      <c r="A46" s="32">
        <v>41061</v>
      </c>
      <c r="B46" s="36">
        <v>12087084</v>
      </c>
      <c r="C46" s="34">
        <f t="shared" si="1"/>
        <v>132.53474585786566</v>
      </c>
      <c r="D46" s="36">
        <v>1935759</v>
      </c>
      <c r="E46" s="34">
        <f t="shared" si="0"/>
        <v>101.32885043915508</v>
      </c>
      <c r="F46" s="36">
        <v>1104403</v>
      </c>
      <c r="G46" s="34">
        <f t="shared" si="2"/>
        <v>97.098482950224422</v>
      </c>
      <c r="H46" s="36">
        <v>2610813</v>
      </c>
      <c r="I46" s="35">
        <f t="shared" si="3"/>
        <v>119.33661277317746</v>
      </c>
      <c r="J46" s="6"/>
      <c r="K46" s="15"/>
    </row>
    <row r="47" spans="1:16">
      <c r="A47" s="32">
        <v>41091</v>
      </c>
      <c r="B47" s="36">
        <v>12107944</v>
      </c>
      <c r="C47" s="34">
        <f t="shared" si="1"/>
        <v>132.76347553316162</v>
      </c>
      <c r="D47" s="36">
        <v>1938997</v>
      </c>
      <c r="E47" s="34">
        <f t="shared" si="0"/>
        <v>101.49834613449835</v>
      </c>
      <c r="F47" s="36">
        <v>1103934</v>
      </c>
      <c r="G47" s="34">
        <f t="shared" si="2"/>
        <v>97.057248737257169</v>
      </c>
      <c r="H47" s="36">
        <v>2613791</v>
      </c>
      <c r="I47" s="35">
        <f t="shared" si="3"/>
        <v>119.47273299045787</v>
      </c>
      <c r="J47" s="6"/>
      <c r="K47" s="15"/>
    </row>
    <row r="48" spans="1:16">
      <c r="A48" s="32">
        <v>41122</v>
      </c>
      <c r="B48" s="36">
        <v>11716148</v>
      </c>
      <c r="C48" s="34">
        <f t="shared" si="1"/>
        <v>128.46743661359028</v>
      </c>
      <c r="D48" s="36">
        <v>1937355</v>
      </c>
      <c r="E48" s="34">
        <f t="shared" si="0"/>
        <v>101.41239433346263</v>
      </c>
      <c r="F48" s="36">
        <v>1101083</v>
      </c>
      <c r="G48" s="34">
        <f t="shared" si="2"/>
        <v>96.80659044052031</v>
      </c>
      <c r="H48" s="36">
        <v>2600540</v>
      </c>
      <c r="I48" s="35">
        <f t="shared" si="3"/>
        <v>118.86704830302244</v>
      </c>
      <c r="J48" s="6"/>
      <c r="K48" s="15"/>
    </row>
    <row r="49" spans="1:11">
      <c r="A49" s="32">
        <v>41153</v>
      </c>
      <c r="B49" s="36">
        <v>12069085</v>
      </c>
      <c r="C49" s="34">
        <f t="shared" si="1"/>
        <v>132.33738701675099</v>
      </c>
      <c r="D49" s="36">
        <v>1937908</v>
      </c>
      <c r="E49" s="34">
        <f t="shared" si="0"/>
        <v>101.44134155999902</v>
      </c>
      <c r="F49" s="36">
        <v>1097163</v>
      </c>
      <c r="G49" s="34">
        <f t="shared" si="2"/>
        <v>96.461946272435938</v>
      </c>
      <c r="H49" s="36">
        <v>2613470</v>
      </c>
      <c r="I49" s="35">
        <f t="shared" si="3"/>
        <v>119.45806052915935</v>
      </c>
      <c r="J49" s="6"/>
      <c r="K49" s="15"/>
    </row>
    <row r="50" spans="1:11">
      <c r="A50" s="32">
        <v>41183</v>
      </c>
      <c r="B50" s="36">
        <v>11743906</v>
      </c>
      <c r="C50" s="34">
        <f t="shared" si="1"/>
        <v>128.77180278458093</v>
      </c>
      <c r="D50" s="36">
        <v>1987922</v>
      </c>
      <c r="E50" s="34">
        <f t="shared" si="0"/>
        <v>104.05936432309292</v>
      </c>
      <c r="F50" s="36">
        <v>1079239</v>
      </c>
      <c r="G50" s="34">
        <f t="shared" si="2"/>
        <v>94.886078397756307</v>
      </c>
      <c r="H50" s="36">
        <v>2688851</v>
      </c>
      <c r="I50" s="35">
        <f t="shared" si="3"/>
        <v>122.90362066979557</v>
      </c>
      <c r="J50" s="6"/>
      <c r="K50" s="15"/>
    </row>
    <row r="51" spans="1:11">
      <c r="A51" s="32">
        <v>41214</v>
      </c>
      <c r="B51" s="36">
        <v>11996881</v>
      </c>
      <c r="C51" s="34">
        <f t="shared" si="1"/>
        <v>131.54567093453286</v>
      </c>
      <c r="D51" s="36">
        <v>1933781</v>
      </c>
      <c r="E51" s="34">
        <f t="shared" si="0"/>
        <v>101.22531044984409</v>
      </c>
      <c r="F51" s="36">
        <v>1071133</v>
      </c>
      <c r="G51" s="34">
        <f t="shared" si="2"/>
        <v>94.173403493038975</v>
      </c>
      <c r="H51" s="36">
        <v>2622715</v>
      </c>
      <c r="I51" s="35">
        <f t="shared" si="3"/>
        <v>119.88063655627734</v>
      </c>
      <c r="J51" s="6"/>
      <c r="K51" s="15"/>
    </row>
    <row r="52" spans="1:11">
      <c r="A52" s="32">
        <v>41244</v>
      </c>
      <c r="B52" s="36">
        <v>11939620</v>
      </c>
      <c r="C52" s="34">
        <f t="shared" si="1"/>
        <v>130.91780468634869</v>
      </c>
      <c r="D52" s="36">
        <v>1910505</v>
      </c>
      <c r="E52" s="34">
        <f t="shared" si="0"/>
        <v>100.00690964539385</v>
      </c>
      <c r="F52" s="36">
        <v>1056852</v>
      </c>
      <c r="G52" s="34">
        <f t="shared" si="2"/>
        <v>92.917826104158152</v>
      </c>
      <c r="H52" s="36">
        <v>2662608</v>
      </c>
      <c r="I52" s="35">
        <f t="shared" si="3"/>
        <v>121.70408982288832</v>
      </c>
      <c r="J52" s="6"/>
      <c r="K52" s="15"/>
    </row>
    <row r="53" spans="1:11">
      <c r="A53" s="32">
        <v>41275</v>
      </c>
      <c r="B53" s="36">
        <v>11698045</v>
      </c>
      <c r="C53" s="34">
        <f t="shared" si="1"/>
        <v>128.26893741359589</v>
      </c>
      <c r="D53" s="36">
        <v>1913440</v>
      </c>
      <c r="E53" s="34">
        <f t="shared" si="0"/>
        <v>100.16054456381032</v>
      </c>
      <c r="F53" s="36">
        <v>1050279</v>
      </c>
      <c r="G53" s="34">
        <f t="shared" si="2"/>
        <v>92.339931686602398</v>
      </c>
      <c r="H53" s="36">
        <v>2667984</v>
      </c>
      <c r="I53" s="35">
        <f t="shared" si="3"/>
        <v>121.949819268187</v>
      </c>
      <c r="J53" s="6"/>
      <c r="K53" s="15"/>
    </row>
    <row r="54" spans="1:11">
      <c r="A54" s="32">
        <v>41306</v>
      </c>
      <c r="B54" s="36">
        <v>11620928</v>
      </c>
      <c r="C54" s="34">
        <f t="shared" si="1"/>
        <v>127.42335033930064</v>
      </c>
      <c r="D54" s="36">
        <v>1927111.9999999998</v>
      </c>
      <c r="E54" s="34">
        <f t="shared" si="0"/>
        <v>100.87621632005894</v>
      </c>
      <c r="F54" s="36">
        <v>1042120</v>
      </c>
      <c r="G54" s="34">
        <f t="shared" si="2"/>
        <v>91.622597052061494</v>
      </c>
      <c r="H54" s="36">
        <v>2670744</v>
      </c>
      <c r="I54" s="35">
        <f t="shared" si="3"/>
        <v>122.07597501019303</v>
      </c>
      <c r="K54" s="15"/>
    </row>
    <row r="55" spans="1:11">
      <c r="A55" s="32">
        <v>41334</v>
      </c>
      <c r="B55" s="36">
        <v>11896801</v>
      </c>
      <c r="C55" s="34">
        <f t="shared" si="1"/>
        <v>130.44829481259518</v>
      </c>
      <c r="D55" s="36">
        <v>1938193</v>
      </c>
      <c r="E55" s="34">
        <f t="shared" si="0"/>
        <v>101.45626011255393</v>
      </c>
      <c r="F55" s="36">
        <v>1034903</v>
      </c>
      <c r="G55" s="34">
        <f t="shared" si="2"/>
        <v>90.988082521177589</v>
      </c>
      <c r="H55" s="36">
        <v>2651342</v>
      </c>
      <c r="I55" s="35">
        <f t="shared" si="3"/>
        <v>121.18913671077243</v>
      </c>
      <c r="K55" s="15"/>
    </row>
    <row r="56" spans="1:11">
      <c r="A56" s="32">
        <v>41365</v>
      </c>
      <c r="B56" s="36">
        <v>12132681</v>
      </c>
      <c r="C56" s="34">
        <f t="shared" si="1"/>
        <v>133.03471647169454</v>
      </c>
      <c r="D56" s="36">
        <v>1948982</v>
      </c>
      <c r="E56" s="34">
        <f t="shared" si="0"/>
        <v>102.02101893190492</v>
      </c>
      <c r="F56" s="36">
        <v>1027778</v>
      </c>
      <c r="G56" s="34">
        <f t="shared" si="2"/>
        <v>90.361656577912001</v>
      </c>
      <c r="H56" s="36">
        <v>2649513</v>
      </c>
      <c r="I56" s="35">
        <f t="shared" si="3"/>
        <v>121.10553567739235</v>
      </c>
      <c r="J56" s="7"/>
      <c r="K56" s="15"/>
    </row>
    <row r="57" spans="1:11">
      <c r="A57" s="32">
        <v>41395</v>
      </c>
      <c r="B57" s="36">
        <v>12216079</v>
      </c>
      <c r="C57" s="34">
        <f t="shared" si="1"/>
        <v>133.94917464333082</v>
      </c>
      <c r="D57" s="36">
        <v>1958586</v>
      </c>
      <c r="E57" s="34">
        <f t="shared" si="0"/>
        <v>102.52374798010651</v>
      </c>
      <c r="F57" s="36">
        <v>1022716</v>
      </c>
      <c r="G57" s="34">
        <f t="shared" si="2"/>
        <v>89.916608420043872</v>
      </c>
      <c r="H57" s="36">
        <v>2650756</v>
      </c>
      <c r="I57" s="35">
        <f t="shared" si="3"/>
        <v>121.16235146989722</v>
      </c>
      <c r="K57" s="15"/>
    </row>
    <row r="58" spans="1:11">
      <c r="A58" s="32">
        <v>41426</v>
      </c>
      <c r="B58" s="36">
        <v>12274403</v>
      </c>
      <c r="C58" s="34">
        <f t="shared" si="1"/>
        <v>134.5886966750644</v>
      </c>
      <c r="D58" s="36">
        <v>1961927</v>
      </c>
      <c r="E58" s="34">
        <f t="shared" si="0"/>
        <v>102.69863529268892</v>
      </c>
      <c r="F58" s="36">
        <v>1012428</v>
      </c>
      <c r="G58" s="34">
        <f t="shared" si="2"/>
        <v>89.012093317683679</v>
      </c>
      <c r="H58" s="36">
        <v>2663305</v>
      </c>
      <c r="I58" s="35">
        <f t="shared" si="3"/>
        <v>121.73594871860504</v>
      </c>
      <c r="K58" s="15"/>
    </row>
    <row r="59" spans="1:11">
      <c r="A59" s="32">
        <v>41456</v>
      </c>
      <c r="B59" s="36">
        <v>12200031</v>
      </c>
      <c r="C59" s="34">
        <f t="shared" si="1"/>
        <v>133.77320849619997</v>
      </c>
      <c r="D59" s="36">
        <v>1966920</v>
      </c>
      <c r="E59" s="34">
        <f t="shared" si="0"/>
        <v>102.95999786429142</v>
      </c>
      <c r="F59" s="36">
        <v>1003774</v>
      </c>
      <c r="G59" s="34">
        <f t="shared" si="2"/>
        <v>88.251238564979047</v>
      </c>
      <c r="H59" s="36">
        <v>2668898</v>
      </c>
      <c r="I59" s="35">
        <f t="shared" si="3"/>
        <v>121.99159693057595</v>
      </c>
      <c r="K59" s="15"/>
    </row>
    <row r="60" spans="1:11">
      <c r="A60" s="32">
        <v>41487</v>
      </c>
      <c r="B60" s="36">
        <v>12236880</v>
      </c>
      <c r="C60" s="34">
        <f t="shared" si="1"/>
        <v>134.17725738426233</v>
      </c>
      <c r="D60" s="36">
        <v>1945347</v>
      </c>
      <c r="E60" s="34">
        <f t="shared" si="0"/>
        <v>101.83074195458164</v>
      </c>
      <c r="F60" s="36">
        <v>986334</v>
      </c>
      <c r="G60" s="34">
        <f t="shared" si="2"/>
        <v>86.717923694726153</v>
      </c>
      <c r="H60" s="36">
        <v>2663081</v>
      </c>
      <c r="I60" s="35">
        <f t="shared" si="3"/>
        <v>121.72570999171761</v>
      </c>
      <c r="K60" s="15"/>
    </row>
    <row r="61" spans="1:11">
      <c r="A61" s="32">
        <v>41518</v>
      </c>
      <c r="B61" s="36">
        <v>12523723</v>
      </c>
      <c r="C61" s="34">
        <f t="shared" si="1"/>
        <v>137.32248778938799</v>
      </c>
      <c r="D61" s="36">
        <v>1913073</v>
      </c>
      <c r="E61" s="34">
        <f t="shared" si="0"/>
        <v>100.14133365578346</v>
      </c>
      <c r="F61" s="36">
        <v>970007</v>
      </c>
      <c r="G61" s="34">
        <f t="shared" si="2"/>
        <v>85.282463150768635</v>
      </c>
      <c r="H61" s="36">
        <v>2707070</v>
      </c>
      <c r="I61" s="35">
        <f t="shared" si="3"/>
        <v>123.73638569284185</v>
      </c>
      <c r="K61" s="15"/>
    </row>
    <row r="62" spans="1:11">
      <c r="A62" s="32">
        <v>41548</v>
      </c>
      <c r="B62" s="36">
        <v>12297151</v>
      </c>
      <c r="C62" s="34">
        <f t="shared" si="1"/>
        <v>134.83812825002281</v>
      </c>
      <c r="D62" s="36">
        <v>1896377</v>
      </c>
      <c r="E62" s="34">
        <f t="shared" si="0"/>
        <v>99.267368205057338</v>
      </c>
      <c r="F62" s="36">
        <v>960369</v>
      </c>
      <c r="G62" s="34">
        <f t="shared" si="2"/>
        <v>84.43509567832038</v>
      </c>
      <c r="H62" s="36">
        <v>2756891</v>
      </c>
      <c r="I62" s="35">
        <f t="shared" si="3"/>
        <v>126.0136339618571</v>
      </c>
    </row>
    <row r="63" spans="1:11">
      <c r="A63" s="32">
        <v>41579</v>
      </c>
      <c r="B63" s="36">
        <v>12433976</v>
      </c>
      <c r="C63" s="34">
        <f t="shared" si="1"/>
        <v>136.33841290114316</v>
      </c>
      <c r="D63" s="36">
        <v>1860055</v>
      </c>
      <c r="E63" s="34">
        <f t="shared" si="0"/>
        <v>97.366064114180844</v>
      </c>
      <c r="F63" s="36">
        <v>940806</v>
      </c>
      <c r="G63" s="34">
        <f t="shared" si="2"/>
        <v>82.715127856831998</v>
      </c>
      <c r="H63" s="36">
        <v>2766055</v>
      </c>
      <c r="I63" s="35">
        <f t="shared" si="3"/>
        <v>126.43250759219882</v>
      </c>
    </row>
    <row r="64" spans="1:11">
      <c r="A64" s="32">
        <v>41609</v>
      </c>
      <c r="B64" s="36">
        <v>12363785</v>
      </c>
      <c r="C64" s="34">
        <f t="shared" si="1"/>
        <v>135.56876934224101</v>
      </c>
      <c r="D64" s="36">
        <v>1832463</v>
      </c>
      <c r="E64" s="34">
        <f t="shared" si="0"/>
        <v>95.921738843670852</v>
      </c>
      <c r="F64" s="36">
        <v>928454</v>
      </c>
      <c r="G64" s="34">
        <f t="shared" si="2"/>
        <v>81.629147049643706</v>
      </c>
      <c r="H64" s="36">
        <v>2823400</v>
      </c>
      <c r="I64" s="35">
        <f t="shared" si="3"/>
        <v>129.053667383987</v>
      </c>
    </row>
    <row r="65" spans="1:9">
      <c r="A65" s="32">
        <v>41640</v>
      </c>
      <c r="B65" s="36">
        <v>12329012</v>
      </c>
      <c r="C65" s="34">
        <f t="shared" si="1"/>
        <v>135.18748377181595</v>
      </c>
      <c r="D65" s="36">
        <v>1812824</v>
      </c>
      <c r="E65" s="34">
        <f t="shared" si="0"/>
        <v>94.893719708140765</v>
      </c>
      <c r="F65" s="36">
        <v>908141</v>
      </c>
      <c r="G65" s="34">
        <f t="shared" si="2"/>
        <v>79.84323965518</v>
      </c>
      <c r="H65" s="36">
        <v>2838873</v>
      </c>
      <c r="I65" s="35">
        <f t="shared" si="3"/>
        <v>129.76091658545772</v>
      </c>
    </row>
    <row r="66" spans="1:9">
      <c r="A66" s="32">
        <v>41671</v>
      </c>
      <c r="B66" s="36">
        <v>12355589</v>
      </c>
      <c r="C66" s="34">
        <f t="shared" si="1"/>
        <v>135.47890029052837</v>
      </c>
      <c r="D66" s="36">
        <v>1925354</v>
      </c>
      <c r="E66" s="34">
        <f t="shared" ref="E66:E76" si="4">(D66/$D$2)*100</f>
        <v>100.7841924064044</v>
      </c>
      <c r="F66" s="36">
        <v>929946</v>
      </c>
      <c r="G66" s="34">
        <f t="shared" si="2"/>
        <v>81.760322840149286</v>
      </c>
      <c r="H66" s="36">
        <v>2836699</v>
      </c>
      <c r="I66" s="35">
        <f t="shared" si="3"/>
        <v>129.66154608432689</v>
      </c>
    </row>
    <row r="67" spans="1:9">
      <c r="A67" s="32">
        <v>41699</v>
      </c>
      <c r="B67" s="36">
        <v>12566310</v>
      </c>
      <c r="C67" s="34">
        <f t="shared" ref="C67:C76" si="5">(B67/$B$2)*100</f>
        <v>137.7894537856406</v>
      </c>
      <c r="D67" s="36">
        <v>1928800</v>
      </c>
      <c r="E67" s="34">
        <f t="shared" si="4"/>
        <v>100.96457602782283</v>
      </c>
      <c r="F67" s="36">
        <v>942484</v>
      </c>
      <c r="G67" s="34">
        <f t="shared" ref="G67:G123" si="6">(F67/$F$2)*100</f>
        <v>82.862656661435466</v>
      </c>
      <c r="H67" s="36">
        <v>2849623</v>
      </c>
      <c r="I67" s="35">
        <f t="shared" ref="I67:I88" si="7">(H67/$H$2)*100</f>
        <v>130.25228405885073</v>
      </c>
    </row>
    <row r="68" spans="1:9">
      <c r="A68" s="32">
        <v>41730</v>
      </c>
      <c r="B68" s="36">
        <v>12730077</v>
      </c>
      <c r="C68" s="34">
        <f t="shared" si="5"/>
        <v>139.5851571765416</v>
      </c>
      <c r="D68" s="36">
        <v>1902614</v>
      </c>
      <c r="E68" s="34">
        <f t="shared" si="4"/>
        <v>99.593848949917103</v>
      </c>
      <c r="F68" s="36">
        <v>912476</v>
      </c>
      <c r="G68" s="34">
        <f t="shared" si="6"/>
        <v>80.22437038697737</v>
      </c>
      <c r="H68" s="36">
        <v>2844868</v>
      </c>
      <c r="I68" s="35">
        <f t="shared" si="7"/>
        <v>130.03493965550342</v>
      </c>
    </row>
    <row r="69" spans="1:9">
      <c r="A69" s="32">
        <v>41760</v>
      </c>
      <c r="B69" s="36">
        <v>12922571</v>
      </c>
      <c r="C69" s="34">
        <f t="shared" si="5"/>
        <v>141.69585181299519</v>
      </c>
      <c r="D69" s="36">
        <v>1904808</v>
      </c>
      <c r="E69" s="34">
        <f t="shared" si="4"/>
        <v>99.708695631690773</v>
      </c>
      <c r="F69" s="36">
        <v>910468</v>
      </c>
      <c r="G69" s="34">
        <f t="shared" si="6"/>
        <v>80.047828170264765</v>
      </c>
      <c r="H69" s="36">
        <v>2849314</v>
      </c>
      <c r="I69" s="35">
        <f t="shared" si="7"/>
        <v>130.23816010077834</v>
      </c>
    </row>
    <row r="70" spans="1:9">
      <c r="A70" s="32">
        <v>41791</v>
      </c>
      <c r="B70" s="36">
        <v>13034290</v>
      </c>
      <c r="C70" s="34">
        <f t="shared" si="5"/>
        <v>142.92084944455749</v>
      </c>
      <c r="D70" s="36">
        <v>1906518</v>
      </c>
      <c r="E70" s="34">
        <f t="shared" si="4"/>
        <v>99.79820694702029</v>
      </c>
      <c r="F70" s="36">
        <v>910428</v>
      </c>
      <c r="G70" s="34">
        <f t="shared" si="6"/>
        <v>80.044311393039408</v>
      </c>
      <c r="H70" s="36">
        <v>2852087</v>
      </c>
      <c r="I70" s="35">
        <f t="shared" si="7"/>
        <v>130.36491005461264</v>
      </c>
    </row>
    <row r="71" spans="1:9">
      <c r="A71" s="32">
        <v>41821</v>
      </c>
      <c r="B71" s="36">
        <v>12701507</v>
      </c>
      <c r="C71" s="34">
        <f t="shared" si="5"/>
        <v>139.27188743429778</v>
      </c>
      <c r="D71" s="36">
        <v>1948562</v>
      </c>
      <c r="E71" s="34">
        <f t="shared" si="4"/>
        <v>101.99903369656083</v>
      </c>
      <c r="F71" s="36">
        <v>927355</v>
      </c>
      <c r="G71" s="34">
        <f t="shared" si="6"/>
        <v>81.532523595377199</v>
      </c>
      <c r="H71" s="36">
        <v>2864800</v>
      </c>
      <c r="I71" s="35">
        <f t="shared" si="7"/>
        <v>130.94600351407732</v>
      </c>
    </row>
    <row r="72" spans="1:9">
      <c r="A72" s="32">
        <v>41852</v>
      </c>
      <c r="B72" s="36">
        <v>12884711</v>
      </c>
      <c r="C72" s="34">
        <f t="shared" si="5"/>
        <v>141.2807173208233</v>
      </c>
      <c r="D72" s="36">
        <v>1983848</v>
      </c>
      <c r="E72" s="34">
        <f t="shared" si="4"/>
        <v>103.84610754025523</v>
      </c>
      <c r="F72" s="36">
        <v>925809</v>
      </c>
      <c r="G72" s="34">
        <f t="shared" si="6"/>
        <v>81.396600155617392</v>
      </c>
      <c r="H72" s="36">
        <v>2859563</v>
      </c>
      <c r="I72" s="35">
        <f t="shared" si="7"/>
        <v>130.70662756448112</v>
      </c>
    </row>
    <row r="73" spans="1:9">
      <c r="A73" s="32">
        <v>41883</v>
      </c>
      <c r="B73" s="36">
        <v>13155308</v>
      </c>
      <c r="C73" s="34">
        <f t="shared" si="5"/>
        <v>144.24781051095096</v>
      </c>
      <c r="D73" s="36">
        <v>1984653</v>
      </c>
      <c r="E73" s="34">
        <f t="shared" si="4"/>
        <v>103.88824590799808</v>
      </c>
      <c r="F73" s="36">
        <v>922896</v>
      </c>
      <c r="G73" s="34">
        <f t="shared" si="6"/>
        <v>81.140490854181223</v>
      </c>
      <c r="H73" s="36">
        <v>2879940</v>
      </c>
      <c r="I73" s="35">
        <f t="shared" si="7"/>
        <v>131.63803175102342</v>
      </c>
    </row>
    <row r="74" spans="1:9">
      <c r="A74" s="32">
        <v>41913</v>
      </c>
      <c r="B74" s="37">
        <v>13072609</v>
      </c>
      <c r="C74" s="34">
        <f t="shared" si="5"/>
        <v>143.34101686678503</v>
      </c>
      <c r="D74" s="37">
        <v>2001958</v>
      </c>
      <c r="E74" s="34">
        <f t="shared" si="4"/>
        <v>104.79408994997313</v>
      </c>
      <c r="F74" s="37">
        <v>922888</v>
      </c>
      <c r="G74" s="34">
        <f t="shared" si="6"/>
        <v>81.139787498736155</v>
      </c>
      <c r="H74" s="37">
        <v>2908367</v>
      </c>
      <c r="I74" s="35">
        <f t="shared" si="7"/>
        <v>132.93739018508327</v>
      </c>
    </row>
    <row r="75" spans="1:9" s="49" customFormat="1">
      <c r="A75" s="48">
        <v>41944</v>
      </c>
      <c r="B75" s="50">
        <v>13100694</v>
      </c>
      <c r="C75" s="33">
        <f t="shared" si="5"/>
        <v>143.64896858925326</v>
      </c>
      <c r="D75" s="50">
        <v>1990727</v>
      </c>
      <c r="E75" s="33">
        <f t="shared" si="4"/>
        <v>104.20619428771241</v>
      </c>
      <c r="F75" s="50">
        <v>878159</v>
      </c>
      <c r="G75" s="33">
        <f t="shared" si="6"/>
        <v>77.207239285918376</v>
      </c>
      <c r="H75" s="50">
        <v>2929226</v>
      </c>
      <c r="I75" s="35">
        <f t="shared" si="7"/>
        <v>133.89082591787445</v>
      </c>
    </row>
    <row r="76" spans="1:9">
      <c r="A76" s="51">
        <v>41974</v>
      </c>
      <c r="B76" s="52">
        <v>13093230</v>
      </c>
      <c r="C76" s="33">
        <f t="shared" si="5"/>
        <v>143.56712590965549</v>
      </c>
      <c r="D76" s="52">
        <v>1963165</v>
      </c>
      <c r="E76" s="33">
        <f t="shared" si="4"/>
        <v>102.76343939115556</v>
      </c>
      <c r="F76" s="52">
        <v>864468</v>
      </c>
      <c r="G76" s="33">
        <f t="shared" si="6"/>
        <v>76.003534361111477</v>
      </c>
      <c r="H76" s="52">
        <v>2910148</v>
      </c>
      <c r="I76" s="35">
        <f t="shared" si="7"/>
        <v>133.01879720555888</v>
      </c>
    </row>
    <row r="77" spans="1:9">
      <c r="A77" s="51">
        <v>42005</v>
      </c>
      <c r="B77" s="53">
        <v>12913416</v>
      </c>
      <c r="C77" s="33">
        <f t="shared" ref="C77:C86" si="8">(B77/$B$2)*100</f>
        <v>141.59546733661287</v>
      </c>
      <c r="D77" s="99">
        <v>1971494</v>
      </c>
      <c r="E77" s="33">
        <f t="shared" ref="E77:E89" si="9">(D77/$D$2)*100</f>
        <v>103.19942754634828</v>
      </c>
      <c r="F77" s="99">
        <v>850325</v>
      </c>
      <c r="G77" s="33">
        <f t="shared" si="6"/>
        <v>74.760089853658101</v>
      </c>
      <c r="H77" s="99">
        <v>2926680</v>
      </c>
      <c r="I77" s="35">
        <f t="shared" si="7"/>
        <v>133.77445181673411</v>
      </c>
    </row>
    <row r="78" spans="1:9">
      <c r="A78" s="51">
        <v>42036</v>
      </c>
      <c r="B78" s="61">
        <v>12851205</v>
      </c>
      <c r="C78" s="33">
        <f t="shared" si="8"/>
        <v>140.91332439175014</v>
      </c>
      <c r="D78" s="99">
        <v>2027866</v>
      </c>
      <c r="E78" s="33">
        <f t="shared" si="9"/>
        <v>106.150264895913</v>
      </c>
      <c r="F78" s="99">
        <v>886675</v>
      </c>
      <c r="G78" s="33">
        <f t="shared" si="6"/>
        <v>77.955961157195546</v>
      </c>
      <c r="H78" s="99">
        <v>2929385</v>
      </c>
      <c r="I78" s="35">
        <f t="shared" si="7"/>
        <v>133.89809358562044</v>
      </c>
    </row>
    <row r="79" spans="1:9">
      <c r="A79" s="51">
        <v>42064</v>
      </c>
      <c r="B79" s="54">
        <v>13148326</v>
      </c>
      <c r="C79" s="33">
        <f t="shared" si="8"/>
        <v>144.17125295616108</v>
      </c>
      <c r="D79" s="98">
        <v>2025815</v>
      </c>
      <c r="E79" s="33">
        <f t="shared" si="9"/>
        <v>106.04290366331601</v>
      </c>
      <c r="F79" s="98">
        <v>872201</v>
      </c>
      <c r="G79" s="33">
        <f t="shared" si="6"/>
        <v>76.683415318202393</v>
      </c>
      <c r="H79" s="98">
        <v>2926533</v>
      </c>
      <c r="I79" s="35">
        <f t="shared" si="7"/>
        <v>133.76773265221422</v>
      </c>
    </row>
    <row r="80" spans="1:9">
      <c r="A80" s="51">
        <v>42095</v>
      </c>
      <c r="B80" s="61">
        <v>13451823</v>
      </c>
      <c r="C80" s="33">
        <f t="shared" si="8"/>
        <v>147.49909429188978</v>
      </c>
      <c r="D80" s="99">
        <v>1949831</v>
      </c>
      <c r="E80" s="33">
        <f t="shared" si="9"/>
        <v>102.06546051477905</v>
      </c>
      <c r="F80" s="99">
        <v>839337</v>
      </c>
      <c r="G80" s="33">
        <f t="shared" si="6"/>
        <v>73.794031149854277</v>
      </c>
      <c r="H80" s="99">
        <v>2928695</v>
      </c>
      <c r="I80" s="35">
        <f t="shared" si="7"/>
        <v>133.86655465011893</v>
      </c>
    </row>
    <row r="81" spans="1:9">
      <c r="A81" s="51">
        <v>42125</v>
      </c>
      <c r="B81" s="63">
        <v>13585611</v>
      </c>
      <c r="C81" s="33">
        <f t="shared" si="8"/>
        <v>148.96607827072469</v>
      </c>
      <c r="D81" s="99">
        <v>2026587</v>
      </c>
      <c r="E81" s="33">
        <f t="shared" si="9"/>
        <v>106.08331461971039</v>
      </c>
      <c r="F81" s="99">
        <v>848248</v>
      </c>
      <c r="G81" s="33">
        <f t="shared" si="6"/>
        <v>74.577481196231773</v>
      </c>
      <c r="H81" s="99">
        <v>2928677</v>
      </c>
      <c r="I81" s="35">
        <f t="shared" si="7"/>
        <v>133.86573189527977</v>
      </c>
    </row>
    <row r="82" spans="1:9">
      <c r="A82" s="51">
        <v>42156</v>
      </c>
      <c r="B82" s="44">
        <v>13596512</v>
      </c>
      <c r="C82" s="33">
        <f t="shared" si="8"/>
        <v>149.08560761829906</v>
      </c>
      <c r="D82" s="44">
        <v>1996411</v>
      </c>
      <c r="E82" s="33">
        <f t="shared" si="9"/>
        <v>104.50372780603578</v>
      </c>
      <c r="F82" s="44">
        <v>833523</v>
      </c>
      <c r="G82" s="33">
        <f t="shared" si="6"/>
        <v>73.282867580149542</v>
      </c>
      <c r="H82" s="44">
        <v>2936848</v>
      </c>
      <c r="I82" s="35">
        <f t="shared" si="7"/>
        <v>134.23921688366062</v>
      </c>
    </row>
    <row r="83" spans="1:9">
      <c r="A83" s="51">
        <v>42186</v>
      </c>
      <c r="B83" s="69">
        <v>13318215</v>
      </c>
      <c r="C83" s="33">
        <f t="shared" si="8"/>
        <v>146.03408401111585</v>
      </c>
      <c r="D83" s="99">
        <v>2010252</v>
      </c>
      <c r="E83" s="33">
        <f t="shared" si="9"/>
        <v>105.22824600222052</v>
      </c>
      <c r="F83" s="99">
        <v>828359</v>
      </c>
      <c r="G83" s="33">
        <f t="shared" si="6"/>
        <v>72.828851640356774</v>
      </c>
      <c r="H83" s="99">
        <v>2948014</v>
      </c>
      <c r="I83" s="35">
        <f t="shared" si="7"/>
        <v>134.7495991355589</v>
      </c>
    </row>
    <row r="84" spans="1:9">
      <c r="A84" s="51">
        <v>42217</v>
      </c>
      <c r="B84" s="26">
        <v>13566414</v>
      </c>
      <c r="C84" s="33">
        <f t="shared" si="8"/>
        <v>148.75558337251488</v>
      </c>
      <c r="D84" s="26">
        <v>2018645</v>
      </c>
      <c r="E84" s="33">
        <f t="shared" si="9"/>
        <v>105.66758428851328</v>
      </c>
      <c r="F84" s="26">
        <v>611147</v>
      </c>
      <c r="G84" s="33">
        <f t="shared" si="6"/>
        <v>53.731696273534936</v>
      </c>
      <c r="H84" s="26">
        <v>2949836</v>
      </c>
      <c r="I84" s="35">
        <f t="shared" si="7"/>
        <v>134.83288020872376</v>
      </c>
    </row>
    <row r="85" spans="1:9">
      <c r="A85" s="51">
        <v>42248</v>
      </c>
      <c r="B85" s="69">
        <v>13489364</v>
      </c>
      <c r="C85" s="33">
        <f t="shared" si="8"/>
        <v>147.91073095249791</v>
      </c>
      <c r="D85" s="99">
        <v>2027249</v>
      </c>
      <c r="E85" s="33">
        <f t="shared" si="9"/>
        <v>106.11796753827656</v>
      </c>
      <c r="F85" s="99">
        <v>814110</v>
      </c>
      <c r="G85" s="33">
        <f t="shared" si="6"/>
        <v>71.576087673256225</v>
      </c>
      <c r="H85" s="99">
        <v>2967562</v>
      </c>
      <c r="I85" s="35">
        <f t="shared" si="7"/>
        <v>135.64311089089722</v>
      </c>
    </row>
    <row r="86" spans="1:9">
      <c r="A86" s="51">
        <v>42278</v>
      </c>
      <c r="B86" s="69">
        <v>13741124</v>
      </c>
      <c r="C86" s="33">
        <f t="shared" si="8"/>
        <v>150.67127664053783</v>
      </c>
      <c r="D86" s="99">
        <v>2026155</v>
      </c>
      <c r="E86" s="33">
        <f t="shared" si="9"/>
        <v>106.06070123478504</v>
      </c>
      <c r="F86" s="99">
        <v>808113</v>
      </c>
      <c r="G86" s="33">
        <f t="shared" si="6"/>
        <v>71.048834847745525</v>
      </c>
      <c r="H86" s="99">
        <v>3071020</v>
      </c>
      <c r="I86" s="35">
        <f t="shared" si="7"/>
        <v>140.37203145483167</v>
      </c>
    </row>
    <row r="87" spans="1:9">
      <c r="A87" s="51">
        <v>42309</v>
      </c>
      <c r="B87" s="26">
        <v>13755572</v>
      </c>
      <c r="C87" s="33">
        <f>(B87/$B$2)*100</f>
        <v>150.8296988049039</v>
      </c>
      <c r="D87" s="26">
        <v>2027916</v>
      </c>
      <c r="E87" s="33">
        <f t="shared" si="9"/>
        <v>106.15288218583491</v>
      </c>
      <c r="F87" s="26">
        <v>802893</v>
      </c>
      <c r="G87" s="33">
        <f t="shared" si="6"/>
        <v>70.589895419837262</v>
      </c>
      <c r="H87" s="26">
        <v>2996123</v>
      </c>
      <c r="I87" s="35">
        <f t="shared" si="7"/>
        <v>136.94859427764868</v>
      </c>
    </row>
    <row r="88" spans="1:9">
      <c r="A88" s="51">
        <v>42339</v>
      </c>
      <c r="B88" s="69">
        <v>13713717</v>
      </c>
      <c r="C88" s="33">
        <f>(B88/$B$2)*100</f>
        <v>150.37075918076619</v>
      </c>
      <c r="D88" s="99">
        <v>2035701</v>
      </c>
      <c r="E88" s="33">
        <f t="shared" si="9"/>
        <v>106.5603942266772</v>
      </c>
      <c r="F88" s="99">
        <v>797334</v>
      </c>
      <c r="G88" s="33">
        <f t="shared" si="6"/>
        <v>70.101151304944153</v>
      </c>
      <c r="H88" s="99">
        <v>3032971</v>
      </c>
      <c r="I88" s="35">
        <f t="shared" si="7"/>
        <v>138.63286485063341</v>
      </c>
    </row>
    <row r="89" spans="1:9">
      <c r="A89" s="51">
        <v>42370</v>
      </c>
      <c r="B89" s="69">
        <v>13352629</v>
      </c>
      <c r="C89" s="33">
        <f>(B89/$B$2)*100</f>
        <v>146.41143315040807</v>
      </c>
      <c r="D89" s="99">
        <v>2011113</v>
      </c>
      <c r="E89" s="33">
        <f t="shared" si="9"/>
        <v>105.27331573467589</v>
      </c>
      <c r="F89" s="99">
        <v>792615</v>
      </c>
      <c r="G89" s="33">
        <f t="shared" si="6"/>
        <v>69.686259511783405</v>
      </c>
      <c r="H89" s="99">
        <v>3034105</v>
      </c>
      <c r="I89" s="35">
        <f t="shared" ref="I89:I123" si="10">(H89/$H$2)*100</f>
        <v>138.68469840550114</v>
      </c>
    </row>
    <row r="90" spans="1:9">
      <c r="A90" s="51">
        <v>42401</v>
      </c>
      <c r="B90" s="26">
        <v>13258741</v>
      </c>
      <c r="C90" s="33">
        <f>(B90/$B$2)*100</f>
        <v>145.38195224177011</v>
      </c>
      <c r="D90" s="26">
        <v>1949324</v>
      </c>
      <c r="E90" s="33">
        <f t="shared" ref="E90:E123" si="11">(D90/$D$2)*100</f>
        <v>102.03892119497083</v>
      </c>
      <c r="F90" s="26">
        <v>758850</v>
      </c>
      <c r="G90" s="33">
        <f t="shared" si="6"/>
        <v>66.717659936434245</v>
      </c>
      <c r="H90" s="26">
        <v>3059263</v>
      </c>
      <c r="I90" s="35">
        <f t="shared" si="10"/>
        <v>139.83463541904732</v>
      </c>
    </row>
    <row r="91" spans="1:9">
      <c r="A91" s="51">
        <v>42430</v>
      </c>
      <c r="B91" s="26">
        <v>13503330</v>
      </c>
      <c r="C91" s="33">
        <f>(B91/$B$2)*100</f>
        <v>148.06386799205609</v>
      </c>
      <c r="D91" s="26">
        <v>1935899</v>
      </c>
      <c r="E91" s="33">
        <f t="shared" si="11"/>
        <v>101.33617885093645</v>
      </c>
      <c r="F91" s="26">
        <v>748079</v>
      </c>
      <c r="G91" s="33">
        <f t="shared" si="6"/>
        <v>65.770679749077942</v>
      </c>
      <c r="H91" s="26">
        <v>3068719</v>
      </c>
      <c r="I91" s="35">
        <f t="shared" si="10"/>
        <v>140.26685596122448</v>
      </c>
    </row>
    <row r="92" spans="1:9">
      <c r="A92" s="51">
        <v>42461</v>
      </c>
      <c r="B92" s="26">
        <v>13665900</v>
      </c>
      <c r="C92" s="33">
        <f t="shared" ref="C92:C123" si="12">(B92/$B$2)*100</f>
        <v>149.84644629085116</v>
      </c>
      <c r="D92" s="26">
        <v>1931701</v>
      </c>
      <c r="E92" s="33">
        <f t="shared" si="11"/>
        <v>101.1164311890924</v>
      </c>
      <c r="F92" s="26">
        <v>740165</v>
      </c>
      <c r="G92" s="33">
        <f t="shared" si="6"/>
        <v>65.074885375042314</v>
      </c>
      <c r="H92" s="26">
        <v>3062031</v>
      </c>
      <c r="I92" s="35">
        <f t="shared" si="10"/>
        <v>139.96115682987076</v>
      </c>
    </row>
    <row r="93" spans="1:9">
      <c r="A93" s="51">
        <v>42491</v>
      </c>
      <c r="B93" s="26">
        <v>13696518</v>
      </c>
      <c r="C93" s="33">
        <f t="shared" si="12"/>
        <v>150.18217233103391</v>
      </c>
      <c r="D93" s="26">
        <v>1944407</v>
      </c>
      <c r="E93" s="33">
        <f t="shared" si="11"/>
        <v>101.78153690404963</v>
      </c>
      <c r="F93" s="26">
        <v>738719</v>
      </c>
      <c r="G93" s="33">
        <f t="shared" si="6"/>
        <v>64.947753878345878</v>
      </c>
      <c r="H93" s="26">
        <v>3063975</v>
      </c>
      <c r="I93" s="33">
        <f t="shared" si="10"/>
        <v>140.05001435250108</v>
      </c>
    </row>
    <row r="94" spans="1:9">
      <c r="A94" s="51">
        <v>42522</v>
      </c>
      <c r="B94" s="99">
        <v>13686743</v>
      </c>
      <c r="C94" s="158">
        <f t="shared" si="12"/>
        <v>150.07498956133026</v>
      </c>
      <c r="D94" s="99">
        <v>1946198</v>
      </c>
      <c r="E94" s="158">
        <f t="shared" si="11"/>
        <v>101.87528822905266</v>
      </c>
      <c r="F94" s="99">
        <v>733669</v>
      </c>
      <c r="G94" s="158">
        <f t="shared" si="6"/>
        <v>64.503760753645352</v>
      </c>
      <c r="H94" s="99">
        <v>3083240</v>
      </c>
      <c r="I94" s="158">
        <f t="shared" si="10"/>
        <v>140.93059057342356</v>
      </c>
    </row>
    <row r="95" spans="1:9">
      <c r="A95" s="51">
        <v>42552</v>
      </c>
      <c r="B95" s="99">
        <v>13362031</v>
      </c>
      <c r="C95" s="158">
        <f t="shared" si="12"/>
        <v>146.51452597912967</v>
      </c>
      <c r="D95" s="99">
        <v>1954146</v>
      </c>
      <c r="E95" s="158">
        <f t="shared" si="11"/>
        <v>102.29133263504038</v>
      </c>
      <c r="F95" s="99">
        <v>729995</v>
      </c>
      <c r="G95" s="158">
        <f t="shared" si="6"/>
        <v>64.180744765496897</v>
      </c>
      <c r="H95" s="99">
        <v>3071724</v>
      </c>
      <c r="I95" s="158">
        <f t="shared" si="10"/>
        <v>140.40421031076363</v>
      </c>
    </row>
    <row r="96" spans="1:9">
      <c r="A96" s="51">
        <v>42583</v>
      </c>
      <c r="B96" s="99">
        <v>13471407</v>
      </c>
      <c r="C96" s="158">
        <f t="shared" si="12"/>
        <v>147.7138326409308</v>
      </c>
      <c r="D96" s="99">
        <v>1962189</v>
      </c>
      <c r="E96" s="158">
        <f t="shared" si="11"/>
        <v>102.71234989187977</v>
      </c>
      <c r="F96" s="99">
        <v>727885</v>
      </c>
      <c r="G96" s="158">
        <f t="shared" si="6"/>
        <v>63.995234766859653</v>
      </c>
      <c r="H96" s="99">
        <v>3042243</v>
      </c>
      <c r="I96" s="158">
        <f t="shared" si="10"/>
        <v>139.05667501001017</v>
      </c>
    </row>
    <row r="97" spans="1:10">
      <c r="A97" s="51">
        <v>42614</v>
      </c>
      <c r="B97" s="99">
        <v>13470684</v>
      </c>
      <c r="C97" s="158">
        <f t="shared" si="12"/>
        <v>147.70590495371897</v>
      </c>
      <c r="D97" s="99">
        <v>1967273</v>
      </c>
      <c r="E97" s="158">
        <f t="shared" si="11"/>
        <v>102.97847593114015</v>
      </c>
      <c r="F97" s="99">
        <v>725393</v>
      </c>
      <c r="G97" s="158">
        <f t="shared" si="6"/>
        <v>63.776139545720298</v>
      </c>
      <c r="H97" s="99">
        <v>2992784</v>
      </c>
      <c r="I97" s="158">
        <f t="shared" si="10"/>
        <v>136.7959732549827</v>
      </c>
    </row>
    <row r="98" spans="1:10">
      <c r="A98" s="51">
        <v>42644</v>
      </c>
      <c r="B98" s="99">
        <v>13660465</v>
      </c>
      <c r="C98" s="158">
        <f t="shared" si="12"/>
        <v>149.78685157439702</v>
      </c>
      <c r="D98" s="99">
        <v>1970606</v>
      </c>
      <c r="E98" s="158">
        <f t="shared" si="11"/>
        <v>103.15294447733505</v>
      </c>
      <c r="F98" s="99">
        <v>724432</v>
      </c>
      <c r="G98" s="158">
        <f t="shared" si="6"/>
        <v>63.691648972881254</v>
      </c>
      <c r="H98" s="99">
        <v>2994165</v>
      </c>
      <c r="I98" s="158">
        <f t="shared" si="10"/>
        <v>136.85909683458789</v>
      </c>
    </row>
    <row r="99" spans="1:10">
      <c r="A99" s="51">
        <v>42675</v>
      </c>
      <c r="B99" s="99">
        <v>13583875</v>
      </c>
      <c r="C99" s="158">
        <f t="shared" si="12"/>
        <v>148.94704304942491</v>
      </c>
      <c r="D99" s="99">
        <v>1984374</v>
      </c>
      <c r="E99" s="158">
        <f t="shared" si="11"/>
        <v>103.87364143023379</v>
      </c>
      <c r="F99" s="99">
        <v>722235</v>
      </c>
      <c r="G99" s="158">
        <f t="shared" si="6"/>
        <v>63.49848998377886</v>
      </c>
      <c r="H99" s="99">
        <v>2986386</v>
      </c>
      <c r="I99" s="158">
        <f t="shared" si="10"/>
        <v>136.50352961826005</v>
      </c>
    </row>
    <row r="100" spans="1:10">
      <c r="A100" s="51">
        <v>42705</v>
      </c>
      <c r="B100" s="99">
        <v>13415843</v>
      </c>
      <c r="C100" s="158">
        <f t="shared" si="12"/>
        <v>147.10457397946652</v>
      </c>
      <c r="D100" s="99">
        <v>1983661</v>
      </c>
      <c r="E100" s="158">
        <f t="shared" si="11"/>
        <v>103.83631887594727</v>
      </c>
      <c r="F100" s="99">
        <v>717876</v>
      </c>
      <c r="G100" s="158">
        <f t="shared" si="6"/>
        <v>63.11524918564627</v>
      </c>
      <c r="H100" s="99">
        <v>2982548</v>
      </c>
      <c r="I100" s="158">
        <f t="shared" si="10"/>
        <v>136.32810000310818</v>
      </c>
    </row>
    <row r="101" spans="1:10">
      <c r="A101" s="171">
        <v>42736</v>
      </c>
      <c r="B101" s="64">
        <v>13115945</v>
      </c>
      <c r="C101" s="172">
        <f t="shared" si="12"/>
        <v>143.81619563996941</v>
      </c>
      <c r="D101" s="64">
        <v>1806614</v>
      </c>
      <c r="E101" s="172">
        <f t="shared" si="11"/>
        <v>94.568652299838831</v>
      </c>
      <c r="F101" s="64">
        <v>713465</v>
      </c>
      <c r="G101" s="172">
        <f t="shared" si="6"/>
        <v>62.727436577120734</v>
      </c>
      <c r="H101" s="64">
        <v>2970210</v>
      </c>
      <c r="I101" s="172">
        <f t="shared" si="10"/>
        <v>135.76414726945953</v>
      </c>
    </row>
    <row r="102" spans="1:10">
      <c r="A102" s="171">
        <v>42767</v>
      </c>
      <c r="B102" s="64">
        <v>13126079</v>
      </c>
      <c r="C102" s="172">
        <f t="shared" si="12"/>
        <v>143.92731484080591</v>
      </c>
      <c r="D102" s="64">
        <v>1983739</v>
      </c>
      <c r="E102" s="172">
        <f t="shared" si="11"/>
        <v>103.84040184822545</v>
      </c>
      <c r="F102" s="64">
        <v>715201</v>
      </c>
      <c r="G102" s="172">
        <f t="shared" si="6"/>
        <v>62.880064708700942</v>
      </c>
      <c r="H102" s="64">
        <v>2965218</v>
      </c>
      <c r="I102" s="172">
        <f t="shared" si="10"/>
        <v>135.53596992739645</v>
      </c>
    </row>
    <row r="103" spans="1:10">
      <c r="A103" s="171">
        <v>42795</v>
      </c>
      <c r="B103" s="64">
        <v>13558783</v>
      </c>
      <c r="C103" s="172">
        <f t="shared" si="12"/>
        <v>148.67190953971607</v>
      </c>
      <c r="D103" s="64">
        <v>2006893</v>
      </c>
      <c r="E103" s="172">
        <f t="shared" si="11"/>
        <v>105.05241646526619</v>
      </c>
      <c r="F103" s="64">
        <v>727211</v>
      </c>
      <c r="G103" s="172">
        <f t="shared" si="6"/>
        <v>63.935977070612495</v>
      </c>
      <c r="H103" s="64">
        <v>2970810</v>
      </c>
      <c r="I103" s="172">
        <f t="shared" si="10"/>
        <v>135.79157243076517</v>
      </c>
    </row>
    <row r="104" spans="1:10">
      <c r="A104" s="171">
        <v>42826</v>
      </c>
      <c r="B104" s="64">
        <v>13849359</v>
      </c>
      <c r="C104" s="172">
        <f t="shared" si="12"/>
        <v>151.85807224962983</v>
      </c>
      <c r="D104" s="64">
        <v>2031171</v>
      </c>
      <c r="E104" s="172">
        <f t="shared" si="11"/>
        <v>106.32326775975163</v>
      </c>
      <c r="F104" s="64">
        <v>728918</v>
      </c>
      <c r="G104" s="172">
        <f t="shared" si="6"/>
        <v>64.086055538704329</v>
      </c>
      <c r="H104" s="64">
        <v>2969930</v>
      </c>
      <c r="I104" s="172">
        <f t="shared" si="10"/>
        <v>135.75134886085021</v>
      </c>
      <c r="J104" s="141"/>
    </row>
    <row r="105" spans="1:10">
      <c r="A105" s="171">
        <v>42856</v>
      </c>
      <c r="B105" s="64">
        <v>14105505</v>
      </c>
      <c r="C105" s="172">
        <f t="shared" si="12"/>
        <v>154.66671038042372</v>
      </c>
      <c r="D105" s="64">
        <v>2041743</v>
      </c>
      <c r="E105" s="172">
        <f t="shared" si="11"/>
        <v>106.87666754084151</v>
      </c>
      <c r="F105" s="64">
        <v>729891</v>
      </c>
      <c r="G105" s="172">
        <f t="shared" si="6"/>
        <v>64.171601144710991</v>
      </c>
      <c r="H105" s="64">
        <v>2970555</v>
      </c>
      <c r="I105" s="172">
        <f t="shared" si="10"/>
        <v>135.77991673721027</v>
      </c>
    </row>
    <row r="106" spans="1:10">
      <c r="A106" s="171">
        <v>42887</v>
      </c>
      <c r="B106" s="64">
        <v>14009873</v>
      </c>
      <c r="C106" s="172">
        <f t="shared" si="12"/>
        <v>153.61810653057216</v>
      </c>
      <c r="D106" s="64">
        <v>2061171</v>
      </c>
      <c r="E106" s="172">
        <f t="shared" si="11"/>
        <v>107.8936417129011</v>
      </c>
      <c r="F106" s="64">
        <v>728002</v>
      </c>
      <c r="G106" s="172">
        <f t="shared" si="6"/>
        <v>64.005521340243803</v>
      </c>
      <c r="H106" s="64">
        <v>2976758</v>
      </c>
      <c r="I106" s="172">
        <f t="shared" si="10"/>
        <v>136.0634471965086</v>
      </c>
    </row>
    <row r="107" spans="1:10">
      <c r="A107" s="171">
        <v>42917</v>
      </c>
      <c r="B107" s="64">
        <v>14195607</v>
      </c>
      <c r="C107" s="172">
        <f t="shared" si="12"/>
        <v>155.65467783984448</v>
      </c>
      <c r="D107" s="64">
        <v>2025404</v>
      </c>
      <c r="E107" s="172">
        <f t="shared" si="11"/>
        <v>106.02138954015787</v>
      </c>
      <c r="F107" s="64">
        <v>725985</v>
      </c>
      <c r="G107" s="172">
        <f t="shared" si="6"/>
        <v>63.828187848655496</v>
      </c>
      <c r="H107" s="64">
        <v>2975092</v>
      </c>
      <c r="I107" s="172">
        <f t="shared" si="10"/>
        <v>135.98729666528322</v>
      </c>
    </row>
    <row r="108" spans="1:10">
      <c r="A108" s="171">
        <v>42948</v>
      </c>
      <c r="B108" s="64">
        <v>14265038</v>
      </c>
      <c r="C108" s="172">
        <f t="shared" si="12"/>
        <v>156.41598800693339</v>
      </c>
      <c r="D108" s="64">
        <v>2034842</v>
      </c>
      <c r="E108" s="172">
        <f t="shared" si="11"/>
        <v>106.51542918581869</v>
      </c>
      <c r="F108" s="64">
        <v>719077</v>
      </c>
      <c r="G108" s="172">
        <f t="shared" si="6"/>
        <v>63.22084042183743</v>
      </c>
      <c r="H108" s="64">
        <v>2960311</v>
      </c>
      <c r="I108" s="172">
        <f t="shared" si="10"/>
        <v>135.31167781651837</v>
      </c>
    </row>
    <row r="109" spans="1:10">
      <c r="A109" s="171">
        <v>42979</v>
      </c>
      <c r="B109" s="64">
        <v>14547574</v>
      </c>
      <c r="C109" s="172">
        <f t="shared" si="12"/>
        <v>159.51399220345405</v>
      </c>
      <c r="D109" s="64">
        <v>2050491</v>
      </c>
      <c r="E109" s="172">
        <f t="shared" si="11"/>
        <v>107.33458858557989</v>
      </c>
      <c r="F109" s="64">
        <v>721626</v>
      </c>
      <c r="G109" s="172">
        <f t="shared" si="6"/>
        <v>63.444947050522906</v>
      </c>
      <c r="H109" s="64">
        <v>2964754</v>
      </c>
      <c r="I109" s="172">
        <f t="shared" si="10"/>
        <v>135.51476113598676</v>
      </c>
    </row>
    <row r="110" spans="1:10">
      <c r="A110" s="171">
        <v>43009</v>
      </c>
      <c r="B110" s="64">
        <v>14644895</v>
      </c>
      <c r="C110" s="172">
        <f t="shared" si="12"/>
        <v>160.58111592011173</v>
      </c>
      <c r="D110" s="64">
        <v>2051518</v>
      </c>
      <c r="E110" s="172">
        <f t="shared" si="11"/>
        <v>107.38834772057604</v>
      </c>
      <c r="F110" s="64">
        <v>717318</v>
      </c>
      <c r="G110" s="172">
        <f t="shared" si="6"/>
        <v>63.066190143352628</v>
      </c>
      <c r="H110" s="64">
        <v>2976497</v>
      </c>
      <c r="I110" s="172">
        <f t="shared" si="10"/>
        <v>136.05151725134064</v>
      </c>
    </row>
    <row r="111" spans="1:10">
      <c r="A111" s="171">
        <v>43040</v>
      </c>
      <c r="B111" s="64">
        <v>14555878</v>
      </c>
      <c r="C111" s="172">
        <f t="shared" si="12"/>
        <v>159.6050454740033</v>
      </c>
      <c r="D111" s="64">
        <v>2059343</v>
      </c>
      <c r="E111" s="172">
        <f t="shared" si="11"/>
        <v>107.79795359335584</v>
      </c>
      <c r="F111" s="64">
        <v>708447</v>
      </c>
      <c r="G111" s="172">
        <f t="shared" si="6"/>
        <v>62.286256874200483</v>
      </c>
      <c r="H111" s="64">
        <v>2979048</v>
      </c>
      <c r="I111" s="172">
        <f t="shared" si="10"/>
        <v>136.16811989549186</v>
      </c>
    </row>
    <row r="112" spans="1:10">
      <c r="A112" s="171">
        <v>43070</v>
      </c>
      <c r="B112" s="64">
        <v>14477817</v>
      </c>
      <c r="C112" s="172">
        <f t="shared" si="12"/>
        <v>158.74910744987685</v>
      </c>
      <c r="D112" s="64">
        <v>2071892</v>
      </c>
      <c r="E112" s="172">
        <f t="shared" si="11"/>
        <v>108.45484101795829</v>
      </c>
      <c r="F112" s="64">
        <v>705592</v>
      </c>
      <c r="G112" s="172">
        <f t="shared" si="6"/>
        <v>62.035246899741082</v>
      </c>
      <c r="H112" s="64">
        <v>2986088</v>
      </c>
      <c r="I112" s="172">
        <f t="shared" si="10"/>
        <v>136.48990845481157</v>
      </c>
    </row>
    <row r="113" spans="1:9">
      <c r="A113" s="171">
        <v>43101</v>
      </c>
      <c r="B113" s="64">
        <v>14218231</v>
      </c>
      <c r="C113" s="172">
        <f t="shared" si="12"/>
        <v>155.90274975613866</v>
      </c>
      <c r="D113" s="64">
        <v>2052155</v>
      </c>
      <c r="E113" s="172">
        <f t="shared" si="11"/>
        <v>107.42169199418123</v>
      </c>
      <c r="F113" s="64">
        <v>710746</v>
      </c>
      <c r="G113" s="172">
        <f t="shared" si="6"/>
        <v>62.488383645227522</v>
      </c>
      <c r="H113" s="64">
        <v>2989631</v>
      </c>
      <c r="I113" s="172">
        <f t="shared" si="10"/>
        <v>136.65185403232147</v>
      </c>
    </row>
    <row r="114" spans="1:9">
      <c r="A114" s="171">
        <v>43132</v>
      </c>
      <c r="B114" s="64">
        <v>14127524</v>
      </c>
      <c r="C114" s="172">
        <f t="shared" si="12"/>
        <v>154.90814847823492</v>
      </c>
      <c r="D114" s="64">
        <v>2122417</v>
      </c>
      <c r="E114" s="172">
        <f t="shared" si="11"/>
        <v>111.09961248405415</v>
      </c>
      <c r="F114" s="64">
        <v>713378</v>
      </c>
      <c r="G114" s="172">
        <f t="shared" si="6"/>
        <v>62.719787586655585</v>
      </c>
      <c r="H114" s="64">
        <v>2996690</v>
      </c>
      <c r="I114" s="172">
        <f t="shared" si="10"/>
        <v>136.9745110550825</v>
      </c>
    </row>
    <row r="115" spans="1:9">
      <c r="A115" s="171">
        <v>43160</v>
      </c>
      <c r="B115" s="64">
        <v>14325806</v>
      </c>
      <c r="C115" s="172">
        <f t="shared" si="12"/>
        <v>157.08230847234015</v>
      </c>
      <c r="D115" s="64">
        <v>2096645</v>
      </c>
      <c r="E115" s="172">
        <f t="shared" si="11"/>
        <v>109.7505565667019</v>
      </c>
      <c r="F115" s="64">
        <v>708264</v>
      </c>
      <c r="G115" s="172">
        <f t="shared" si="6"/>
        <v>62.270167618394503</v>
      </c>
      <c r="H115" s="64">
        <v>3006828</v>
      </c>
      <c r="I115" s="172">
        <f t="shared" si="10"/>
        <v>137.43790486394377</v>
      </c>
    </row>
    <row r="116" spans="1:9">
      <c r="A116" s="171">
        <v>43191</v>
      </c>
      <c r="B116" s="64">
        <v>14527332</v>
      </c>
      <c r="C116" s="172">
        <f t="shared" si="12"/>
        <v>159.29203889150099</v>
      </c>
      <c r="D116" s="64">
        <v>2106552</v>
      </c>
      <c r="E116" s="172">
        <f t="shared" si="11"/>
        <v>110.2691463918303</v>
      </c>
      <c r="F116" s="64">
        <v>706409</v>
      </c>
      <c r="G116" s="172">
        <f t="shared" si="6"/>
        <v>62.107077074568863</v>
      </c>
      <c r="H116" s="64">
        <v>3011373</v>
      </c>
      <c r="I116" s="172">
        <f t="shared" si="10"/>
        <v>137.64565046083413</v>
      </c>
    </row>
    <row r="117" spans="1:9">
      <c r="A117" s="171">
        <v>43221</v>
      </c>
      <c r="B117" s="64">
        <v>14729306</v>
      </c>
      <c r="C117" s="172">
        <f t="shared" si="12"/>
        <v>161.50668162583597</v>
      </c>
      <c r="D117" s="64">
        <v>2094008</v>
      </c>
      <c r="E117" s="172">
        <f t="shared" si="11"/>
        <v>109.61252069622005</v>
      </c>
      <c r="F117" s="64">
        <v>709685</v>
      </c>
      <c r="G117" s="172">
        <f t="shared" si="6"/>
        <v>62.395101129325084</v>
      </c>
      <c r="H117" s="64">
        <v>3014740</v>
      </c>
      <c r="I117" s="172">
        <f t="shared" si="10"/>
        <v>137.79955132436103</v>
      </c>
    </row>
    <row r="118" spans="1:9">
      <c r="A118" s="171">
        <v>43252</v>
      </c>
      <c r="B118" s="64">
        <v>14570283</v>
      </c>
      <c r="C118" s="172">
        <f t="shared" si="12"/>
        <v>159.76299614383259</v>
      </c>
      <c r="D118" s="64">
        <v>2012848</v>
      </c>
      <c r="E118" s="172">
        <f t="shared" si="11"/>
        <v>105.36413569496636</v>
      </c>
      <c r="F118" s="64">
        <v>690116</v>
      </c>
      <c r="G118" s="172">
        <f t="shared" si="6"/>
        <v>60.674605791252901</v>
      </c>
      <c r="H118" s="64">
        <v>3019444</v>
      </c>
      <c r="I118" s="172">
        <f t="shared" si="10"/>
        <v>138.01456458899739</v>
      </c>
    </row>
    <row r="119" spans="1:9">
      <c r="A119" s="171">
        <v>43282</v>
      </c>
      <c r="B119" s="64">
        <v>14664384</v>
      </c>
      <c r="C119" s="172">
        <f t="shared" si="12"/>
        <v>160.79481259517613</v>
      </c>
      <c r="D119" s="64">
        <v>2125843</v>
      </c>
      <c r="E119" s="172">
        <f t="shared" si="11"/>
        <v>111.27894918950383</v>
      </c>
      <c r="F119" s="64">
        <v>722771</v>
      </c>
      <c r="G119" s="172">
        <f t="shared" si="6"/>
        <v>63.545614798598557</v>
      </c>
      <c r="H119" s="64">
        <v>3010588</v>
      </c>
      <c r="I119" s="172">
        <f t="shared" si="10"/>
        <v>137.6097692081259</v>
      </c>
    </row>
    <row r="120" spans="1:9">
      <c r="A120" s="171">
        <v>43313</v>
      </c>
      <c r="B120" s="64">
        <v>14482653</v>
      </c>
      <c r="C120" s="172">
        <f t="shared" si="12"/>
        <v>158.80213413778341</v>
      </c>
      <c r="D120" s="64">
        <v>2112407</v>
      </c>
      <c r="E120" s="172">
        <f t="shared" si="11"/>
        <v>110.57563104168662</v>
      </c>
      <c r="F120" s="64">
        <v>731726</v>
      </c>
      <c r="G120" s="172">
        <f t="shared" si="6"/>
        <v>64.332933299923951</v>
      </c>
      <c r="H120" s="64">
        <v>2998531</v>
      </c>
      <c r="I120" s="172">
        <f t="shared" si="10"/>
        <v>137.05866059168872</v>
      </c>
    </row>
    <row r="121" spans="1:9">
      <c r="A121" s="171">
        <v>43344</v>
      </c>
      <c r="B121" s="64">
        <v>14809349</v>
      </c>
      <c r="C121" s="172">
        <f t="shared" si="12"/>
        <v>162.38435225861235</v>
      </c>
      <c r="D121" s="64">
        <v>2093566</v>
      </c>
      <c r="E121" s="172">
        <f t="shared" si="11"/>
        <v>109.58938385331032</v>
      </c>
      <c r="F121" s="64">
        <v>717286</v>
      </c>
      <c r="G121" s="172">
        <f t="shared" si="6"/>
        <v>63.063376721572354</v>
      </c>
      <c r="H121" s="64">
        <v>3001713</v>
      </c>
      <c r="I121" s="172">
        <f t="shared" si="10"/>
        <v>137.20410536381306</v>
      </c>
    </row>
    <row r="122" spans="1:9">
      <c r="A122" s="171">
        <v>43374</v>
      </c>
      <c r="B122" s="64">
        <v>14695062</v>
      </c>
      <c r="C122" s="172">
        <f t="shared" si="12"/>
        <v>161.13119653471253</v>
      </c>
      <c r="D122" s="64">
        <v>2179274</v>
      </c>
      <c r="E122" s="172">
        <f t="shared" si="11"/>
        <v>114.07583754586146</v>
      </c>
      <c r="F122" s="64">
        <v>725162</v>
      </c>
      <c r="G122" s="172">
        <f t="shared" si="6"/>
        <v>63.755830157243899</v>
      </c>
      <c r="H122" s="64">
        <v>3020919</v>
      </c>
      <c r="I122" s="172">
        <f t="shared" si="10"/>
        <v>138.08198477720711</v>
      </c>
    </row>
    <row r="123" spans="1:9">
      <c r="A123" s="171">
        <v>43405</v>
      </c>
      <c r="B123" s="64">
        <v>14448590</v>
      </c>
      <c r="C123" s="172">
        <f t="shared" si="12"/>
        <v>158.42863370971025</v>
      </c>
      <c r="D123" s="64">
        <v>2182185</v>
      </c>
      <c r="E123" s="172">
        <f t="shared" si="11"/>
        <v>114.2282161651154</v>
      </c>
      <c r="F123" s="64">
        <v>697445</v>
      </c>
      <c r="G123" s="172">
        <f t="shared" si="6"/>
        <v>61.318967298367774</v>
      </c>
      <c r="H123" s="64">
        <v>3021127</v>
      </c>
      <c r="I123" s="172">
        <f t="shared" si="10"/>
        <v>138.09149216645974</v>
      </c>
    </row>
    <row r="124" spans="1:9">
      <c r="D124" s="141"/>
    </row>
    <row r="125" spans="1:9">
      <c r="D125" s="141"/>
    </row>
    <row r="126" spans="1:9">
      <c r="D126" s="141"/>
    </row>
    <row r="127" spans="1:9">
      <c r="D127" s="141"/>
    </row>
    <row r="128" spans="1:9">
      <c r="D128" s="141"/>
    </row>
    <row r="129" spans="4:4">
      <c r="D129" s="141"/>
    </row>
    <row r="130" spans="4:4">
      <c r="D130" s="141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opLeftCell="A64" workbookViewId="0">
      <selection activeCell="E82" sqref="E82"/>
    </sheetView>
  </sheetViews>
  <sheetFormatPr defaultRowHeight="15"/>
  <cols>
    <col min="1" max="1" width="9.140625" style="157"/>
    <col min="2" max="2" width="16.7109375" style="157" customWidth="1"/>
    <col min="3" max="3" width="10.140625" style="157" customWidth="1"/>
    <col min="4" max="4" width="21.28515625" style="157" customWidth="1"/>
    <col min="5" max="5" width="9.28515625" style="157" customWidth="1"/>
    <col min="6" max="6" width="11.7109375" style="157" customWidth="1"/>
    <col min="7" max="7" width="8.7109375" style="157" customWidth="1"/>
    <col min="8" max="8" width="10.5703125" style="157" bestFit="1" customWidth="1"/>
    <col min="9" max="16384" width="9.140625" style="157"/>
  </cols>
  <sheetData>
    <row r="1" spans="1:8" ht="45">
      <c r="A1" s="175" t="s">
        <v>0</v>
      </c>
      <c r="B1" s="175" t="s">
        <v>289</v>
      </c>
      <c r="C1" s="175" t="s">
        <v>290</v>
      </c>
      <c r="D1" s="175" t="s">
        <v>291</v>
      </c>
      <c r="E1" s="175" t="s">
        <v>292</v>
      </c>
      <c r="F1" s="175" t="s">
        <v>293</v>
      </c>
      <c r="G1" s="175" t="s">
        <v>294</v>
      </c>
      <c r="H1" s="175" t="s">
        <v>295</v>
      </c>
    </row>
    <row r="2" spans="1:8">
      <c r="A2" s="176">
        <v>41275</v>
      </c>
      <c r="B2" s="159">
        <v>11698045</v>
      </c>
      <c r="C2" s="177">
        <f>(B2/$B$2)*100</f>
        <v>100</v>
      </c>
      <c r="D2" s="159">
        <v>2963719</v>
      </c>
      <c r="E2" s="177">
        <f>(D2/$D$2)*100</f>
        <v>100</v>
      </c>
      <c r="F2" s="159">
        <v>2667984</v>
      </c>
      <c r="G2" s="177">
        <f>(F2/$F$2*100)</f>
        <v>100</v>
      </c>
      <c r="H2" s="159">
        <f>B2+D2+F2</f>
        <v>17329748</v>
      </c>
    </row>
    <row r="3" spans="1:8">
      <c r="A3" s="176">
        <v>41306</v>
      </c>
      <c r="B3" s="159">
        <v>11620928</v>
      </c>
      <c r="C3" s="177">
        <f t="shared" ref="C3:C72" si="0">(B3/$B$2)*100</f>
        <v>99.340770188522953</v>
      </c>
      <c r="D3" s="159">
        <v>2969232</v>
      </c>
      <c r="E3" s="177">
        <f t="shared" ref="E3:E72" si="1">(D3/$D$2)*100</f>
        <v>100.18601628561952</v>
      </c>
      <c r="F3" s="159">
        <v>2670744</v>
      </c>
      <c r="G3" s="177">
        <f t="shared" ref="G3:G63" si="2">(F3/$F$2*100)</f>
        <v>100.10344889624525</v>
      </c>
      <c r="H3" s="159">
        <f>B3+D3+F3</f>
        <v>17260904</v>
      </c>
    </row>
    <row r="4" spans="1:8">
      <c r="A4" s="176">
        <v>41334</v>
      </c>
      <c r="B4" s="159">
        <v>11896801</v>
      </c>
      <c r="C4" s="177">
        <f t="shared" si="0"/>
        <v>101.69905313238236</v>
      </c>
      <c r="D4" s="159">
        <v>2973096</v>
      </c>
      <c r="E4" s="177">
        <f t="shared" si="1"/>
        <v>100.31639301836645</v>
      </c>
      <c r="F4" s="159">
        <v>2651342</v>
      </c>
      <c r="G4" s="177">
        <f t="shared" si="2"/>
        <v>99.376233140828433</v>
      </c>
      <c r="H4" s="159">
        <f t="shared" ref="H4:H63" si="3">B4+D4+F4</f>
        <v>17521239</v>
      </c>
    </row>
    <row r="5" spans="1:8">
      <c r="A5" s="176">
        <v>41365</v>
      </c>
      <c r="B5" s="159">
        <v>12132681</v>
      </c>
      <c r="C5" s="177">
        <f t="shared" si="0"/>
        <v>103.71545843771331</v>
      </c>
      <c r="D5" s="159">
        <v>2976760</v>
      </c>
      <c r="E5" s="177">
        <f t="shared" si="1"/>
        <v>100.44002147302089</v>
      </c>
      <c r="F5" s="159">
        <v>2649513</v>
      </c>
      <c r="G5" s="177">
        <f t="shared" si="2"/>
        <v>99.307679506323879</v>
      </c>
      <c r="H5" s="159">
        <f t="shared" si="3"/>
        <v>17758954</v>
      </c>
    </row>
    <row r="6" spans="1:8">
      <c r="A6" s="176">
        <v>41395</v>
      </c>
      <c r="B6" s="159">
        <v>12216079</v>
      </c>
      <c r="C6" s="177">
        <f t="shared" si="0"/>
        <v>104.42838098160847</v>
      </c>
      <c r="D6" s="159">
        <v>2981302</v>
      </c>
      <c r="E6" s="177">
        <f t="shared" si="1"/>
        <v>100.59327486850135</v>
      </c>
      <c r="F6" s="159">
        <v>2650756</v>
      </c>
      <c r="G6" s="177">
        <f t="shared" si="2"/>
        <v>99.354268991118388</v>
      </c>
      <c r="H6" s="159">
        <f t="shared" si="3"/>
        <v>17848137</v>
      </c>
    </row>
    <row r="7" spans="1:8">
      <c r="A7" s="176">
        <v>41426</v>
      </c>
      <c r="B7" s="159">
        <v>12274403</v>
      </c>
      <c r="C7" s="177">
        <f t="shared" si="0"/>
        <v>104.92696001767816</v>
      </c>
      <c r="D7" s="159">
        <v>2974355</v>
      </c>
      <c r="E7" s="177">
        <f t="shared" si="1"/>
        <v>100.35887342895869</v>
      </c>
      <c r="F7" s="159">
        <v>2663305</v>
      </c>
      <c r="G7" s="177">
        <f t="shared" si="2"/>
        <v>99.82462413567697</v>
      </c>
      <c r="H7" s="159">
        <f t="shared" si="3"/>
        <v>17912063</v>
      </c>
    </row>
    <row r="8" spans="1:8">
      <c r="A8" s="176">
        <v>41456</v>
      </c>
      <c r="B8" s="159">
        <v>12200031</v>
      </c>
      <c r="C8" s="177">
        <f t="shared" si="0"/>
        <v>104.29119566560054</v>
      </c>
      <c r="D8" s="159">
        <v>2970694</v>
      </c>
      <c r="E8" s="177">
        <f t="shared" si="1"/>
        <v>100.23534619847563</v>
      </c>
      <c r="F8" s="159">
        <v>2668898</v>
      </c>
      <c r="G8" s="177">
        <f t="shared" si="2"/>
        <v>100.03425807651021</v>
      </c>
      <c r="H8" s="159">
        <f t="shared" si="3"/>
        <v>17839623</v>
      </c>
    </row>
    <row r="9" spans="1:8">
      <c r="A9" s="176">
        <v>41487</v>
      </c>
      <c r="B9" s="159">
        <v>12236880</v>
      </c>
      <c r="C9" s="177">
        <f t="shared" si="0"/>
        <v>104.60619701839069</v>
      </c>
      <c r="D9" s="159">
        <v>2931681</v>
      </c>
      <c r="E9" s="177">
        <f t="shared" si="1"/>
        <v>98.91899333236384</v>
      </c>
      <c r="F9" s="159">
        <v>2663081</v>
      </c>
      <c r="G9" s="177">
        <f t="shared" si="2"/>
        <v>99.816228283228085</v>
      </c>
      <c r="H9" s="159">
        <f t="shared" si="3"/>
        <v>17831642</v>
      </c>
    </row>
    <row r="10" spans="1:8">
      <c r="A10" s="176">
        <v>41518</v>
      </c>
      <c r="B10" s="159">
        <v>12523723</v>
      </c>
      <c r="C10" s="177">
        <f t="shared" si="0"/>
        <v>107.05825631547836</v>
      </c>
      <c r="D10" s="159">
        <v>2883080</v>
      </c>
      <c r="E10" s="177">
        <f t="shared" si="1"/>
        <v>97.279128014497999</v>
      </c>
      <c r="F10" s="159">
        <v>2707070</v>
      </c>
      <c r="G10" s="177">
        <f t="shared" si="2"/>
        <v>101.46500128936304</v>
      </c>
      <c r="H10" s="159">
        <f t="shared" si="3"/>
        <v>18113873</v>
      </c>
    </row>
    <row r="11" spans="1:8">
      <c r="A11" s="176">
        <v>41548</v>
      </c>
      <c r="B11" s="159">
        <v>12297151</v>
      </c>
      <c r="C11" s="177">
        <f t="shared" si="0"/>
        <v>105.12141986118193</v>
      </c>
      <c r="D11" s="159">
        <v>2856746</v>
      </c>
      <c r="E11" s="177">
        <f t="shared" si="1"/>
        <v>96.390582238059679</v>
      </c>
      <c r="F11" s="159">
        <v>2756891</v>
      </c>
      <c r="G11" s="177">
        <f t="shared" si="2"/>
        <v>103.33236631104235</v>
      </c>
      <c r="H11" s="159">
        <f t="shared" si="3"/>
        <v>17910788</v>
      </c>
    </row>
    <row r="12" spans="1:8">
      <c r="A12" s="176">
        <v>41579</v>
      </c>
      <c r="B12" s="159">
        <v>12433976</v>
      </c>
      <c r="C12" s="177">
        <f t="shared" si="0"/>
        <v>106.29105974545318</v>
      </c>
      <c r="D12" s="159">
        <v>2800861</v>
      </c>
      <c r="E12" s="177">
        <f t="shared" si="1"/>
        <v>94.504944632065317</v>
      </c>
      <c r="F12" s="159">
        <v>2766055</v>
      </c>
      <c r="G12" s="177">
        <f t="shared" si="2"/>
        <v>103.6758466317639</v>
      </c>
      <c r="H12" s="159">
        <f t="shared" si="3"/>
        <v>18000892</v>
      </c>
    </row>
    <row r="13" spans="1:8">
      <c r="A13" s="176">
        <v>41609</v>
      </c>
      <c r="B13" s="159">
        <v>12363785</v>
      </c>
      <c r="C13" s="177">
        <f t="shared" si="0"/>
        <v>105.69103640822036</v>
      </c>
      <c r="D13" s="159">
        <v>2760917</v>
      </c>
      <c r="E13" s="177">
        <f t="shared" si="1"/>
        <v>93.157178531432976</v>
      </c>
      <c r="F13" s="159">
        <v>2822178</v>
      </c>
      <c r="G13" s="177">
        <f t="shared" si="2"/>
        <v>105.77941996653652</v>
      </c>
      <c r="H13" s="159">
        <f t="shared" si="3"/>
        <v>17946880</v>
      </c>
    </row>
    <row r="14" spans="1:8">
      <c r="A14" s="176">
        <v>41640</v>
      </c>
      <c r="B14" s="159">
        <v>12329012</v>
      </c>
      <c r="C14" s="177">
        <f t="shared" si="0"/>
        <v>105.39378161051698</v>
      </c>
      <c r="D14" s="159">
        <v>2720965</v>
      </c>
      <c r="E14" s="177">
        <f t="shared" si="1"/>
        <v>91.809142499676923</v>
      </c>
      <c r="F14" s="159">
        <v>2838873</v>
      </c>
      <c r="G14" s="177">
        <f t="shared" si="2"/>
        <v>106.40517334436788</v>
      </c>
      <c r="H14" s="159">
        <f t="shared" si="3"/>
        <v>17888850</v>
      </c>
    </row>
    <row r="15" spans="1:8">
      <c r="A15" s="176">
        <v>41671</v>
      </c>
      <c r="B15" s="159">
        <v>12355589</v>
      </c>
      <c r="C15" s="177">
        <f t="shared" si="0"/>
        <v>105.62097341906276</v>
      </c>
      <c r="D15" s="159">
        <v>2855300</v>
      </c>
      <c r="E15" s="177">
        <f t="shared" si="1"/>
        <v>96.341792187450963</v>
      </c>
      <c r="F15" s="159">
        <v>2836699</v>
      </c>
      <c r="G15" s="177">
        <f t="shared" si="2"/>
        <v>106.32368859783267</v>
      </c>
      <c r="H15" s="159">
        <f t="shared" si="3"/>
        <v>18047588</v>
      </c>
    </row>
    <row r="16" spans="1:8">
      <c r="A16" s="176">
        <v>41699</v>
      </c>
      <c r="B16" s="159">
        <v>12566310</v>
      </c>
      <c r="C16" s="177">
        <f t="shared" si="0"/>
        <v>107.42230859942836</v>
      </c>
      <c r="D16" s="159">
        <v>2871284</v>
      </c>
      <c r="E16" s="177">
        <f t="shared" si="1"/>
        <v>96.881114572602868</v>
      </c>
      <c r="F16" s="159">
        <v>2849623</v>
      </c>
      <c r="G16" s="177">
        <f t="shared" si="2"/>
        <v>106.80809929894633</v>
      </c>
      <c r="H16" s="159">
        <f t="shared" si="3"/>
        <v>18287217</v>
      </c>
    </row>
    <row r="17" spans="1:8">
      <c r="A17" s="176">
        <v>41730</v>
      </c>
      <c r="B17" s="159">
        <v>12730077</v>
      </c>
      <c r="C17" s="177">
        <f t="shared" si="0"/>
        <v>108.8222604717284</v>
      </c>
      <c r="D17" s="159">
        <v>2815090</v>
      </c>
      <c r="E17" s="177">
        <f t="shared" si="1"/>
        <v>94.985050876955611</v>
      </c>
      <c r="F17" s="159">
        <v>2844868</v>
      </c>
      <c r="G17" s="177">
        <f t="shared" si="2"/>
        <v>106.62987484182813</v>
      </c>
      <c r="H17" s="159">
        <f t="shared" si="3"/>
        <v>18390035</v>
      </c>
    </row>
    <row r="18" spans="1:8">
      <c r="A18" s="176">
        <v>41760</v>
      </c>
      <c r="B18" s="159">
        <v>12922571</v>
      </c>
      <c r="C18" s="177">
        <f t="shared" si="0"/>
        <v>110.46778329199452</v>
      </c>
      <c r="D18" s="159">
        <v>2815276</v>
      </c>
      <c r="E18" s="177">
        <f t="shared" si="1"/>
        <v>94.991326775581626</v>
      </c>
      <c r="F18" s="159">
        <v>2849314</v>
      </c>
      <c r="G18" s="177">
        <f t="shared" si="2"/>
        <v>106.79651752034496</v>
      </c>
      <c r="H18" s="159">
        <f t="shared" si="3"/>
        <v>18587161</v>
      </c>
    </row>
    <row r="19" spans="1:8">
      <c r="A19" s="176">
        <v>41791</v>
      </c>
      <c r="B19" s="159">
        <v>13034290</v>
      </c>
      <c r="C19" s="177">
        <f t="shared" si="0"/>
        <v>111.42280611845825</v>
      </c>
      <c r="D19" s="159">
        <v>2816946</v>
      </c>
      <c r="E19" s="177">
        <f t="shared" si="1"/>
        <v>95.04767489765392</v>
      </c>
      <c r="F19" s="159">
        <v>2852087</v>
      </c>
      <c r="G19" s="177">
        <f t="shared" si="2"/>
        <v>106.90045367588412</v>
      </c>
      <c r="H19" s="159">
        <f t="shared" si="3"/>
        <v>18703323</v>
      </c>
    </row>
    <row r="20" spans="1:8">
      <c r="A20" s="176">
        <v>41821</v>
      </c>
      <c r="B20" s="159">
        <v>12701507</v>
      </c>
      <c r="C20" s="177">
        <f t="shared" si="0"/>
        <v>108.57803162836184</v>
      </c>
      <c r="D20" s="159">
        <v>2875917</v>
      </c>
      <c r="E20" s="177">
        <f t="shared" si="1"/>
        <v>97.037438434615424</v>
      </c>
      <c r="F20" s="159">
        <v>2864800</v>
      </c>
      <c r="G20" s="177">
        <f t="shared" si="2"/>
        <v>107.37695578384279</v>
      </c>
      <c r="H20" s="159">
        <f t="shared" si="3"/>
        <v>18442224</v>
      </c>
    </row>
    <row r="21" spans="1:8">
      <c r="A21" s="176">
        <v>41852</v>
      </c>
      <c r="B21" s="159">
        <v>12884711</v>
      </c>
      <c r="C21" s="177">
        <f t="shared" si="0"/>
        <v>110.14413946945835</v>
      </c>
      <c r="D21" s="159">
        <v>2909657</v>
      </c>
      <c r="E21" s="177">
        <f t="shared" si="1"/>
        <v>98.175872948818693</v>
      </c>
      <c r="F21" s="159">
        <v>2859563</v>
      </c>
      <c r="G21" s="177">
        <f t="shared" si="2"/>
        <v>107.18066525136582</v>
      </c>
      <c r="H21" s="159">
        <f t="shared" si="3"/>
        <v>18653931</v>
      </c>
    </row>
    <row r="22" spans="1:8">
      <c r="A22" s="176">
        <v>41883</v>
      </c>
      <c r="B22" s="159">
        <v>13155308</v>
      </c>
      <c r="C22" s="177">
        <f t="shared" si="0"/>
        <v>112.45732086002404</v>
      </c>
      <c r="D22" s="159">
        <v>2907549</v>
      </c>
      <c r="E22" s="177">
        <f t="shared" si="1"/>
        <v>98.104746097723833</v>
      </c>
      <c r="F22" s="159">
        <v>2879940</v>
      </c>
      <c r="G22" s="177">
        <f t="shared" si="2"/>
        <v>107.94442545382581</v>
      </c>
      <c r="H22" s="159">
        <f t="shared" si="3"/>
        <v>18942797</v>
      </c>
    </row>
    <row r="23" spans="1:8">
      <c r="A23" s="176">
        <v>41913</v>
      </c>
      <c r="B23" s="159">
        <v>13072609</v>
      </c>
      <c r="C23" s="177">
        <f t="shared" si="0"/>
        <v>111.75037367354972</v>
      </c>
      <c r="D23" s="159">
        <v>2924846</v>
      </c>
      <c r="E23" s="177">
        <f t="shared" si="1"/>
        <v>98.688370928552942</v>
      </c>
      <c r="F23" s="159">
        <v>2908367</v>
      </c>
      <c r="G23" s="177">
        <f t="shared" si="2"/>
        <v>109.0099116036678</v>
      </c>
      <c r="H23" s="159">
        <f t="shared" si="3"/>
        <v>18905822</v>
      </c>
    </row>
    <row r="24" spans="1:8">
      <c r="A24" s="176">
        <v>41944</v>
      </c>
      <c r="B24" s="159">
        <v>13100694</v>
      </c>
      <c r="C24" s="177">
        <f t="shared" si="0"/>
        <v>111.99045652500055</v>
      </c>
      <c r="D24" s="159">
        <v>2868886</v>
      </c>
      <c r="E24" s="177">
        <f t="shared" si="1"/>
        <v>96.800202718273894</v>
      </c>
      <c r="F24" s="159">
        <v>2929226</v>
      </c>
      <c r="G24" s="177">
        <f t="shared" si="2"/>
        <v>109.79173788148655</v>
      </c>
      <c r="H24" s="159">
        <f t="shared" si="3"/>
        <v>18898806</v>
      </c>
    </row>
    <row r="25" spans="1:8">
      <c r="A25" s="176">
        <v>41974</v>
      </c>
      <c r="B25" s="159">
        <v>13093230</v>
      </c>
      <c r="C25" s="177">
        <f t="shared" si="0"/>
        <v>111.92665099168279</v>
      </c>
      <c r="D25" s="159">
        <v>2827633</v>
      </c>
      <c r="E25" s="177">
        <f t="shared" si="1"/>
        <v>95.40826913752619</v>
      </c>
      <c r="F25" s="159">
        <v>2909003</v>
      </c>
      <c r="G25" s="177">
        <f t="shared" si="2"/>
        <v>109.03374982758518</v>
      </c>
      <c r="H25" s="159">
        <f t="shared" si="3"/>
        <v>18829866</v>
      </c>
    </row>
    <row r="26" spans="1:8">
      <c r="A26" s="176">
        <v>42005</v>
      </c>
      <c r="B26" s="159">
        <v>12913416</v>
      </c>
      <c r="C26" s="177">
        <f t="shared" si="0"/>
        <v>110.38952235181179</v>
      </c>
      <c r="D26" s="159">
        <v>2821819</v>
      </c>
      <c r="E26" s="177">
        <f t="shared" si="1"/>
        <v>95.212096693377475</v>
      </c>
      <c r="F26" s="159">
        <v>2926680</v>
      </c>
      <c r="G26" s="177">
        <f t="shared" si="2"/>
        <v>109.69631002284872</v>
      </c>
      <c r="H26" s="159">
        <f t="shared" si="3"/>
        <v>18661915</v>
      </c>
    </row>
    <row r="27" spans="1:8">
      <c r="A27" s="176">
        <v>42036</v>
      </c>
      <c r="B27" s="159">
        <v>12851205</v>
      </c>
      <c r="C27" s="177">
        <f t="shared" si="0"/>
        <v>109.85771554135755</v>
      </c>
      <c r="D27" s="159">
        <v>2914541</v>
      </c>
      <c r="E27" s="177">
        <f t="shared" si="1"/>
        <v>98.340665899837333</v>
      </c>
      <c r="F27" s="159">
        <v>2929385</v>
      </c>
      <c r="G27" s="177">
        <f t="shared" si="2"/>
        <v>109.7976974374659</v>
      </c>
      <c r="H27" s="159">
        <f t="shared" si="3"/>
        <v>18695131</v>
      </c>
    </row>
    <row r="28" spans="1:8">
      <c r="A28" s="176">
        <v>42064</v>
      </c>
      <c r="B28" s="159">
        <v>13148326</v>
      </c>
      <c r="C28" s="177">
        <f t="shared" si="0"/>
        <v>112.39763567331123</v>
      </c>
      <c r="D28" s="159">
        <v>2898016</v>
      </c>
      <c r="E28" s="177">
        <f t="shared" si="1"/>
        <v>97.783089422445244</v>
      </c>
      <c r="F28" s="159">
        <v>2926533</v>
      </c>
      <c r="G28" s="177">
        <f t="shared" si="2"/>
        <v>109.69080024467912</v>
      </c>
      <c r="H28" s="159">
        <f t="shared" si="3"/>
        <v>18972875</v>
      </c>
    </row>
    <row r="29" spans="1:8">
      <c r="A29" s="176">
        <v>42095</v>
      </c>
      <c r="B29" s="159">
        <v>13451823</v>
      </c>
      <c r="C29" s="177">
        <f t="shared" si="0"/>
        <v>114.99206063919227</v>
      </c>
      <c r="D29" s="159">
        <v>2789168</v>
      </c>
      <c r="E29" s="177">
        <f t="shared" si="1"/>
        <v>94.110406553387833</v>
      </c>
      <c r="F29" s="159">
        <v>2928695</v>
      </c>
      <c r="G29" s="177">
        <f t="shared" si="2"/>
        <v>109.77183521340457</v>
      </c>
      <c r="H29" s="159">
        <f t="shared" si="3"/>
        <v>19169686</v>
      </c>
    </row>
    <row r="30" spans="1:8">
      <c r="A30" s="176">
        <v>42125</v>
      </c>
      <c r="B30" s="159">
        <v>13585611</v>
      </c>
      <c r="C30" s="177">
        <f t="shared" si="0"/>
        <v>116.13573892047775</v>
      </c>
      <c r="D30" s="159">
        <v>2874835</v>
      </c>
      <c r="E30" s="177">
        <f t="shared" si="1"/>
        <v>97.000930250135056</v>
      </c>
      <c r="F30" s="159">
        <v>2928677</v>
      </c>
      <c r="G30" s="177">
        <f t="shared" si="2"/>
        <v>109.77116054668994</v>
      </c>
      <c r="H30" s="159">
        <f t="shared" si="3"/>
        <v>19389123</v>
      </c>
    </row>
    <row r="31" spans="1:8">
      <c r="A31" s="176">
        <v>42156</v>
      </c>
      <c r="B31" s="159">
        <v>13596512</v>
      </c>
      <c r="C31" s="177">
        <f t="shared" si="0"/>
        <v>116.22892543155716</v>
      </c>
      <c r="D31" s="159">
        <v>2829934</v>
      </c>
      <c r="E31" s="177">
        <f t="shared" si="1"/>
        <v>95.485908076980309</v>
      </c>
      <c r="F31" s="159">
        <v>2936848</v>
      </c>
      <c r="G31" s="177">
        <f t="shared" si="2"/>
        <v>110.0774217536537</v>
      </c>
      <c r="H31" s="159">
        <f t="shared" si="3"/>
        <v>19363294</v>
      </c>
    </row>
    <row r="32" spans="1:8">
      <c r="A32" s="176">
        <v>42186</v>
      </c>
      <c r="B32" s="159">
        <v>13318215</v>
      </c>
      <c r="C32" s="177">
        <f t="shared" si="0"/>
        <v>113.84992107655596</v>
      </c>
      <c r="D32" s="159">
        <v>2838611</v>
      </c>
      <c r="E32" s="177">
        <f t="shared" si="1"/>
        <v>95.778682122023042</v>
      </c>
      <c r="F32" s="159">
        <v>2948014</v>
      </c>
      <c r="G32" s="177">
        <f t="shared" si="2"/>
        <v>110.49594000563721</v>
      </c>
      <c r="H32" s="159">
        <f t="shared" si="3"/>
        <v>19104840</v>
      </c>
    </row>
    <row r="33" spans="1:8">
      <c r="A33" s="176">
        <v>42217</v>
      </c>
      <c r="B33" s="159">
        <v>13566414</v>
      </c>
      <c r="C33" s="177">
        <f t="shared" si="0"/>
        <v>115.97163457654676</v>
      </c>
      <c r="D33" s="159">
        <v>2629792</v>
      </c>
      <c r="E33" s="177">
        <f t="shared" si="1"/>
        <v>88.732838707043413</v>
      </c>
      <c r="F33" s="159">
        <v>2949836</v>
      </c>
      <c r="G33" s="177">
        <f t="shared" si="2"/>
        <v>110.56423126975274</v>
      </c>
      <c r="H33" s="159">
        <f t="shared" si="3"/>
        <v>19146042</v>
      </c>
    </row>
    <row r="34" spans="1:8">
      <c r="A34" s="176">
        <v>42248</v>
      </c>
      <c r="B34" s="159">
        <v>13489364</v>
      </c>
      <c r="C34" s="177">
        <f t="shared" si="0"/>
        <v>115.31297751034468</v>
      </c>
      <c r="D34" s="159">
        <v>2841359</v>
      </c>
      <c r="E34" s="177">
        <f t="shared" si="1"/>
        <v>95.871403463013877</v>
      </c>
      <c r="F34" s="159">
        <v>2967562</v>
      </c>
      <c r="G34" s="177">
        <f t="shared" si="2"/>
        <v>111.22862805773947</v>
      </c>
      <c r="H34" s="159">
        <f t="shared" si="3"/>
        <v>19298285</v>
      </c>
    </row>
    <row r="35" spans="1:8">
      <c r="A35" s="176">
        <v>42278</v>
      </c>
      <c r="B35" s="159">
        <v>13741124</v>
      </c>
      <c r="C35" s="177">
        <f t="shared" si="0"/>
        <v>117.46513199427768</v>
      </c>
      <c r="D35" s="159">
        <v>2834268</v>
      </c>
      <c r="E35" s="177">
        <f t="shared" si="1"/>
        <v>95.6321432632446</v>
      </c>
      <c r="F35" s="159">
        <v>3071020</v>
      </c>
      <c r="G35" s="177">
        <f t="shared" si="2"/>
        <v>115.10638744460238</v>
      </c>
      <c r="H35" s="159">
        <f t="shared" si="3"/>
        <v>19646412</v>
      </c>
    </row>
    <row r="36" spans="1:8">
      <c r="A36" s="176">
        <v>42309</v>
      </c>
      <c r="B36" s="159">
        <v>13755572</v>
      </c>
      <c r="C36" s="177">
        <f t="shared" si="0"/>
        <v>117.58863981118213</v>
      </c>
      <c r="D36" s="159">
        <v>2830809</v>
      </c>
      <c r="E36" s="177">
        <f t="shared" si="1"/>
        <v>95.515431793634946</v>
      </c>
      <c r="F36" s="159">
        <v>2996123</v>
      </c>
      <c r="G36" s="177">
        <f t="shared" si="2"/>
        <v>112.29913672645712</v>
      </c>
      <c r="H36" s="159">
        <f t="shared" si="3"/>
        <v>19582504</v>
      </c>
    </row>
    <row r="37" spans="1:8">
      <c r="A37" s="176">
        <v>42339</v>
      </c>
      <c r="B37" s="159">
        <v>13713717</v>
      </c>
      <c r="C37" s="177">
        <f t="shared" si="0"/>
        <v>117.23084498307195</v>
      </c>
      <c r="D37" s="159">
        <v>2833035</v>
      </c>
      <c r="E37" s="177">
        <f t="shared" si="1"/>
        <v>95.590540128804378</v>
      </c>
      <c r="F37" s="159">
        <v>3031979</v>
      </c>
      <c r="G37" s="177">
        <f t="shared" si="2"/>
        <v>113.64307282202593</v>
      </c>
      <c r="H37" s="159">
        <f t="shared" si="3"/>
        <v>19578731</v>
      </c>
    </row>
    <row r="38" spans="1:8">
      <c r="A38" s="176">
        <v>42370</v>
      </c>
      <c r="B38" s="159">
        <v>13352629</v>
      </c>
      <c r="C38" s="177">
        <f t="shared" si="0"/>
        <v>114.14410698539798</v>
      </c>
      <c r="D38" s="159">
        <v>2803728</v>
      </c>
      <c r="E38" s="177">
        <f t="shared" si="1"/>
        <v>94.601681198521177</v>
      </c>
      <c r="F38" s="159">
        <v>3034105</v>
      </c>
      <c r="G38" s="177">
        <f t="shared" si="2"/>
        <v>113.72275845732209</v>
      </c>
      <c r="H38" s="159">
        <f t="shared" si="3"/>
        <v>19190462</v>
      </c>
    </row>
    <row r="39" spans="1:8">
      <c r="A39" s="176">
        <v>42401</v>
      </c>
      <c r="B39" s="159">
        <v>13258741</v>
      </c>
      <c r="C39" s="177">
        <f t="shared" si="0"/>
        <v>113.34151133800563</v>
      </c>
      <c r="D39" s="159">
        <v>2708174</v>
      </c>
      <c r="E39" s="177">
        <f t="shared" si="1"/>
        <v>91.377556374271649</v>
      </c>
      <c r="F39" s="159">
        <v>3059263</v>
      </c>
      <c r="G39" s="177">
        <f t="shared" si="2"/>
        <v>114.66571763548808</v>
      </c>
      <c r="H39" s="159">
        <f t="shared" si="3"/>
        <v>19026178</v>
      </c>
    </row>
    <row r="40" spans="1:8">
      <c r="A40" s="176">
        <v>42430</v>
      </c>
      <c r="B40" s="159">
        <v>13503330</v>
      </c>
      <c r="C40" s="177">
        <f t="shared" si="0"/>
        <v>115.43236498064419</v>
      </c>
      <c r="D40" s="159">
        <v>2683978</v>
      </c>
      <c r="E40" s="177">
        <f t="shared" si="1"/>
        <v>90.561149690642068</v>
      </c>
      <c r="F40" s="159">
        <v>3068719</v>
      </c>
      <c r="G40" s="177">
        <f t="shared" si="2"/>
        <v>115.02014254958051</v>
      </c>
      <c r="H40" s="159">
        <f t="shared" si="3"/>
        <v>19256027</v>
      </c>
    </row>
    <row r="41" spans="1:8">
      <c r="A41" s="176">
        <v>42461</v>
      </c>
      <c r="B41" s="159">
        <v>13665900</v>
      </c>
      <c r="C41" s="177">
        <f t="shared" si="0"/>
        <v>116.82208437392745</v>
      </c>
      <c r="D41" s="159">
        <v>2671866</v>
      </c>
      <c r="E41" s="177">
        <f t="shared" si="1"/>
        <v>90.152473969360784</v>
      </c>
      <c r="F41" s="159">
        <v>3062031</v>
      </c>
      <c r="G41" s="177">
        <f t="shared" si="2"/>
        <v>114.7694663836065</v>
      </c>
      <c r="H41" s="159">
        <f t="shared" si="3"/>
        <v>19399797</v>
      </c>
    </row>
    <row r="42" spans="1:8">
      <c r="A42" s="176">
        <v>42491</v>
      </c>
      <c r="B42" s="159">
        <v>13696518</v>
      </c>
      <c r="C42" s="177">
        <f t="shared" si="0"/>
        <v>117.08382041614647</v>
      </c>
      <c r="D42" s="159">
        <v>2683126</v>
      </c>
      <c r="E42" s="177">
        <f t="shared" si="1"/>
        <v>90.532402025968054</v>
      </c>
      <c r="F42" s="159">
        <v>3063975</v>
      </c>
      <c r="G42" s="177">
        <f t="shared" si="2"/>
        <v>114.84233038878796</v>
      </c>
      <c r="H42" s="159">
        <f t="shared" si="3"/>
        <v>19443619</v>
      </c>
    </row>
    <row r="43" spans="1:8">
      <c r="A43" s="178">
        <v>42522</v>
      </c>
      <c r="B43" s="159">
        <v>13686743</v>
      </c>
      <c r="C43" s="177">
        <f t="shared" si="0"/>
        <v>117.00025944506112</v>
      </c>
      <c r="D43" s="159">
        <v>2679867</v>
      </c>
      <c r="E43" s="177">
        <f t="shared" si="1"/>
        <v>90.422438834450901</v>
      </c>
      <c r="F43" s="159">
        <v>3083240</v>
      </c>
      <c r="G43" s="177">
        <f t="shared" si="2"/>
        <v>115.56441118087663</v>
      </c>
      <c r="H43" s="159">
        <f t="shared" si="3"/>
        <v>19449850</v>
      </c>
    </row>
    <row r="44" spans="1:8">
      <c r="A44" s="178">
        <v>42552</v>
      </c>
      <c r="B44" s="159">
        <v>13362031</v>
      </c>
      <c r="C44" s="177">
        <f t="shared" si="0"/>
        <v>114.22447938950482</v>
      </c>
      <c r="D44" s="159">
        <v>2684141</v>
      </c>
      <c r="E44" s="177">
        <f t="shared" si="1"/>
        <v>90.566649537287446</v>
      </c>
      <c r="F44" s="159">
        <v>3071724</v>
      </c>
      <c r="G44" s="177">
        <f t="shared" si="2"/>
        <v>115.13277440944174</v>
      </c>
      <c r="H44" s="159">
        <f t="shared" si="3"/>
        <v>19117896</v>
      </c>
    </row>
    <row r="45" spans="1:8">
      <c r="A45" s="178">
        <v>42583</v>
      </c>
      <c r="B45" s="159">
        <v>13471407</v>
      </c>
      <c r="C45" s="177">
        <f t="shared" si="0"/>
        <v>115.15947322821891</v>
      </c>
      <c r="D45" s="159">
        <v>2690074</v>
      </c>
      <c r="E45" s="177">
        <f t="shared" si="1"/>
        <v>90.766837206901201</v>
      </c>
      <c r="F45" s="159">
        <v>3042243</v>
      </c>
      <c r="G45" s="177">
        <f t="shared" si="2"/>
        <v>114.02778277530901</v>
      </c>
      <c r="H45" s="159">
        <f t="shared" si="3"/>
        <v>19203724</v>
      </c>
    </row>
    <row r="46" spans="1:8">
      <c r="A46" s="178">
        <v>42614</v>
      </c>
      <c r="B46" s="159">
        <v>13470684</v>
      </c>
      <c r="C46" s="177">
        <f t="shared" si="0"/>
        <v>115.15329270831151</v>
      </c>
      <c r="D46" s="159">
        <v>2692666</v>
      </c>
      <c r="E46" s="177">
        <f t="shared" si="1"/>
        <v>90.854294890979887</v>
      </c>
      <c r="F46" s="159">
        <v>2992784</v>
      </c>
      <c r="G46" s="177">
        <f t="shared" si="2"/>
        <v>112.17398605089086</v>
      </c>
      <c r="H46" s="159">
        <f t="shared" si="3"/>
        <v>19156134</v>
      </c>
    </row>
    <row r="47" spans="1:8">
      <c r="A47" s="178">
        <v>42644</v>
      </c>
      <c r="B47" s="159">
        <v>13660465</v>
      </c>
      <c r="C47" s="177">
        <f t="shared" si="0"/>
        <v>116.7756236191603</v>
      </c>
      <c r="D47" s="159">
        <v>2695038</v>
      </c>
      <c r="E47" s="177">
        <f t="shared" si="1"/>
        <v>90.934329469156822</v>
      </c>
      <c r="F47" s="159">
        <v>2994165</v>
      </c>
      <c r="G47" s="177">
        <f t="shared" si="2"/>
        <v>112.22574798049763</v>
      </c>
      <c r="H47" s="159">
        <f t="shared" si="3"/>
        <v>19349668</v>
      </c>
    </row>
    <row r="48" spans="1:8">
      <c r="A48" s="178">
        <v>42675</v>
      </c>
      <c r="B48" s="159">
        <v>13583875</v>
      </c>
      <c r="C48" s="177">
        <f t="shared" si="0"/>
        <v>116.12089883395046</v>
      </c>
      <c r="D48" s="159">
        <v>2706609</v>
      </c>
      <c r="E48" s="177">
        <f t="shared" si="1"/>
        <v>91.324751098197908</v>
      </c>
      <c r="F48" s="159">
        <v>2985474</v>
      </c>
      <c r="G48" s="177">
        <f t="shared" si="2"/>
        <v>111.89999640177753</v>
      </c>
      <c r="H48" s="159">
        <f t="shared" si="3"/>
        <v>19275958</v>
      </c>
    </row>
    <row r="49" spans="1:10">
      <c r="A49" s="178">
        <v>42705</v>
      </c>
      <c r="B49" s="159">
        <v>13415843</v>
      </c>
      <c r="C49" s="177">
        <f t="shared" si="0"/>
        <v>114.6844878781027</v>
      </c>
      <c r="D49" s="159">
        <v>2701537</v>
      </c>
      <c r="E49" s="177">
        <f t="shared" si="1"/>
        <v>91.153614765772332</v>
      </c>
      <c r="F49" s="159">
        <v>2981646</v>
      </c>
      <c r="G49" s="177">
        <f t="shared" si="2"/>
        <v>111.75651728046346</v>
      </c>
      <c r="H49" s="159">
        <f t="shared" si="3"/>
        <v>19099026</v>
      </c>
    </row>
    <row r="50" spans="1:10">
      <c r="A50" s="178">
        <v>42736</v>
      </c>
      <c r="B50" s="159">
        <v>13115945</v>
      </c>
      <c r="C50" s="177">
        <f t="shared" si="0"/>
        <v>112.12082873676756</v>
      </c>
      <c r="D50" s="159">
        <v>2520079</v>
      </c>
      <c r="E50" s="177">
        <f t="shared" si="1"/>
        <v>85.030969535235968</v>
      </c>
      <c r="F50" s="159">
        <v>2970210</v>
      </c>
      <c r="G50" s="177">
        <f t="shared" si="2"/>
        <v>111.32787902776029</v>
      </c>
      <c r="H50" s="159">
        <f t="shared" si="3"/>
        <v>18606234</v>
      </c>
      <c r="J50" s="159"/>
    </row>
    <row r="51" spans="1:10">
      <c r="A51" s="178">
        <v>42767</v>
      </c>
      <c r="B51" s="159">
        <v>13126079</v>
      </c>
      <c r="C51" s="177">
        <f t="shared" si="0"/>
        <v>112.20745859671423</v>
      </c>
      <c r="D51" s="159">
        <v>2698940</v>
      </c>
      <c r="E51" s="177">
        <f t="shared" si="1"/>
        <v>91.065988374741323</v>
      </c>
      <c r="F51" s="159">
        <v>2965218</v>
      </c>
      <c r="G51" s="177">
        <f t="shared" si="2"/>
        <v>111.14077145889931</v>
      </c>
      <c r="H51" s="159">
        <f t="shared" si="3"/>
        <v>18790237</v>
      </c>
      <c r="J51" s="159"/>
    </row>
    <row r="52" spans="1:10">
      <c r="A52" s="178">
        <v>42795</v>
      </c>
      <c r="B52" s="159">
        <v>13558783</v>
      </c>
      <c r="C52" s="177">
        <f t="shared" si="0"/>
        <v>115.90640145426011</v>
      </c>
      <c r="D52" s="159">
        <v>2734104</v>
      </c>
      <c r="E52" s="177">
        <f t="shared" si="1"/>
        <v>92.252470628963138</v>
      </c>
      <c r="F52" s="159">
        <v>2970810</v>
      </c>
      <c r="G52" s="177">
        <f t="shared" si="2"/>
        <v>111.35036791824839</v>
      </c>
      <c r="H52" s="159">
        <f t="shared" si="3"/>
        <v>19263697</v>
      </c>
      <c r="J52" s="159"/>
    </row>
    <row r="53" spans="1:10">
      <c r="A53" s="178">
        <v>42826</v>
      </c>
      <c r="B53" s="159">
        <v>13849359</v>
      </c>
      <c r="C53" s="177">
        <f t="shared" si="0"/>
        <v>118.39037206644359</v>
      </c>
      <c r="D53" s="159">
        <v>2760089</v>
      </c>
      <c r="E53" s="177">
        <f t="shared" si="1"/>
        <v>93.129240660130066</v>
      </c>
      <c r="F53" s="159">
        <v>2969930</v>
      </c>
      <c r="G53" s="177">
        <f t="shared" si="2"/>
        <v>111.31738421219917</v>
      </c>
      <c r="H53" s="159">
        <f t="shared" si="3"/>
        <v>19579378</v>
      </c>
      <c r="J53" s="159"/>
    </row>
    <row r="54" spans="1:10">
      <c r="A54" s="178">
        <v>42856</v>
      </c>
      <c r="B54" s="159">
        <v>14105505</v>
      </c>
      <c r="C54" s="177">
        <f t="shared" si="0"/>
        <v>120.580019994794</v>
      </c>
      <c r="D54" s="159">
        <v>2771634</v>
      </c>
      <c r="E54" s="177">
        <f t="shared" si="1"/>
        <v>93.518785013019112</v>
      </c>
      <c r="F54" s="159">
        <v>2970555</v>
      </c>
      <c r="G54" s="177">
        <f t="shared" si="2"/>
        <v>111.34081013979093</v>
      </c>
      <c r="H54" s="159">
        <f t="shared" si="3"/>
        <v>19847694</v>
      </c>
      <c r="J54" s="159"/>
    </row>
    <row r="55" spans="1:10">
      <c r="A55" s="178">
        <v>42887</v>
      </c>
      <c r="B55" s="159">
        <v>14009873</v>
      </c>
      <c r="C55" s="177">
        <f t="shared" si="0"/>
        <v>119.76251587337885</v>
      </c>
      <c r="D55" s="159">
        <v>2789173</v>
      </c>
      <c r="E55" s="177">
        <f t="shared" si="1"/>
        <v>94.110575260340141</v>
      </c>
      <c r="F55" s="159">
        <v>2976758</v>
      </c>
      <c r="G55" s="177">
        <f t="shared" si="2"/>
        <v>111.57330778595373</v>
      </c>
      <c r="H55" s="159">
        <f t="shared" si="3"/>
        <v>19775804</v>
      </c>
      <c r="J55" s="159"/>
    </row>
    <row r="56" spans="1:10">
      <c r="A56" s="178">
        <v>42917</v>
      </c>
      <c r="B56" s="159">
        <v>14195607</v>
      </c>
      <c r="C56" s="177">
        <f t="shared" si="0"/>
        <v>121.35025125993275</v>
      </c>
      <c r="D56" s="159">
        <v>2751389</v>
      </c>
      <c r="E56" s="177">
        <f t="shared" si="1"/>
        <v>92.835690563106681</v>
      </c>
      <c r="F56" s="159">
        <v>2975092</v>
      </c>
      <c r="G56" s="177">
        <f t="shared" si="2"/>
        <v>111.5108636333651</v>
      </c>
      <c r="H56" s="159">
        <f t="shared" si="3"/>
        <v>19922088</v>
      </c>
      <c r="J56" s="159"/>
    </row>
    <row r="57" spans="1:10">
      <c r="A57" s="178">
        <v>42948</v>
      </c>
      <c r="B57" s="159">
        <v>14265038</v>
      </c>
      <c r="C57" s="177">
        <f t="shared" si="0"/>
        <v>121.94377778509144</v>
      </c>
      <c r="D57" s="159">
        <v>2753919</v>
      </c>
      <c r="E57" s="177">
        <f t="shared" si="1"/>
        <v>92.921056280976714</v>
      </c>
      <c r="F57" s="159">
        <v>2960311</v>
      </c>
      <c r="G57" s="177">
        <f t="shared" si="2"/>
        <v>110.95684981619081</v>
      </c>
      <c r="H57" s="159">
        <f t="shared" si="3"/>
        <v>19979268</v>
      </c>
      <c r="J57" s="159"/>
    </row>
    <row r="58" spans="1:10">
      <c r="A58" s="178">
        <v>42979</v>
      </c>
      <c r="B58" s="159">
        <v>14547574</v>
      </c>
      <c r="C58" s="177">
        <f t="shared" si="0"/>
        <v>124.35901896427993</v>
      </c>
      <c r="D58" s="159">
        <v>2772117</v>
      </c>
      <c r="E58" s="177">
        <f t="shared" si="1"/>
        <v>93.535082104612471</v>
      </c>
      <c r="F58" s="159">
        <v>2964754</v>
      </c>
      <c r="G58" s="177">
        <f t="shared" si="2"/>
        <v>111.12338005025518</v>
      </c>
      <c r="H58" s="159">
        <f t="shared" si="3"/>
        <v>20284445</v>
      </c>
      <c r="J58" s="159"/>
    </row>
    <row r="59" spans="1:10">
      <c r="A59" s="178">
        <v>43009</v>
      </c>
      <c r="B59" s="159">
        <v>14644895</v>
      </c>
      <c r="C59" s="177">
        <f t="shared" si="0"/>
        <v>125.1909613956862</v>
      </c>
      <c r="D59" s="159">
        <v>2768836</v>
      </c>
      <c r="E59" s="177">
        <f t="shared" si="1"/>
        <v>93.424376602505163</v>
      </c>
      <c r="F59" s="159">
        <v>2976497</v>
      </c>
      <c r="G59" s="177">
        <f t="shared" si="2"/>
        <v>111.56352511859143</v>
      </c>
      <c r="H59" s="159">
        <f t="shared" si="3"/>
        <v>20390228</v>
      </c>
      <c r="J59" s="159"/>
    </row>
    <row r="60" spans="1:10">
      <c r="A60" s="178">
        <v>43040</v>
      </c>
      <c r="B60" s="179">
        <v>14555878</v>
      </c>
      <c r="C60" s="177">
        <f t="shared" si="0"/>
        <v>124.43000518462701</v>
      </c>
      <c r="D60" s="179">
        <v>2767790</v>
      </c>
      <c r="E60" s="177">
        <f t="shared" si="1"/>
        <v>93.389083108081437</v>
      </c>
      <c r="F60" s="179">
        <v>2979048</v>
      </c>
      <c r="G60" s="177">
        <f t="shared" si="2"/>
        <v>111.65914038464999</v>
      </c>
      <c r="H60" s="159">
        <f t="shared" si="3"/>
        <v>20302716</v>
      </c>
      <c r="J60" s="179"/>
    </row>
    <row r="61" spans="1:10">
      <c r="A61" s="178">
        <v>43070</v>
      </c>
      <c r="B61" s="179">
        <v>14477817</v>
      </c>
      <c r="C61" s="177">
        <f t="shared" si="0"/>
        <v>123.7627056486789</v>
      </c>
      <c r="D61" s="179">
        <v>2777484</v>
      </c>
      <c r="E61" s="177">
        <f t="shared" si="1"/>
        <v>93.716172147224484</v>
      </c>
      <c r="F61" s="179">
        <v>2986088</v>
      </c>
      <c r="G61" s="177">
        <f t="shared" si="2"/>
        <v>111.92301003304368</v>
      </c>
      <c r="H61" s="159">
        <f t="shared" si="3"/>
        <v>20241389</v>
      </c>
      <c r="J61" s="179"/>
    </row>
    <row r="62" spans="1:10">
      <c r="A62" s="178">
        <v>43101</v>
      </c>
      <c r="B62" s="179">
        <v>14218231</v>
      </c>
      <c r="C62" s="177">
        <f t="shared" si="0"/>
        <v>121.543651097256</v>
      </c>
      <c r="D62" s="179">
        <v>2762901</v>
      </c>
      <c r="E62" s="177">
        <f t="shared" si="1"/>
        <v>93.224121450110488</v>
      </c>
      <c r="F62" s="179">
        <v>2989631</v>
      </c>
      <c r="G62" s="177">
        <f t="shared" si="2"/>
        <v>112.05580693137588</v>
      </c>
      <c r="H62" s="159">
        <f t="shared" si="3"/>
        <v>19970763</v>
      </c>
      <c r="J62" s="179"/>
    </row>
    <row r="63" spans="1:10">
      <c r="A63" s="178">
        <v>43132</v>
      </c>
      <c r="B63" s="179">
        <v>14127524</v>
      </c>
      <c r="C63" s="177">
        <f t="shared" si="0"/>
        <v>120.76824802776873</v>
      </c>
      <c r="D63" s="179">
        <v>2835795</v>
      </c>
      <c r="E63" s="177">
        <f t="shared" si="1"/>
        <v>95.683666366480765</v>
      </c>
      <c r="F63" s="179">
        <v>2996690</v>
      </c>
      <c r="G63" s="177">
        <f t="shared" si="2"/>
        <v>112.32038872796839</v>
      </c>
      <c r="H63" s="159">
        <f t="shared" si="3"/>
        <v>19960009</v>
      </c>
      <c r="J63" s="179"/>
    </row>
    <row r="64" spans="1:10">
      <c r="A64" s="178">
        <v>43160</v>
      </c>
      <c r="B64" s="179">
        <v>14325806</v>
      </c>
      <c r="C64" s="177">
        <f t="shared" si="0"/>
        <v>122.46324920104171</v>
      </c>
      <c r="D64" s="179">
        <v>2804909</v>
      </c>
      <c r="E64" s="177">
        <f t="shared" si="1"/>
        <v>94.641529780657336</v>
      </c>
      <c r="F64" s="179">
        <v>3006828</v>
      </c>
      <c r="G64" s="177">
        <f t="shared" ref="G64:G72" si="4">(F64/$F$2*100)</f>
        <v>112.70037601424896</v>
      </c>
      <c r="H64" s="159">
        <f t="shared" ref="H64:H72" si="5">B64+D64+F64</f>
        <v>20137543</v>
      </c>
      <c r="J64" s="179"/>
    </row>
    <row r="65" spans="1:10">
      <c r="A65" s="178">
        <v>43191</v>
      </c>
      <c r="B65" s="179">
        <v>14527332</v>
      </c>
      <c r="C65" s="177">
        <f t="shared" si="0"/>
        <v>124.185981503747</v>
      </c>
      <c r="D65" s="179">
        <v>2812961</v>
      </c>
      <c r="E65" s="177">
        <f t="shared" si="1"/>
        <v>94.913215456661035</v>
      </c>
      <c r="F65" s="179">
        <v>3011373</v>
      </c>
      <c r="G65" s="177">
        <f t="shared" si="4"/>
        <v>112.87072935969631</v>
      </c>
      <c r="H65" s="159">
        <f t="shared" si="5"/>
        <v>20351666</v>
      </c>
      <c r="J65" s="179"/>
    </row>
    <row r="66" spans="1:10">
      <c r="A66" s="178">
        <v>43221</v>
      </c>
      <c r="B66" s="179">
        <v>14729306</v>
      </c>
      <c r="C66" s="177">
        <f t="shared" si="0"/>
        <v>125.91254350620125</v>
      </c>
      <c r="D66" s="179">
        <v>2803693</v>
      </c>
      <c r="E66" s="177">
        <f t="shared" si="1"/>
        <v>94.600500249855003</v>
      </c>
      <c r="F66" s="179">
        <v>3014740</v>
      </c>
      <c r="G66" s="177">
        <f t="shared" si="4"/>
        <v>112.9969295168187</v>
      </c>
      <c r="H66" s="159">
        <f t="shared" si="5"/>
        <v>20547739</v>
      </c>
      <c r="J66" s="179"/>
    </row>
    <row r="67" spans="1:10">
      <c r="A67" s="178">
        <v>43252</v>
      </c>
      <c r="B67" s="179">
        <v>14570283</v>
      </c>
      <c r="C67" s="177">
        <f t="shared" si="0"/>
        <v>124.55314541874304</v>
      </c>
      <c r="D67" s="179">
        <v>2702964</v>
      </c>
      <c r="E67" s="177">
        <f t="shared" si="1"/>
        <v>91.201763729962252</v>
      </c>
      <c r="F67" s="179">
        <v>3019444</v>
      </c>
      <c r="G67" s="177">
        <f t="shared" si="4"/>
        <v>113.17324241824538</v>
      </c>
      <c r="H67" s="159">
        <f t="shared" si="5"/>
        <v>20292691</v>
      </c>
    </row>
    <row r="68" spans="1:10">
      <c r="A68" s="178">
        <v>43282</v>
      </c>
      <c r="B68" s="159">
        <v>14664384</v>
      </c>
      <c r="C68" s="177">
        <f t="shared" si="0"/>
        <v>125.35756188320354</v>
      </c>
      <c r="D68" s="159">
        <v>2848614</v>
      </c>
      <c r="E68" s="177">
        <f t="shared" si="1"/>
        <v>96.116197250818985</v>
      </c>
      <c r="F68" s="159">
        <v>3010588</v>
      </c>
      <c r="G68" s="177">
        <f t="shared" si="4"/>
        <v>112.84130639464105</v>
      </c>
      <c r="H68" s="159">
        <f t="shared" si="5"/>
        <v>20523586</v>
      </c>
    </row>
    <row r="69" spans="1:10">
      <c r="A69" s="178">
        <v>43313</v>
      </c>
      <c r="B69" s="159">
        <v>14482653</v>
      </c>
      <c r="C69" s="177">
        <f t="shared" si="0"/>
        <v>123.80404588971918</v>
      </c>
      <c r="D69" s="159">
        <v>2844133</v>
      </c>
      <c r="E69" s="177">
        <f t="shared" si="1"/>
        <v>95.965002080156722</v>
      </c>
      <c r="F69" s="159">
        <v>2998531</v>
      </c>
      <c r="G69" s="177">
        <f t="shared" si="4"/>
        <v>112.38939214028269</v>
      </c>
      <c r="H69" s="159">
        <f t="shared" si="5"/>
        <v>20325317</v>
      </c>
    </row>
    <row r="70" spans="1:10">
      <c r="A70" s="178">
        <v>43344</v>
      </c>
      <c r="B70" s="159">
        <v>14809349</v>
      </c>
      <c r="C70" s="177">
        <f t="shared" si="0"/>
        <v>126.59678604416381</v>
      </c>
      <c r="D70" s="159">
        <v>2810852</v>
      </c>
      <c r="E70" s="177">
        <f t="shared" si="1"/>
        <v>94.842054864175722</v>
      </c>
      <c r="F70" s="159">
        <v>3001713</v>
      </c>
      <c r="G70" s="177">
        <f t="shared" si="4"/>
        <v>112.50865822283791</v>
      </c>
      <c r="H70" s="159">
        <f t="shared" si="5"/>
        <v>20621914</v>
      </c>
    </row>
    <row r="71" spans="1:10">
      <c r="A71" s="178">
        <v>43374</v>
      </c>
      <c r="B71" s="179">
        <v>14695062</v>
      </c>
      <c r="C71" s="177">
        <f t="shared" si="0"/>
        <v>125.61981083163896</v>
      </c>
      <c r="D71" s="179">
        <v>2904436</v>
      </c>
      <c r="E71" s="177">
        <f t="shared" si="1"/>
        <v>97.999709149214212</v>
      </c>
      <c r="F71" s="179">
        <v>3020919</v>
      </c>
      <c r="G71" s="177">
        <f t="shared" si="4"/>
        <v>113.22852760736197</v>
      </c>
      <c r="H71" s="159">
        <f t="shared" si="5"/>
        <v>20620417</v>
      </c>
    </row>
    <row r="72" spans="1:10">
      <c r="A72" s="178">
        <v>43405</v>
      </c>
      <c r="B72" s="179">
        <v>14448590</v>
      </c>
      <c r="C72" s="177">
        <f t="shared" si="0"/>
        <v>123.51286048224297</v>
      </c>
      <c r="D72" s="179">
        <v>2879630</v>
      </c>
      <c r="E72" s="177">
        <f t="shared" si="1"/>
        <v>97.162720217402537</v>
      </c>
      <c r="F72" s="179">
        <v>3021127</v>
      </c>
      <c r="G72" s="177">
        <f t="shared" si="4"/>
        <v>113.23632375606449</v>
      </c>
      <c r="H72" s="159">
        <f t="shared" si="5"/>
        <v>20349347</v>
      </c>
    </row>
    <row r="73" spans="1:10">
      <c r="B73" s="180"/>
      <c r="C73" s="180"/>
      <c r="D73" s="180"/>
      <c r="E73" s="180"/>
      <c r="F73" s="180"/>
      <c r="G73" s="180"/>
      <c r="H73" s="180"/>
    </row>
    <row r="76" spans="1:10">
      <c r="B76" s="180"/>
      <c r="C76" s="180"/>
      <c r="D76" s="180"/>
      <c r="E76" s="180"/>
      <c r="F76" s="180"/>
      <c r="G76" s="147"/>
      <c r="H76" s="14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opLeftCell="A58" workbookViewId="0">
      <selection activeCell="D80" sqref="D80"/>
    </sheetView>
  </sheetViews>
  <sheetFormatPr defaultRowHeight="15"/>
  <cols>
    <col min="1" max="1" width="9.140625" style="157"/>
    <col min="2" max="2" width="15.28515625" style="157" customWidth="1"/>
    <col min="3" max="3" width="16" style="157" customWidth="1"/>
    <col min="4" max="4" width="16.28515625" style="157" customWidth="1"/>
    <col min="5" max="5" width="17" style="157" customWidth="1"/>
    <col min="6" max="6" width="15.85546875" style="157" customWidth="1"/>
    <col min="7" max="7" width="16.42578125" style="157" customWidth="1"/>
    <col min="8" max="16384" width="9.140625" style="157"/>
  </cols>
  <sheetData>
    <row r="1" spans="1:14" ht="60">
      <c r="A1" s="175" t="s">
        <v>0</v>
      </c>
      <c r="B1" s="175" t="s">
        <v>296</v>
      </c>
      <c r="C1" s="175" t="s">
        <v>297</v>
      </c>
      <c r="D1" s="175" t="s">
        <v>298</v>
      </c>
      <c r="E1" s="175" t="s">
        <v>299</v>
      </c>
      <c r="F1" s="175" t="s">
        <v>300</v>
      </c>
      <c r="G1" s="175" t="s">
        <v>301</v>
      </c>
    </row>
    <row r="2" spans="1:14">
      <c r="A2" s="181">
        <v>41275</v>
      </c>
      <c r="B2" s="159">
        <v>11698045</v>
      </c>
      <c r="C2" s="182">
        <v>11909636.709061</v>
      </c>
      <c r="D2" s="159">
        <v>2963719</v>
      </c>
      <c r="E2" s="182">
        <v>2963719</v>
      </c>
      <c r="F2" s="159">
        <v>2667984</v>
      </c>
      <c r="G2" s="182">
        <v>2617032.0767784398</v>
      </c>
      <c r="J2" s="183"/>
      <c r="L2" s="183"/>
      <c r="N2" s="159"/>
    </row>
    <row r="3" spans="1:14">
      <c r="A3" s="181">
        <v>41306</v>
      </c>
      <c r="B3" s="159">
        <v>11620928</v>
      </c>
      <c r="C3" s="182">
        <v>11921696.7793584</v>
      </c>
      <c r="D3" s="159">
        <v>2969232</v>
      </c>
      <c r="E3" s="182">
        <v>2969232</v>
      </c>
      <c r="F3" s="159">
        <v>2670744</v>
      </c>
      <c r="G3" s="182">
        <v>2632738.5983543401</v>
      </c>
      <c r="J3" s="183"/>
      <c r="L3" s="183"/>
      <c r="N3" s="159"/>
    </row>
    <row r="4" spans="1:14">
      <c r="A4" s="181">
        <v>41334</v>
      </c>
      <c r="B4" s="159">
        <v>11896801</v>
      </c>
      <c r="C4" s="182">
        <v>12016837.7073067</v>
      </c>
      <c r="D4" s="159">
        <v>2973096</v>
      </c>
      <c r="E4" s="182">
        <v>2973096</v>
      </c>
      <c r="F4" s="159">
        <v>2651342</v>
      </c>
      <c r="G4" s="182">
        <v>2641790.0244476101</v>
      </c>
      <c r="J4" s="183"/>
      <c r="L4" s="183"/>
      <c r="N4" s="159"/>
    </row>
    <row r="5" spans="1:14">
      <c r="A5" s="181">
        <v>41365</v>
      </c>
      <c r="B5" s="159">
        <v>12132681</v>
      </c>
      <c r="C5" s="182">
        <v>12048155.9961675</v>
      </c>
      <c r="D5" s="159">
        <v>2976760</v>
      </c>
      <c r="E5" s="182">
        <v>2976760</v>
      </c>
      <c r="F5" s="159">
        <v>2649513</v>
      </c>
      <c r="G5" s="182">
        <v>2657825.9149129498</v>
      </c>
      <c r="J5" s="183"/>
      <c r="L5" s="183"/>
      <c r="N5" s="159"/>
    </row>
    <row r="6" spans="1:14">
      <c r="A6" s="181">
        <v>41395</v>
      </c>
      <c r="B6" s="159">
        <v>12216079</v>
      </c>
      <c r="C6" s="182">
        <v>12074956.6082773</v>
      </c>
      <c r="D6" s="159">
        <v>2981302</v>
      </c>
      <c r="E6" s="182">
        <v>2981302</v>
      </c>
      <c r="F6" s="159">
        <v>2650756</v>
      </c>
      <c r="G6" s="182">
        <v>2670802.8711751602</v>
      </c>
      <c r="J6" s="183"/>
      <c r="L6" s="183"/>
      <c r="N6" s="159"/>
    </row>
    <row r="7" spans="1:14">
      <c r="A7" s="181">
        <v>41426</v>
      </c>
      <c r="B7" s="159">
        <v>12274403</v>
      </c>
      <c r="C7" s="182">
        <v>12112224.4005551</v>
      </c>
      <c r="D7" s="159">
        <v>2974355</v>
      </c>
      <c r="E7" s="182">
        <v>2974355</v>
      </c>
      <c r="F7" s="159">
        <v>2663305</v>
      </c>
      <c r="G7" s="182">
        <v>2687270.6399102402</v>
      </c>
      <c r="J7" s="183"/>
      <c r="L7" s="183"/>
      <c r="N7" s="159"/>
    </row>
    <row r="8" spans="1:14">
      <c r="A8" s="181">
        <v>41456</v>
      </c>
      <c r="B8" s="159">
        <v>12200031</v>
      </c>
      <c r="C8" s="182">
        <v>12227422.283519199</v>
      </c>
      <c r="D8" s="159">
        <v>2970694</v>
      </c>
      <c r="E8" s="182">
        <v>2970694</v>
      </c>
      <c r="F8" s="159">
        <v>2668898</v>
      </c>
      <c r="G8" s="182">
        <v>2700858.3127210699</v>
      </c>
      <c r="J8" s="183"/>
      <c r="L8" s="183"/>
      <c r="N8" s="159"/>
    </row>
    <row r="9" spans="1:14">
      <c r="A9" s="181">
        <v>41487</v>
      </c>
      <c r="B9" s="159">
        <v>12236880</v>
      </c>
      <c r="C9" s="182">
        <v>12242959.694925301</v>
      </c>
      <c r="D9" s="159">
        <v>2931681</v>
      </c>
      <c r="E9" s="182">
        <v>2931681</v>
      </c>
      <c r="F9" s="159">
        <v>2663081</v>
      </c>
      <c r="G9" s="182">
        <v>2715365.6522440999</v>
      </c>
      <c r="J9" s="183"/>
      <c r="L9" s="183"/>
      <c r="N9" s="159"/>
    </row>
    <row r="10" spans="1:14">
      <c r="A10" s="181">
        <v>41518</v>
      </c>
      <c r="B10" s="159">
        <v>12523723</v>
      </c>
      <c r="C10" s="182">
        <v>12336646.6145248</v>
      </c>
      <c r="D10" s="159">
        <v>2883080</v>
      </c>
      <c r="E10" s="182">
        <v>2883080</v>
      </c>
      <c r="F10" s="159">
        <v>2707070</v>
      </c>
      <c r="G10" s="182">
        <v>2733088.9279284701</v>
      </c>
      <c r="J10" s="183"/>
      <c r="L10" s="183"/>
      <c r="N10" s="159"/>
    </row>
    <row r="11" spans="1:14">
      <c r="A11" s="181">
        <v>41548</v>
      </c>
      <c r="B11" s="159">
        <v>12297151</v>
      </c>
      <c r="C11" s="182">
        <v>12259244.9459005</v>
      </c>
      <c r="D11" s="159">
        <v>2856746</v>
      </c>
      <c r="E11" s="182">
        <v>2856746</v>
      </c>
      <c r="F11" s="159">
        <v>2756891</v>
      </c>
      <c r="G11" s="182">
        <v>2751169.9150738302</v>
      </c>
      <c r="J11" s="183"/>
      <c r="L11" s="183"/>
      <c r="N11" s="159"/>
    </row>
    <row r="12" spans="1:14">
      <c r="A12" s="181">
        <v>41579</v>
      </c>
      <c r="B12" s="159">
        <v>12433976</v>
      </c>
      <c r="C12" s="182">
        <v>12394933.60911</v>
      </c>
      <c r="D12" s="159">
        <v>2800861</v>
      </c>
      <c r="E12" s="182">
        <v>2800861</v>
      </c>
      <c r="F12" s="159">
        <v>2766055</v>
      </c>
      <c r="G12" s="182">
        <v>2763944.5325882202</v>
      </c>
      <c r="J12" s="183"/>
      <c r="L12" s="183"/>
      <c r="N12" s="159"/>
    </row>
    <row r="13" spans="1:14">
      <c r="A13" s="181">
        <v>41609</v>
      </c>
      <c r="B13" s="159">
        <v>12363785</v>
      </c>
      <c r="C13" s="182">
        <v>12407833.1497695</v>
      </c>
      <c r="D13" s="159">
        <v>2760917</v>
      </c>
      <c r="E13" s="182">
        <v>2760917</v>
      </c>
      <c r="F13" s="159">
        <v>2822178</v>
      </c>
      <c r="G13" s="182">
        <v>2780401.7963929698</v>
      </c>
      <c r="J13" s="183"/>
      <c r="L13" s="183"/>
      <c r="N13" s="159"/>
    </row>
    <row r="14" spans="1:14">
      <c r="A14" s="181">
        <v>41640</v>
      </c>
      <c r="B14" s="159">
        <v>12329012</v>
      </c>
      <c r="C14" s="182">
        <v>12568937.603742801</v>
      </c>
      <c r="D14" s="159">
        <v>2720965</v>
      </c>
      <c r="E14" s="182">
        <v>2720965</v>
      </c>
      <c r="F14" s="159">
        <v>2838873</v>
      </c>
      <c r="G14" s="182">
        <v>2795326.4586828402</v>
      </c>
      <c r="J14" s="183"/>
      <c r="L14" s="183"/>
      <c r="N14" s="159"/>
    </row>
    <row r="15" spans="1:14">
      <c r="A15" s="181">
        <v>41671</v>
      </c>
      <c r="B15" s="159">
        <v>12355589</v>
      </c>
      <c r="C15" s="182">
        <v>12671640.786404001</v>
      </c>
      <c r="D15" s="159">
        <v>2855300</v>
      </c>
      <c r="E15" s="182">
        <v>2855300</v>
      </c>
      <c r="F15" s="159">
        <v>2836699</v>
      </c>
      <c r="G15" s="182">
        <v>2807090.7946456298</v>
      </c>
      <c r="J15" s="183"/>
      <c r="L15" s="183"/>
      <c r="N15" s="159"/>
    </row>
    <row r="16" spans="1:14">
      <c r="A16" s="181">
        <v>41699</v>
      </c>
      <c r="B16" s="159">
        <v>12566310</v>
      </c>
      <c r="C16" s="182">
        <v>12597071.403521299</v>
      </c>
      <c r="D16" s="159">
        <v>2871284</v>
      </c>
      <c r="E16" s="182">
        <v>2871284</v>
      </c>
      <c r="F16" s="159">
        <v>2849623</v>
      </c>
      <c r="G16" s="182">
        <v>2830016.9470753898</v>
      </c>
      <c r="J16" s="183"/>
      <c r="L16" s="183"/>
      <c r="N16" s="159"/>
    </row>
    <row r="17" spans="1:14">
      <c r="A17" s="181">
        <v>41730</v>
      </c>
      <c r="B17" s="159">
        <v>12730077</v>
      </c>
      <c r="C17" s="182">
        <v>12671324.0081084</v>
      </c>
      <c r="D17" s="159">
        <v>2815090</v>
      </c>
      <c r="E17" s="182">
        <v>2815090</v>
      </c>
      <c r="F17" s="159">
        <v>2844868</v>
      </c>
      <c r="G17" s="182">
        <v>2840737.8135247501</v>
      </c>
      <c r="J17" s="183"/>
      <c r="L17" s="183"/>
      <c r="N17" s="159"/>
    </row>
    <row r="18" spans="1:14">
      <c r="A18" s="181">
        <v>41760</v>
      </c>
      <c r="B18" s="159">
        <v>12922571</v>
      </c>
      <c r="C18" s="182">
        <v>12746889.837716101</v>
      </c>
      <c r="D18" s="159">
        <v>2815276</v>
      </c>
      <c r="E18" s="182">
        <v>2815276</v>
      </c>
      <c r="F18" s="159">
        <v>2849314</v>
      </c>
      <c r="G18" s="182">
        <v>2857974.7148246798</v>
      </c>
      <c r="J18" s="183"/>
      <c r="L18" s="183"/>
      <c r="N18" s="159"/>
    </row>
    <row r="19" spans="1:14">
      <c r="A19" s="181">
        <v>41791</v>
      </c>
      <c r="B19" s="159">
        <v>13034290</v>
      </c>
      <c r="C19" s="182">
        <v>12847105.104768001</v>
      </c>
      <c r="D19" s="159">
        <v>2816946</v>
      </c>
      <c r="E19" s="182">
        <v>2816946</v>
      </c>
      <c r="F19" s="159">
        <v>2852087</v>
      </c>
      <c r="G19" s="182">
        <v>2868818.7859481899</v>
      </c>
      <c r="J19" s="183"/>
      <c r="L19" s="183"/>
      <c r="N19" s="159"/>
    </row>
    <row r="20" spans="1:14">
      <c r="A20" s="181">
        <v>41821</v>
      </c>
      <c r="B20" s="159">
        <v>12701507</v>
      </c>
      <c r="C20" s="182">
        <v>12791386.5214491</v>
      </c>
      <c r="D20" s="159">
        <v>2875917</v>
      </c>
      <c r="E20" s="182">
        <v>2875917</v>
      </c>
      <c r="F20" s="159">
        <v>2864800</v>
      </c>
      <c r="G20" s="182">
        <v>2884788.7678856701</v>
      </c>
      <c r="J20" s="183"/>
      <c r="L20" s="183"/>
      <c r="N20" s="159"/>
    </row>
    <row r="21" spans="1:14">
      <c r="A21" s="181">
        <v>41852</v>
      </c>
      <c r="B21" s="159">
        <v>12884711</v>
      </c>
      <c r="C21" s="182">
        <v>12905071.1759123</v>
      </c>
      <c r="D21" s="159">
        <v>2909657</v>
      </c>
      <c r="E21" s="182">
        <v>2909657</v>
      </c>
      <c r="F21" s="159">
        <v>2859563</v>
      </c>
      <c r="G21" s="182">
        <v>2897667.5692264801</v>
      </c>
      <c r="J21" s="183"/>
      <c r="L21" s="183"/>
      <c r="N21" s="159"/>
    </row>
    <row r="22" spans="1:14">
      <c r="A22" s="181">
        <v>41883</v>
      </c>
      <c r="B22" s="159">
        <v>13155308</v>
      </c>
      <c r="C22" s="182">
        <v>13000362.4147128</v>
      </c>
      <c r="D22" s="159">
        <v>2907549</v>
      </c>
      <c r="E22" s="182">
        <v>2907549</v>
      </c>
      <c r="F22" s="159">
        <v>2879940</v>
      </c>
      <c r="G22" s="182">
        <v>2908710.73689475</v>
      </c>
      <c r="J22" s="183"/>
      <c r="L22" s="183"/>
      <c r="N22" s="159"/>
    </row>
    <row r="23" spans="1:14">
      <c r="A23" s="181">
        <v>41913</v>
      </c>
      <c r="B23" s="159">
        <v>13072609</v>
      </c>
      <c r="C23" s="182">
        <v>13013186.9047205</v>
      </c>
      <c r="D23" s="159">
        <v>2924846</v>
      </c>
      <c r="E23" s="182">
        <v>2924846</v>
      </c>
      <c r="F23" s="159">
        <v>2908367</v>
      </c>
      <c r="G23" s="182">
        <v>2920222.9633699199</v>
      </c>
      <c r="J23" s="183"/>
      <c r="L23" s="183"/>
      <c r="N23" s="159"/>
    </row>
    <row r="24" spans="1:14">
      <c r="A24" s="184">
        <v>41944</v>
      </c>
      <c r="B24" s="159">
        <v>13100694</v>
      </c>
      <c r="C24" s="182">
        <v>13012721.518585499</v>
      </c>
      <c r="D24" s="159">
        <v>2868886</v>
      </c>
      <c r="E24" s="182">
        <v>2868886</v>
      </c>
      <c r="F24" s="159">
        <v>2929226</v>
      </c>
      <c r="G24" s="182">
        <v>2936520.1755345701</v>
      </c>
      <c r="J24" s="183"/>
      <c r="L24" s="183"/>
      <c r="N24" s="159"/>
    </row>
    <row r="25" spans="1:14">
      <c r="A25" s="185">
        <v>41974</v>
      </c>
      <c r="B25" s="159">
        <v>13093230</v>
      </c>
      <c r="C25" s="182">
        <v>13084844.897329999</v>
      </c>
      <c r="D25" s="159">
        <v>2827633</v>
      </c>
      <c r="E25" s="182">
        <v>2827633</v>
      </c>
      <c r="F25" s="159">
        <v>2909003</v>
      </c>
      <c r="G25" s="182">
        <v>2877084.6045067799</v>
      </c>
      <c r="J25" s="183"/>
      <c r="L25" s="183"/>
      <c r="N25" s="159"/>
    </row>
    <row r="26" spans="1:14">
      <c r="A26" s="185">
        <v>42005</v>
      </c>
      <c r="B26" s="159">
        <v>12913416</v>
      </c>
      <c r="C26" s="182">
        <v>13168098.1247124</v>
      </c>
      <c r="D26" s="159">
        <v>2821819</v>
      </c>
      <c r="E26" s="182">
        <v>2821819</v>
      </c>
      <c r="F26" s="159">
        <v>2926680</v>
      </c>
      <c r="G26" s="182">
        <v>2892060.35029657</v>
      </c>
      <c r="J26" s="183"/>
      <c r="L26" s="183"/>
      <c r="N26" s="159"/>
    </row>
    <row r="27" spans="1:14">
      <c r="A27" s="185">
        <v>42036</v>
      </c>
      <c r="B27" s="159">
        <v>12851205</v>
      </c>
      <c r="C27" s="182">
        <v>13203279.1951326</v>
      </c>
      <c r="D27" s="159">
        <v>2914541</v>
      </c>
      <c r="E27" s="182">
        <v>2914541</v>
      </c>
      <c r="F27" s="159">
        <v>2929385</v>
      </c>
      <c r="G27" s="182">
        <v>2902677.6142615401</v>
      </c>
      <c r="J27" s="183"/>
      <c r="L27" s="183"/>
      <c r="N27" s="159"/>
    </row>
    <row r="28" spans="1:14">
      <c r="A28" s="185">
        <v>42064</v>
      </c>
      <c r="B28" s="159">
        <v>13148326</v>
      </c>
      <c r="C28" s="182">
        <v>13259526.8840349</v>
      </c>
      <c r="D28" s="159">
        <v>2898016</v>
      </c>
      <c r="E28" s="182">
        <v>2898016</v>
      </c>
      <c r="F28" s="159">
        <v>2926533</v>
      </c>
      <c r="G28" s="182">
        <v>2910824.78314663</v>
      </c>
      <c r="J28" s="183"/>
      <c r="L28" s="183"/>
      <c r="N28" s="159"/>
    </row>
    <row r="29" spans="1:14">
      <c r="A29" s="185">
        <v>42095</v>
      </c>
      <c r="B29" s="159">
        <v>13451823</v>
      </c>
      <c r="C29" s="182">
        <v>13352962.548814099</v>
      </c>
      <c r="D29" s="159">
        <v>2789168</v>
      </c>
      <c r="E29" s="182">
        <v>2789168</v>
      </c>
      <c r="F29" s="159">
        <v>2928695</v>
      </c>
      <c r="G29" s="182">
        <v>2926120.2859318699</v>
      </c>
      <c r="J29" s="183"/>
      <c r="L29" s="183"/>
      <c r="N29" s="159"/>
    </row>
    <row r="30" spans="1:14">
      <c r="A30" s="185">
        <v>42125</v>
      </c>
      <c r="B30" s="159">
        <v>13585611</v>
      </c>
      <c r="C30" s="182">
        <v>13410316.9208831</v>
      </c>
      <c r="D30" s="159">
        <v>2874835</v>
      </c>
      <c r="E30" s="182">
        <v>2874835</v>
      </c>
      <c r="F30" s="159">
        <v>2928677</v>
      </c>
      <c r="G30" s="182">
        <v>2936468.25005861</v>
      </c>
      <c r="J30" s="183"/>
      <c r="L30" s="183"/>
      <c r="N30" s="159"/>
    </row>
    <row r="31" spans="1:14">
      <c r="A31" s="185">
        <v>42156</v>
      </c>
      <c r="B31" s="159">
        <v>13596512</v>
      </c>
      <c r="C31" s="182">
        <v>13432680.5816513</v>
      </c>
      <c r="D31" s="159">
        <v>2829934</v>
      </c>
      <c r="E31" s="182">
        <v>2829934</v>
      </c>
      <c r="F31" s="159">
        <v>2936848</v>
      </c>
      <c r="G31" s="182">
        <v>2947605.4261545702</v>
      </c>
      <c r="J31" s="183"/>
      <c r="L31" s="183"/>
      <c r="N31" s="159"/>
    </row>
    <row r="32" spans="1:14">
      <c r="A32" s="185">
        <v>42186</v>
      </c>
      <c r="B32" s="159">
        <v>13318215</v>
      </c>
      <c r="C32" s="182">
        <v>13420730.265514901</v>
      </c>
      <c r="D32" s="159">
        <v>2838611</v>
      </c>
      <c r="E32" s="182">
        <v>2838611</v>
      </c>
      <c r="F32" s="159">
        <v>2948014</v>
      </c>
      <c r="G32" s="182">
        <v>2960899.4429299501</v>
      </c>
      <c r="J32" s="183"/>
      <c r="L32" s="183"/>
      <c r="N32" s="159"/>
    </row>
    <row r="33" spans="1:14">
      <c r="A33" s="185">
        <v>42217</v>
      </c>
      <c r="B33" s="159">
        <v>13566414</v>
      </c>
      <c r="C33" s="182">
        <v>13485246.7899532</v>
      </c>
      <c r="D33" s="159">
        <v>2629792</v>
      </c>
      <c r="E33" s="182">
        <v>2629792</v>
      </c>
      <c r="F33" s="159">
        <v>2949836</v>
      </c>
      <c r="G33" s="182">
        <v>2976601.26410294</v>
      </c>
      <c r="J33" s="183"/>
      <c r="L33" s="183"/>
      <c r="N33" s="159"/>
    </row>
    <row r="34" spans="1:14">
      <c r="A34" s="185">
        <v>42248</v>
      </c>
      <c r="B34" s="159">
        <v>13489364</v>
      </c>
      <c r="C34" s="182">
        <v>13385005.265820101</v>
      </c>
      <c r="D34" s="159">
        <v>2841359</v>
      </c>
      <c r="E34" s="182">
        <v>2841359</v>
      </c>
      <c r="F34" s="159">
        <v>2967562</v>
      </c>
      <c r="G34" s="182">
        <v>2987857.9804643602</v>
      </c>
      <c r="J34" s="183"/>
      <c r="L34" s="183"/>
      <c r="N34" s="159"/>
    </row>
    <row r="35" spans="1:14">
      <c r="A35" s="185">
        <v>42278</v>
      </c>
      <c r="B35" s="159">
        <v>13741124</v>
      </c>
      <c r="C35" s="182">
        <v>13621745.772407301</v>
      </c>
      <c r="D35" s="159">
        <v>2834268</v>
      </c>
      <c r="E35" s="182">
        <v>2834268</v>
      </c>
      <c r="F35" s="159">
        <v>3071020</v>
      </c>
      <c r="G35" s="182">
        <v>3085428.6981712598</v>
      </c>
      <c r="J35" s="183"/>
      <c r="L35" s="183"/>
      <c r="N35" s="159"/>
    </row>
    <row r="36" spans="1:14">
      <c r="A36" s="185">
        <v>42309</v>
      </c>
      <c r="B36" s="159">
        <v>13755572</v>
      </c>
      <c r="C36" s="182">
        <v>13627967.4598836</v>
      </c>
      <c r="D36" s="159">
        <v>2830809</v>
      </c>
      <c r="E36" s="182">
        <v>2830809</v>
      </c>
      <c r="F36" s="159">
        <v>2996123</v>
      </c>
      <c r="G36" s="182">
        <v>3008836.7558766999</v>
      </c>
      <c r="J36" s="183"/>
      <c r="L36" s="183"/>
      <c r="N36" s="159"/>
    </row>
    <row r="37" spans="1:14">
      <c r="A37" s="185">
        <v>42339</v>
      </c>
      <c r="B37" s="159">
        <v>13713717</v>
      </c>
      <c r="C37" s="182">
        <v>13732272.393623101</v>
      </c>
      <c r="D37" s="159">
        <v>2833035</v>
      </c>
      <c r="E37" s="182">
        <v>2833035</v>
      </c>
      <c r="F37" s="159">
        <v>3031979</v>
      </c>
      <c r="G37" s="182">
        <v>3021372.67289575</v>
      </c>
      <c r="J37" s="183"/>
      <c r="L37" s="183"/>
      <c r="N37" s="159"/>
    </row>
    <row r="38" spans="1:14">
      <c r="A38" s="185">
        <v>42370</v>
      </c>
      <c r="B38" s="159">
        <v>13352629</v>
      </c>
      <c r="C38" s="182">
        <v>13653200.8846284</v>
      </c>
      <c r="D38" s="159">
        <v>2803728</v>
      </c>
      <c r="E38" s="182">
        <v>2803728</v>
      </c>
      <c r="F38" s="159">
        <v>3034105</v>
      </c>
      <c r="G38" s="182">
        <v>3026774.62672211</v>
      </c>
      <c r="J38" s="183"/>
      <c r="L38" s="183"/>
      <c r="N38" s="159"/>
    </row>
    <row r="39" spans="1:14">
      <c r="A39" s="185">
        <v>42401</v>
      </c>
      <c r="B39" s="159">
        <v>13258741</v>
      </c>
      <c r="C39" s="182">
        <v>13591818.879588701</v>
      </c>
      <c r="D39" s="159">
        <v>2708174</v>
      </c>
      <c r="E39" s="182">
        <v>2708174</v>
      </c>
      <c r="F39" s="159">
        <v>3059263</v>
      </c>
      <c r="G39" s="182">
        <v>3041453.1449371502</v>
      </c>
      <c r="J39" s="183"/>
      <c r="L39" s="183"/>
      <c r="N39" s="159"/>
    </row>
    <row r="40" spans="1:14">
      <c r="A40" s="185">
        <v>42430</v>
      </c>
      <c r="B40" s="159">
        <v>13503330</v>
      </c>
      <c r="C40" s="182">
        <v>13628324.737943299</v>
      </c>
      <c r="D40" s="159">
        <v>2683978</v>
      </c>
      <c r="E40" s="182">
        <v>2683978</v>
      </c>
      <c r="F40" s="159">
        <v>3068719</v>
      </c>
      <c r="G40" s="182">
        <v>3048482.2897118698</v>
      </c>
      <c r="J40" s="183"/>
      <c r="L40" s="183"/>
      <c r="N40" s="159"/>
    </row>
    <row r="41" spans="1:14">
      <c r="A41" s="185">
        <v>42461</v>
      </c>
      <c r="B41" s="159">
        <v>13665900</v>
      </c>
      <c r="C41" s="182">
        <v>13603610.2207295</v>
      </c>
      <c r="D41" s="159">
        <v>2671866</v>
      </c>
      <c r="E41" s="182">
        <v>2671866</v>
      </c>
      <c r="F41" s="159">
        <v>3062031</v>
      </c>
      <c r="G41" s="182">
        <v>3051624.1516645201</v>
      </c>
      <c r="J41" s="183"/>
      <c r="L41" s="183"/>
      <c r="N41" s="159"/>
    </row>
    <row r="42" spans="1:14">
      <c r="A42" s="185">
        <v>42491</v>
      </c>
      <c r="B42" s="159">
        <v>13696518</v>
      </c>
      <c r="C42" s="182">
        <v>13500322.8584229</v>
      </c>
      <c r="D42" s="159">
        <v>2683126</v>
      </c>
      <c r="E42" s="182">
        <v>2683126</v>
      </c>
      <c r="F42" s="159">
        <v>3063975</v>
      </c>
      <c r="G42" s="182">
        <v>3055365.73042448</v>
      </c>
      <c r="J42" s="183"/>
      <c r="L42" s="183"/>
      <c r="N42" s="159"/>
    </row>
    <row r="43" spans="1:14">
      <c r="A43" s="185">
        <v>42522</v>
      </c>
      <c r="B43" s="159">
        <v>13686743</v>
      </c>
      <c r="C43" s="182">
        <v>13533497.1855451</v>
      </c>
      <c r="D43" s="159">
        <v>2679867</v>
      </c>
      <c r="E43" s="182">
        <v>2679867</v>
      </c>
      <c r="F43" s="159">
        <v>3083240</v>
      </c>
      <c r="G43" s="182">
        <v>3061896.2900670799</v>
      </c>
      <c r="J43" s="183"/>
      <c r="L43" s="183"/>
      <c r="N43" s="159"/>
    </row>
    <row r="44" spans="1:14">
      <c r="A44" s="185">
        <v>42552</v>
      </c>
      <c r="B44" s="159">
        <v>13362031</v>
      </c>
      <c r="C44" s="182">
        <v>13427082.624976501</v>
      </c>
      <c r="D44" s="159">
        <v>2684141</v>
      </c>
      <c r="E44" s="182">
        <v>2684141</v>
      </c>
      <c r="F44" s="159">
        <v>3071724</v>
      </c>
      <c r="G44" s="182">
        <v>3059210.6358778998</v>
      </c>
      <c r="J44" s="183"/>
      <c r="L44" s="183"/>
      <c r="N44" s="159"/>
    </row>
    <row r="45" spans="1:14">
      <c r="A45" s="185">
        <v>42583</v>
      </c>
      <c r="B45" s="159">
        <v>13471407</v>
      </c>
      <c r="C45" s="182">
        <v>13427110.799395001</v>
      </c>
      <c r="D45" s="159">
        <v>2690074</v>
      </c>
      <c r="E45" s="182">
        <v>2690074</v>
      </c>
      <c r="F45" s="159">
        <v>3042243</v>
      </c>
      <c r="G45" s="182">
        <v>3054578.9014699901</v>
      </c>
      <c r="J45" s="183"/>
      <c r="L45" s="183"/>
      <c r="N45" s="159"/>
    </row>
    <row r="46" spans="1:14">
      <c r="A46" s="185">
        <v>42614</v>
      </c>
      <c r="B46" s="159">
        <v>13470684</v>
      </c>
      <c r="C46" s="182">
        <v>13389898.1698753</v>
      </c>
      <c r="D46" s="159">
        <v>2692666</v>
      </c>
      <c r="E46" s="182">
        <v>2692666</v>
      </c>
      <c r="F46" s="159">
        <v>2992784</v>
      </c>
      <c r="G46" s="182">
        <v>3000651.7968002101</v>
      </c>
      <c r="J46" s="183"/>
      <c r="L46" s="183"/>
      <c r="N46" s="159"/>
    </row>
    <row r="47" spans="1:14">
      <c r="A47" s="185">
        <v>42644</v>
      </c>
      <c r="B47" s="159">
        <v>13660465</v>
      </c>
      <c r="C47" s="182">
        <v>13426744.1852355</v>
      </c>
      <c r="D47" s="159">
        <v>2695038</v>
      </c>
      <c r="E47" s="182">
        <v>2695038</v>
      </c>
      <c r="F47" s="159">
        <v>2994165</v>
      </c>
      <c r="G47" s="182">
        <v>2996267.0290550198</v>
      </c>
      <c r="J47" s="183"/>
      <c r="L47" s="183"/>
      <c r="N47" s="159"/>
    </row>
    <row r="48" spans="1:14">
      <c r="A48" s="185">
        <v>42675</v>
      </c>
      <c r="B48" s="159">
        <v>13583875</v>
      </c>
      <c r="C48" s="182">
        <v>13516348.011332</v>
      </c>
      <c r="D48" s="159">
        <v>2706609</v>
      </c>
      <c r="E48" s="182">
        <v>2706609</v>
      </c>
      <c r="F48" s="159">
        <v>2985474</v>
      </c>
      <c r="G48" s="182">
        <v>2992393.3820905802</v>
      </c>
      <c r="J48" s="183"/>
      <c r="L48" s="183"/>
      <c r="N48" s="159"/>
    </row>
    <row r="49" spans="1:14">
      <c r="A49" s="185">
        <v>42705</v>
      </c>
      <c r="B49" s="159">
        <v>13415843</v>
      </c>
      <c r="C49" s="182">
        <v>13445244.558001099</v>
      </c>
      <c r="D49" s="159">
        <v>2701537</v>
      </c>
      <c r="E49" s="182">
        <v>2701537</v>
      </c>
      <c r="F49" s="159">
        <v>2981646</v>
      </c>
      <c r="G49" s="182">
        <v>2984335.30264484</v>
      </c>
      <c r="J49" s="183"/>
      <c r="L49" s="183"/>
      <c r="N49" s="159"/>
    </row>
    <row r="50" spans="1:14">
      <c r="A50" s="185">
        <v>42736</v>
      </c>
      <c r="B50" s="57">
        <v>13115945</v>
      </c>
      <c r="C50" s="182">
        <v>13437813.1813023</v>
      </c>
      <c r="D50" s="159">
        <v>2520079</v>
      </c>
      <c r="E50" s="182">
        <v>2520079</v>
      </c>
      <c r="F50" s="186">
        <v>2970210</v>
      </c>
      <c r="G50" s="182">
        <v>2981083.9075051001</v>
      </c>
      <c r="J50" s="183"/>
      <c r="L50" s="183"/>
      <c r="N50" s="159"/>
    </row>
    <row r="51" spans="1:14">
      <c r="A51" s="185">
        <v>42767</v>
      </c>
      <c r="B51" s="57">
        <v>13126079</v>
      </c>
      <c r="C51" s="182">
        <v>13538219.734907599</v>
      </c>
      <c r="D51" s="159">
        <v>2698940</v>
      </c>
      <c r="E51" s="182">
        <v>2698940</v>
      </c>
      <c r="F51" s="186">
        <v>2965218</v>
      </c>
      <c r="G51" s="182">
        <v>2973816.0913406</v>
      </c>
      <c r="J51" s="183"/>
      <c r="L51" s="183"/>
      <c r="N51" s="159"/>
    </row>
    <row r="52" spans="1:14">
      <c r="A52" s="185">
        <v>42795</v>
      </c>
      <c r="B52" s="57">
        <v>13558783</v>
      </c>
      <c r="C52" s="182">
        <v>13719134.9987536</v>
      </c>
      <c r="D52" s="159">
        <v>2734104</v>
      </c>
      <c r="E52" s="182">
        <v>2734104</v>
      </c>
      <c r="F52" s="186">
        <v>2970810</v>
      </c>
      <c r="G52" s="182">
        <v>2972430.6810625698</v>
      </c>
      <c r="J52" s="183"/>
      <c r="L52" s="183"/>
      <c r="N52" s="159"/>
    </row>
    <row r="53" spans="1:14">
      <c r="A53" s="185">
        <v>42826</v>
      </c>
      <c r="B53" s="57">
        <v>13849359</v>
      </c>
      <c r="C53" s="182">
        <v>13780092.175595</v>
      </c>
      <c r="D53" s="159">
        <v>2760089</v>
      </c>
      <c r="E53" s="182">
        <v>2760089</v>
      </c>
      <c r="F53" s="186">
        <v>2969930</v>
      </c>
      <c r="G53" s="182">
        <v>2971207.2594012502</v>
      </c>
      <c r="J53" s="183"/>
      <c r="L53" s="183"/>
      <c r="N53" s="159"/>
    </row>
    <row r="54" spans="1:14">
      <c r="A54" s="185">
        <v>42856</v>
      </c>
      <c r="B54" s="57">
        <v>14105505</v>
      </c>
      <c r="C54" s="182">
        <v>13872798.036173901</v>
      </c>
      <c r="D54" s="159">
        <v>2771634</v>
      </c>
      <c r="E54" s="182">
        <v>2771634</v>
      </c>
      <c r="F54" s="186">
        <v>2970555</v>
      </c>
      <c r="G54" s="182">
        <v>2970661.3084020298</v>
      </c>
      <c r="J54" s="183"/>
      <c r="L54" s="183"/>
      <c r="N54" s="159"/>
    </row>
    <row r="55" spans="1:14">
      <c r="A55" s="185">
        <v>42887</v>
      </c>
      <c r="B55" s="57">
        <v>14009873</v>
      </c>
      <c r="C55" s="182">
        <v>13955507.112454999</v>
      </c>
      <c r="D55" s="159">
        <v>2789173</v>
      </c>
      <c r="E55" s="182">
        <v>2789173</v>
      </c>
      <c r="F55" s="186">
        <v>2976758</v>
      </c>
      <c r="G55" s="182">
        <v>2968694.7370478101</v>
      </c>
      <c r="J55" s="183"/>
      <c r="L55" s="183"/>
      <c r="N55" s="159"/>
    </row>
    <row r="56" spans="1:14">
      <c r="A56" s="185">
        <v>42917</v>
      </c>
      <c r="B56" s="57">
        <v>14195607</v>
      </c>
      <c r="C56" s="182">
        <v>14102398.9834668</v>
      </c>
      <c r="D56" s="159">
        <v>2751389</v>
      </c>
      <c r="E56" s="182">
        <v>2751389</v>
      </c>
      <c r="F56" s="186">
        <v>2975092</v>
      </c>
      <c r="G56" s="182">
        <v>2971722.5371395401</v>
      </c>
      <c r="J56" s="183"/>
      <c r="L56" s="183"/>
      <c r="N56" s="159"/>
    </row>
    <row r="57" spans="1:14">
      <c r="A57" s="185">
        <v>42948</v>
      </c>
      <c r="B57" s="57">
        <v>14265038</v>
      </c>
      <c r="C57" s="159">
        <v>14251978.434498399</v>
      </c>
      <c r="D57" s="159">
        <v>2753919</v>
      </c>
      <c r="E57" s="159">
        <v>2753919</v>
      </c>
      <c r="F57" s="186">
        <v>2960311</v>
      </c>
      <c r="G57" s="159">
        <v>2973640.7741466798</v>
      </c>
      <c r="J57" s="183"/>
      <c r="L57" s="183"/>
      <c r="N57" s="159"/>
    </row>
    <row r="58" spans="1:14">
      <c r="A58" s="185">
        <v>42979</v>
      </c>
      <c r="B58" s="57">
        <v>14547574</v>
      </c>
      <c r="C58" s="159">
        <v>14352054.8786938</v>
      </c>
      <c r="D58" s="159">
        <v>2772117</v>
      </c>
      <c r="E58" s="159">
        <v>2772117</v>
      </c>
      <c r="F58" s="186">
        <v>2964754</v>
      </c>
      <c r="G58" s="159">
        <v>2975444.9098605802</v>
      </c>
      <c r="J58" s="183"/>
      <c r="L58" s="183"/>
      <c r="N58" s="159"/>
    </row>
    <row r="59" spans="1:14">
      <c r="A59" s="185">
        <v>43009</v>
      </c>
      <c r="B59" s="57">
        <v>14644895</v>
      </c>
      <c r="C59" s="159">
        <v>14449053.125337901</v>
      </c>
      <c r="D59" s="159">
        <v>2768836</v>
      </c>
      <c r="E59" s="159">
        <v>2768836</v>
      </c>
      <c r="F59" s="186">
        <v>2976497</v>
      </c>
      <c r="G59" s="159">
        <v>2977546.7815807601</v>
      </c>
      <c r="J59" s="183"/>
      <c r="L59" s="183"/>
      <c r="N59" s="159"/>
    </row>
    <row r="60" spans="1:14">
      <c r="A60" s="185">
        <v>43040</v>
      </c>
      <c r="B60" s="57">
        <v>14555878</v>
      </c>
      <c r="C60" s="159">
        <v>14442261.5234388</v>
      </c>
      <c r="D60" s="179">
        <v>2767790</v>
      </c>
      <c r="E60" s="159">
        <v>2767790</v>
      </c>
      <c r="F60" s="186">
        <v>2979048</v>
      </c>
      <c r="G60" s="159">
        <v>2981592.13893899</v>
      </c>
    </row>
    <row r="61" spans="1:14">
      <c r="A61" s="185">
        <v>43070</v>
      </c>
      <c r="B61" s="57">
        <v>14477817</v>
      </c>
      <c r="C61" s="159">
        <v>14513794.143414199</v>
      </c>
      <c r="D61" s="159">
        <v>2777484</v>
      </c>
      <c r="E61" s="159">
        <v>2777484</v>
      </c>
      <c r="F61" s="186">
        <v>2986088</v>
      </c>
      <c r="G61" s="159">
        <v>2985267.90996911</v>
      </c>
    </row>
    <row r="62" spans="1:14">
      <c r="A62" s="185">
        <v>43101</v>
      </c>
      <c r="B62" s="57">
        <v>14218231</v>
      </c>
      <c r="C62" s="159">
        <v>14525505.7407839</v>
      </c>
      <c r="D62" s="179">
        <v>2762901</v>
      </c>
      <c r="E62" s="159">
        <v>2762901</v>
      </c>
      <c r="F62" s="186">
        <v>2989631</v>
      </c>
      <c r="G62" s="159">
        <v>2989797.9713268001</v>
      </c>
      <c r="H62" s="180"/>
    </row>
    <row r="63" spans="1:14">
      <c r="A63" s="185">
        <v>43132</v>
      </c>
      <c r="B63" s="179">
        <v>14127524</v>
      </c>
      <c r="C63" s="159">
        <v>14561622.731307499</v>
      </c>
      <c r="D63" s="159">
        <v>2835795</v>
      </c>
      <c r="E63" s="159">
        <v>2835795</v>
      </c>
      <c r="F63" s="159">
        <v>2996690</v>
      </c>
      <c r="G63" s="159">
        <v>2994215.73995073</v>
      </c>
    </row>
    <row r="64" spans="1:14">
      <c r="A64" s="185">
        <v>43160</v>
      </c>
      <c r="B64" s="159">
        <v>14325806</v>
      </c>
      <c r="C64" s="159">
        <v>14486497.7504347</v>
      </c>
      <c r="D64" s="159">
        <v>2804909</v>
      </c>
      <c r="E64" s="159">
        <v>2804909</v>
      </c>
      <c r="F64" s="159">
        <v>3006828</v>
      </c>
      <c r="G64" s="159">
        <v>2997697.8121906598</v>
      </c>
      <c r="I64" s="159"/>
    </row>
    <row r="65" spans="1:9">
      <c r="A65" s="185">
        <v>43191</v>
      </c>
      <c r="B65" s="159">
        <v>14527332</v>
      </c>
      <c r="C65" s="159">
        <v>14469192.722341601</v>
      </c>
      <c r="D65" s="159">
        <v>2812961</v>
      </c>
      <c r="E65" s="159">
        <v>2812961</v>
      </c>
      <c r="F65" s="159">
        <v>3011373</v>
      </c>
      <c r="G65" s="159">
        <v>3001699.3717200798</v>
      </c>
      <c r="I65" s="159"/>
    </row>
    <row r="66" spans="1:9">
      <c r="A66" s="185">
        <v>43221</v>
      </c>
      <c r="B66" s="159">
        <v>14729306</v>
      </c>
      <c r="C66" s="159">
        <v>14545067.663863899</v>
      </c>
      <c r="D66" s="159">
        <v>2803693</v>
      </c>
      <c r="E66" s="159">
        <v>2803693</v>
      </c>
      <c r="F66" s="159">
        <v>3014740</v>
      </c>
      <c r="G66" s="159">
        <v>3005263.9232407399</v>
      </c>
      <c r="I66" s="159"/>
    </row>
    <row r="67" spans="1:9">
      <c r="A67" s="185">
        <v>43252</v>
      </c>
      <c r="B67" s="159">
        <v>14570283</v>
      </c>
      <c r="C67" s="159">
        <v>14481678.5325357</v>
      </c>
      <c r="D67" s="159">
        <v>2702964</v>
      </c>
      <c r="E67" s="159">
        <v>2702964</v>
      </c>
      <c r="F67" s="159">
        <v>3019444</v>
      </c>
      <c r="G67" s="159">
        <v>3008687.6084193098</v>
      </c>
      <c r="I67" s="159"/>
    </row>
    <row r="68" spans="1:9">
      <c r="A68" s="185">
        <v>43282</v>
      </c>
      <c r="B68" s="159">
        <v>14664384</v>
      </c>
      <c r="C68" s="159">
        <v>14622052.084855501</v>
      </c>
      <c r="D68" s="159">
        <v>2848614</v>
      </c>
      <c r="E68" s="159">
        <v>2848614</v>
      </c>
      <c r="F68" s="159">
        <v>3010588</v>
      </c>
      <c r="G68" s="159">
        <v>3010935.3321107901</v>
      </c>
      <c r="I68" s="159"/>
    </row>
    <row r="69" spans="1:9">
      <c r="A69" s="185">
        <v>43313</v>
      </c>
      <c r="B69" s="159">
        <v>14482653</v>
      </c>
      <c r="C69" s="159">
        <v>14488554.542276399</v>
      </c>
      <c r="D69" s="159">
        <v>2844133</v>
      </c>
      <c r="E69" s="159">
        <v>2844133</v>
      </c>
      <c r="F69" s="159">
        <v>2998531</v>
      </c>
      <c r="G69" s="159">
        <v>3015169.7460366301</v>
      </c>
    </row>
    <row r="70" spans="1:9">
      <c r="A70" s="185">
        <v>43344</v>
      </c>
      <c r="B70" s="159">
        <v>14809349</v>
      </c>
      <c r="C70" s="159">
        <v>14552395.1781228</v>
      </c>
      <c r="D70" s="159">
        <v>2810852</v>
      </c>
      <c r="E70" s="159">
        <v>2810852</v>
      </c>
      <c r="F70" s="159">
        <v>3001713</v>
      </c>
      <c r="G70" s="159">
        <v>3017891.9425595598</v>
      </c>
    </row>
    <row r="71" spans="1:9">
      <c r="A71" s="185">
        <v>43374</v>
      </c>
      <c r="B71" s="159">
        <v>14695062</v>
      </c>
      <c r="C71" s="159">
        <v>14469275.2916646</v>
      </c>
      <c r="D71" s="159">
        <v>2904436</v>
      </c>
      <c r="E71" s="159">
        <v>2904436</v>
      </c>
      <c r="F71" s="159">
        <v>3020919</v>
      </c>
      <c r="G71" s="159">
        <v>3022594.3792920602</v>
      </c>
    </row>
    <row r="72" spans="1:9">
      <c r="A72" s="185">
        <v>43405</v>
      </c>
      <c r="B72" s="159">
        <v>14448590</v>
      </c>
      <c r="C72" s="159">
        <v>14443442.922719801</v>
      </c>
      <c r="D72" s="159">
        <v>2879630</v>
      </c>
      <c r="E72" s="159">
        <v>2879630</v>
      </c>
      <c r="F72" s="159">
        <v>3021127</v>
      </c>
      <c r="G72" s="159">
        <v>3025409.0876273802</v>
      </c>
    </row>
    <row r="73" spans="1:9">
      <c r="B73" s="159"/>
      <c r="C73" s="159"/>
      <c r="D73" s="159"/>
      <c r="E73" s="159"/>
      <c r="F73" s="159"/>
      <c r="G73" s="159"/>
    </row>
    <row r="74" spans="1:9">
      <c r="C74" s="159"/>
      <c r="D74" s="159"/>
      <c r="E74" s="159"/>
      <c r="F74" s="159"/>
      <c r="G74" s="159"/>
    </row>
    <row r="75" spans="1:9">
      <c r="B75" s="180"/>
      <c r="C75" s="180"/>
      <c r="D75" s="180"/>
      <c r="E75" s="180"/>
      <c r="F75" s="180"/>
    </row>
    <row r="76" spans="1:9">
      <c r="B76" s="159"/>
      <c r="C76" s="159"/>
      <c r="D76" s="159"/>
      <c r="E76" s="159"/>
      <c r="F76" s="159"/>
      <c r="G76" s="159"/>
    </row>
    <row r="77" spans="1:9">
      <c r="C77" s="159"/>
      <c r="D77" s="159"/>
      <c r="E77" s="159"/>
      <c r="F77" s="159"/>
      <c r="G77" s="1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topLeftCell="K1" zoomScale="80" zoomScaleNormal="80" workbookViewId="0">
      <pane ySplit="2" topLeftCell="A3" activePane="bottomLeft" state="frozen"/>
      <selection activeCell="X1" sqref="X1"/>
      <selection pane="bottomLeft" activeCell="D109" sqref="D109"/>
    </sheetView>
  </sheetViews>
  <sheetFormatPr defaultColWidth="9.140625" defaultRowHeight="15"/>
  <cols>
    <col min="1" max="1" width="17.28515625" style="5" customWidth="1"/>
    <col min="2" max="2" width="34.42578125" style="5" bestFit="1" customWidth="1"/>
    <col min="3" max="8" width="13.42578125" style="5" customWidth="1"/>
    <col min="9" max="9" width="21.85546875" style="5" customWidth="1"/>
    <col min="10" max="10" width="30" style="5" customWidth="1"/>
    <col min="11" max="11" width="26.7109375" style="5" customWidth="1"/>
    <col min="12" max="12" width="22" style="5" customWidth="1"/>
    <col min="13" max="13" width="27.140625" style="5" customWidth="1"/>
    <col min="14" max="14" width="25" style="5" customWidth="1"/>
    <col min="15" max="16384" width="9.140625" style="5"/>
  </cols>
  <sheetData>
    <row r="1" spans="1:14" ht="15.75" thickBot="1">
      <c r="B1" s="160"/>
      <c r="C1" s="188" t="s">
        <v>281</v>
      </c>
      <c r="D1" s="188"/>
      <c r="E1" s="189"/>
      <c r="F1" s="190" t="s">
        <v>280</v>
      </c>
      <c r="G1" s="188"/>
      <c r="H1" s="189"/>
    </row>
    <row r="2" spans="1:14" ht="63" customHeight="1">
      <c r="A2" s="95" t="s">
        <v>1</v>
      </c>
      <c r="B2" s="95" t="s">
        <v>90</v>
      </c>
      <c r="C2" s="94">
        <v>43040</v>
      </c>
      <c r="D2" s="94">
        <v>43374</v>
      </c>
      <c r="E2" s="94">
        <v>43405</v>
      </c>
      <c r="F2" s="94">
        <v>43040</v>
      </c>
      <c r="G2" s="94">
        <v>43374</v>
      </c>
      <c r="H2" s="94">
        <v>43405</v>
      </c>
      <c r="I2" s="93" t="s">
        <v>307</v>
      </c>
      <c r="J2" s="93" t="s">
        <v>308</v>
      </c>
      <c r="K2" s="93" t="s">
        <v>309</v>
      </c>
      <c r="L2" s="93" t="s">
        <v>310</v>
      </c>
      <c r="M2" s="97" t="s">
        <v>312</v>
      </c>
      <c r="N2" s="161" t="s">
        <v>313</v>
      </c>
    </row>
    <row r="3" spans="1:14">
      <c r="A3" s="38">
        <v>1</v>
      </c>
      <c r="B3" s="100" t="s">
        <v>2</v>
      </c>
      <c r="C3" s="98">
        <v>107755</v>
      </c>
      <c r="D3" s="98">
        <v>111801</v>
      </c>
      <c r="E3" s="98">
        <v>107097</v>
      </c>
      <c r="F3" s="98"/>
      <c r="G3" s="98"/>
      <c r="H3" s="98"/>
      <c r="I3" s="101">
        <f t="shared" ref="I3:I34" si="0">E3/$E$92</f>
        <v>7.4122803678421216E-3</v>
      </c>
      <c r="J3" s="101">
        <f t="shared" ref="J3:J34" si="1">(E3-C3)/C3</f>
        <v>-6.1064451765579326E-3</v>
      </c>
      <c r="K3" s="98">
        <f t="shared" ref="K3:K34" si="2">E3-C3</f>
        <v>-658</v>
      </c>
      <c r="L3" s="102">
        <f>K3/$K$92</f>
        <v>6.1330251286257553E-3</v>
      </c>
      <c r="M3" s="99">
        <f>E3-D3</f>
        <v>-4704</v>
      </c>
      <c r="N3" s="99">
        <f t="shared" ref="N3:N34" si="3">H3-G3</f>
        <v>0</v>
      </c>
    </row>
    <row r="4" spans="1:14">
      <c r="A4" s="38">
        <v>2</v>
      </c>
      <c r="B4" s="100" t="s">
        <v>3</v>
      </c>
      <c r="C4" s="98">
        <v>43965</v>
      </c>
      <c r="D4" s="98">
        <v>50069</v>
      </c>
      <c r="E4" s="98">
        <v>47734</v>
      </c>
      <c r="F4" s="98"/>
      <c r="G4" s="98"/>
      <c r="H4" s="98"/>
      <c r="I4" s="101">
        <f t="shared" si="0"/>
        <v>3.3037133727235666E-3</v>
      </c>
      <c r="J4" s="101">
        <f t="shared" si="1"/>
        <v>8.5727283066075285E-2</v>
      </c>
      <c r="K4" s="98">
        <f t="shared" si="2"/>
        <v>3769</v>
      </c>
      <c r="L4" s="102">
        <f t="shared" ref="L4:L67" si="4">K4/$K$92</f>
        <v>-3.5129744239803147E-2</v>
      </c>
      <c r="M4" s="99">
        <f t="shared" ref="M4:M67" si="5">E4-D4</f>
        <v>-2335</v>
      </c>
      <c r="N4" s="99">
        <f t="shared" si="3"/>
        <v>0</v>
      </c>
    </row>
    <row r="5" spans="1:14">
      <c r="A5" s="38">
        <v>3</v>
      </c>
      <c r="B5" s="100" t="s">
        <v>4</v>
      </c>
      <c r="C5" s="98">
        <v>9127</v>
      </c>
      <c r="D5" s="98">
        <v>9306</v>
      </c>
      <c r="E5" s="98">
        <v>9335</v>
      </c>
      <c r="F5" s="98"/>
      <c r="G5" s="98"/>
      <c r="H5" s="98"/>
      <c r="I5" s="101">
        <f t="shared" si="0"/>
        <v>6.4608380471727696E-4</v>
      </c>
      <c r="J5" s="101">
        <f t="shared" si="1"/>
        <v>2.2789525583433768E-2</v>
      </c>
      <c r="K5" s="98">
        <f t="shared" si="2"/>
        <v>208</v>
      </c>
      <c r="L5" s="102">
        <f t="shared" si="4"/>
        <v>-1.938707031541272E-3</v>
      </c>
      <c r="M5" s="99">
        <f t="shared" si="5"/>
        <v>29</v>
      </c>
      <c r="N5" s="99">
        <f t="shared" si="3"/>
        <v>0</v>
      </c>
    </row>
    <row r="6" spans="1:14">
      <c r="A6" s="38">
        <v>5</v>
      </c>
      <c r="B6" s="100" t="s">
        <v>5</v>
      </c>
      <c r="C6" s="98">
        <v>37312</v>
      </c>
      <c r="D6" s="98">
        <v>35667</v>
      </c>
      <c r="E6" s="98">
        <v>35619</v>
      </c>
      <c r="F6" s="98"/>
      <c r="G6" s="98"/>
      <c r="H6" s="98"/>
      <c r="I6" s="101">
        <f t="shared" si="0"/>
        <v>2.4652232501579741E-3</v>
      </c>
      <c r="J6" s="101">
        <f t="shared" si="1"/>
        <v>-4.5374142367066897E-2</v>
      </c>
      <c r="K6" s="98">
        <f t="shared" si="2"/>
        <v>-1693</v>
      </c>
      <c r="L6" s="102">
        <f t="shared" si="4"/>
        <v>1.5779956751920066E-2</v>
      </c>
      <c r="M6" s="99">
        <f t="shared" si="5"/>
        <v>-48</v>
      </c>
      <c r="N6" s="99">
        <f t="shared" si="3"/>
        <v>0</v>
      </c>
    </row>
    <row r="7" spans="1:14">
      <c r="A7" s="38">
        <v>6</v>
      </c>
      <c r="B7" s="100" t="s">
        <v>6</v>
      </c>
      <c r="C7" s="98">
        <v>2350</v>
      </c>
      <c r="D7" s="98">
        <v>2207</v>
      </c>
      <c r="E7" s="98">
        <v>2262</v>
      </c>
      <c r="F7" s="98"/>
      <c r="G7" s="98"/>
      <c r="H7" s="98"/>
      <c r="I7" s="101">
        <f t="shared" si="0"/>
        <v>1.5655506869528444E-4</v>
      </c>
      <c r="J7" s="101">
        <f t="shared" si="1"/>
        <v>-3.7446808510638301E-2</v>
      </c>
      <c r="K7" s="98">
        <f t="shared" si="2"/>
        <v>-88</v>
      </c>
      <c r="L7" s="102">
        <f t="shared" si="4"/>
        <v>8.2022220565207665E-4</v>
      </c>
      <c r="M7" s="99">
        <f t="shared" si="5"/>
        <v>55</v>
      </c>
      <c r="N7" s="99">
        <f t="shared" si="3"/>
        <v>0</v>
      </c>
    </row>
    <row r="8" spans="1:14">
      <c r="A8" s="38">
        <v>7</v>
      </c>
      <c r="B8" s="100" t="s">
        <v>7</v>
      </c>
      <c r="C8" s="98">
        <v>27913</v>
      </c>
      <c r="D8" s="98">
        <v>29843</v>
      </c>
      <c r="E8" s="98">
        <v>29424</v>
      </c>
      <c r="F8" s="98"/>
      <c r="G8" s="98"/>
      <c r="H8" s="98"/>
      <c r="I8" s="101">
        <f t="shared" si="0"/>
        <v>2.036461689341313E-3</v>
      </c>
      <c r="J8" s="101">
        <f t="shared" si="1"/>
        <v>5.4132483072403537E-2</v>
      </c>
      <c r="K8" s="98">
        <f t="shared" si="2"/>
        <v>1511</v>
      </c>
      <c r="L8" s="102">
        <f t="shared" si="4"/>
        <v>-1.4083588099321453E-2</v>
      </c>
      <c r="M8" s="99">
        <f t="shared" si="5"/>
        <v>-419</v>
      </c>
      <c r="N8" s="99">
        <f t="shared" si="3"/>
        <v>0</v>
      </c>
    </row>
    <row r="9" spans="1:14">
      <c r="A9" s="38">
        <v>8</v>
      </c>
      <c r="B9" s="100" t="s">
        <v>311</v>
      </c>
      <c r="C9" s="98">
        <v>67582</v>
      </c>
      <c r="D9" s="98">
        <v>66345</v>
      </c>
      <c r="E9" s="98">
        <v>63625</v>
      </c>
      <c r="F9" s="98"/>
      <c r="G9" s="98"/>
      <c r="H9" s="98"/>
      <c r="I9" s="101">
        <f t="shared" si="0"/>
        <v>4.4035438752155053E-3</v>
      </c>
      <c r="J9" s="101">
        <f t="shared" si="1"/>
        <v>-5.8551093486431297E-2</v>
      </c>
      <c r="K9" s="98">
        <f t="shared" si="2"/>
        <v>-3957</v>
      </c>
      <c r="L9" s="102">
        <f t="shared" si="4"/>
        <v>3.688203713369622E-2</v>
      </c>
      <c r="M9" s="99">
        <f t="shared" si="5"/>
        <v>-2720</v>
      </c>
      <c r="N9" s="99">
        <f t="shared" si="3"/>
        <v>0</v>
      </c>
    </row>
    <row r="10" spans="1:14">
      <c r="A10" s="38">
        <v>9</v>
      </c>
      <c r="B10" s="100" t="s">
        <v>8</v>
      </c>
      <c r="C10" s="98">
        <v>8121</v>
      </c>
      <c r="D10" s="98">
        <v>10707</v>
      </c>
      <c r="E10" s="98">
        <v>10521</v>
      </c>
      <c r="F10" s="98"/>
      <c r="G10" s="98"/>
      <c r="H10" s="98"/>
      <c r="I10" s="101">
        <f t="shared" si="0"/>
        <v>7.2816793887846493E-4</v>
      </c>
      <c r="J10" s="101">
        <f t="shared" si="1"/>
        <v>0.29553010712966382</v>
      </c>
      <c r="K10" s="98">
        <f t="shared" si="2"/>
        <v>2400</v>
      </c>
      <c r="L10" s="102">
        <f t="shared" si="4"/>
        <v>-2.2369696517783907E-2</v>
      </c>
      <c r="M10" s="99">
        <f t="shared" si="5"/>
        <v>-186</v>
      </c>
      <c r="N10" s="99">
        <f t="shared" si="3"/>
        <v>0</v>
      </c>
    </row>
    <row r="11" spans="1:14" s="19" customFormat="1">
      <c r="A11" s="38">
        <v>10</v>
      </c>
      <c r="B11" s="100" t="s">
        <v>9</v>
      </c>
      <c r="C11" s="98">
        <v>446099</v>
      </c>
      <c r="D11" s="98">
        <v>452771</v>
      </c>
      <c r="E11" s="98">
        <v>445599</v>
      </c>
      <c r="F11" s="98"/>
      <c r="G11" s="98"/>
      <c r="H11" s="98"/>
      <c r="I11" s="101">
        <f t="shared" si="0"/>
        <v>3.0840310369385525E-2</v>
      </c>
      <c r="J11" s="101">
        <f t="shared" si="1"/>
        <v>-1.1208274396490466E-3</v>
      </c>
      <c r="K11" s="98">
        <f t="shared" si="2"/>
        <v>-500</v>
      </c>
      <c r="L11" s="102">
        <f t="shared" si="4"/>
        <v>4.6603534412049813E-3</v>
      </c>
      <c r="M11" s="99">
        <f t="shared" si="5"/>
        <v>-7172</v>
      </c>
      <c r="N11" s="99">
        <f t="shared" si="3"/>
        <v>0</v>
      </c>
    </row>
    <row r="12" spans="1:14">
      <c r="A12" s="103">
        <v>11</v>
      </c>
      <c r="B12" s="100" t="s">
        <v>10</v>
      </c>
      <c r="C12" s="98">
        <v>15652</v>
      </c>
      <c r="D12" s="98">
        <v>16415</v>
      </c>
      <c r="E12" s="98">
        <v>16116</v>
      </c>
      <c r="F12" s="98"/>
      <c r="G12" s="98"/>
      <c r="H12" s="98"/>
      <c r="I12" s="101">
        <f t="shared" si="0"/>
        <v>1.115402956274626E-3</v>
      </c>
      <c r="J12" s="101">
        <f t="shared" si="1"/>
        <v>2.9644773830820342E-2</v>
      </c>
      <c r="K12" s="98">
        <f t="shared" si="2"/>
        <v>464</v>
      </c>
      <c r="L12" s="102">
        <f t="shared" si="4"/>
        <v>-4.3248079934382223E-3</v>
      </c>
      <c r="M12" s="99">
        <f t="shared" si="5"/>
        <v>-299</v>
      </c>
      <c r="N12" s="99">
        <f t="shared" si="3"/>
        <v>0</v>
      </c>
    </row>
    <row r="13" spans="1:14" ht="16.5" customHeight="1">
      <c r="A13" s="103">
        <v>12</v>
      </c>
      <c r="B13" s="100" t="s">
        <v>11</v>
      </c>
      <c r="C13" s="98">
        <v>4122</v>
      </c>
      <c r="D13" s="98">
        <v>4384</v>
      </c>
      <c r="E13" s="98">
        <v>4619</v>
      </c>
      <c r="F13" s="98"/>
      <c r="G13" s="98"/>
      <c r="H13" s="98"/>
      <c r="I13" s="101">
        <f t="shared" si="0"/>
        <v>3.1968517343214804E-4</v>
      </c>
      <c r="J13" s="101">
        <f t="shared" si="1"/>
        <v>0.1205725376031053</v>
      </c>
      <c r="K13" s="98">
        <f t="shared" si="2"/>
        <v>497</v>
      </c>
      <c r="L13" s="102">
        <f t="shared" si="4"/>
        <v>-4.6323913205577509E-3</v>
      </c>
      <c r="M13" s="99">
        <f t="shared" si="5"/>
        <v>235</v>
      </c>
      <c r="N13" s="99">
        <f t="shared" si="3"/>
        <v>0</v>
      </c>
    </row>
    <row r="14" spans="1:14">
      <c r="A14" s="103">
        <v>13</v>
      </c>
      <c r="B14" s="100" t="s">
        <v>12</v>
      </c>
      <c r="C14" s="98">
        <v>420678</v>
      </c>
      <c r="D14" s="98">
        <v>416954</v>
      </c>
      <c r="E14" s="98">
        <v>414810</v>
      </c>
      <c r="F14" s="98"/>
      <c r="G14" s="98"/>
      <c r="H14" s="98"/>
      <c r="I14" s="101">
        <f t="shared" si="0"/>
        <v>2.8709375793762575E-2</v>
      </c>
      <c r="J14" s="101">
        <f t="shared" si="1"/>
        <v>-1.3948911043601044E-2</v>
      </c>
      <c r="K14" s="98">
        <f t="shared" si="2"/>
        <v>-5868</v>
      </c>
      <c r="L14" s="102">
        <f t="shared" si="4"/>
        <v>5.4693907985981657E-2</v>
      </c>
      <c r="M14" s="99">
        <f t="shared" si="5"/>
        <v>-2144</v>
      </c>
      <c r="N14" s="99">
        <f t="shared" si="3"/>
        <v>0</v>
      </c>
    </row>
    <row r="15" spans="1:14" s="19" customFormat="1">
      <c r="A15" s="103">
        <v>14</v>
      </c>
      <c r="B15" s="100" t="s">
        <v>13</v>
      </c>
      <c r="C15" s="98">
        <v>488563</v>
      </c>
      <c r="D15" s="98">
        <v>515633</v>
      </c>
      <c r="E15" s="98">
        <v>520610</v>
      </c>
      <c r="F15" s="98"/>
      <c r="G15" s="98"/>
      <c r="H15" s="98"/>
      <c r="I15" s="101">
        <f t="shared" si="0"/>
        <v>3.6031889616910714E-2</v>
      </c>
      <c r="J15" s="101">
        <f t="shared" si="1"/>
        <v>6.5594406453210741E-2</v>
      </c>
      <c r="K15" s="98">
        <f t="shared" si="2"/>
        <v>32047</v>
      </c>
      <c r="L15" s="102">
        <f t="shared" si="4"/>
        <v>-0.29870069346059203</v>
      </c>
      <c r="M15" s="99">
        <f t="shared" si="5"/>
        <v>4977</v>
      </c>
      <c r="N15" s="99">
        <f t="shared" si="3"/>
        <v>0</v>
      </c>
    </row>
    <row r="16" spans="1:14">
      <c r="A16" s="103">
        <v>15</v>
      </c>
      <c r="B16" s="100" t="s">
        <v>14</v>
      </c>
      <c r="C16" s="98">
        <v>61823</v>
      </c>
      <c r="D16" s="98">
        <v>59984</v>
      </c>
      <c r="E16" s="98">
        <v>59316</v>
      </c>
      <c r="F16" s="98"/>
      <c r="G16" s="98"/>
      <c r="H16" s="98"/>
      <c r="I16" s="101">
        <f t="shared" si="0"/>
        <v>4.1053140825506153E-3</v>
      </c>
      <c r="J16" s="101">
        <f t="shared" si="1"/>
        <v>-4.0551251152483703E-2</v>
      </c>
      <c r="K16" s="98">
        <f t="shared" si="2"/>
        <v>-2507</v>
      </c>
      <c r="L16" s="102">
        <f t="shared" si="4"/>
        <v>2.3367012154201776E-2</v>
      </c>
      <c r="M16" s="99">
        <f t="shared" si="5"/>
        <v>-668</v>
      </c>
      <c r="N16" s="99">
        <f t="shared" si="3"/>
        <v>0</v>
      </c>
    </row>
    <row r="17" spans="1:14">
      <c r="A17" s="103">
        <v>16</v>
      </c>
      <c r="B17" s="100" t="s">
        <v>15</v>
      </c>
      <c r="C17" s="98">
        <v>65303</v>
      </c>
      <c r="D17" s="98">
        <v>63195</v>
      </c>
      <c r="E17" s="98">
        <v>62425</v>
      </c>
      <c r="F17" s="98"/>
      <c r="G17" s="98"/>
      <c r="H17" s="98"/>
      <c r="I17" s="101">
        <f t="shared" si="0"/>
        <v>4.320490788374506E-3</v>
      </c>
      <c r="J17" s="101">
        <f t="shared" si="1"/>
        <v>-4.4071482167741143E-2</v>
      </c>
      <c r="K17" s="98">
        <f t="shared" si="2"/>
        <v>-2878</v>
      </c>
      <c r="L17" s="102">
        <f t="shared" si="4"/>
        <v>2.682499440757587E-2</v>
      </c>
      <c r="M17" s="99">
        <f t="shared" si="5"/>
        <v>-770</v>
      </c>
      <c r="N17" s="99">
        <f t="shared" si="3"/>
        <v>0</v>
      </c>
    </row>
    <row r="18" spans="1:14">
      <c r="A18" s="103">
        <v>17</v>
      </c>
      <c r="B18" s="100" t="s">
        <v>16</v>
      </c>
      <c r="C18" s="98">
        <v>55195</v>
      </c>
      <c r="D18" s="98">
        <v>56229</v>
      </c>
      <c r="E18" s="98">
        <v>56078</v>
      </c>
      <c r="F18" s="98"/>
      <c r="G18" s="98"/>
      <c r="H18" s="98"/>
      <c r="I18" s="101">
        <f t="shared" si="0"/>
        <v>3.8812091698913181E-3</v>
      </c>
      <c r="J18" s="101">
        <f t="shared" si="1"/>
        <v>1.5997825890026272E-2</v>
      </c>
      <c r="K18" s="98">
        <f t="shared" si="2"/>
        <v>883</v>
      </c>
      <c r="L18" s="102">
        <f t="shared" si="4"/>
        <v>-8.2301841771679971E-3</v>
      </c>
      <c r="M18" s="99">
        <f t="shared" si="5"/>
        <v>-151</v>
      </c>
      <c r="N18" s="99">
        <f t="shared" si="3"/>
        <v>0</v>
      </c>
    </row>
    <row r="19" spans="1:14">
      <c r="A19" s="103">
        <v>18</v>
      </c>
      <c r="B19" s="100" t="s">
        <v>17</v>
      </c>
      <c r="C19" s="98">
        <v>53918</v>
      </c>
      <c r="D19" s="98">
        <v>49810</v>
      </c>
      <c r="E19" s="98">
        <v>49239</v>
      </c>
      <c r="F19" s="98"/>
      <c r="G19" s="98"/>
      <c r="H19" s="98"/>
      <c r="I19" s="101">
        <f t="shared" si="0"/>
        <v>3.4078757858033207E-3</v>
      </c>
      <c r="J19" s="101">
        <f t="shared" si="1"/>
        <v>-8.6779925071404723E-2</v>
      </c>
      <c r="K19" s="98">
        <f t="shared" si="2"/>
        <v>-4679</v>
      </c>
      <c r="L19" s="102">
        <f t="shared" si="4"/>
        <v>4.3611587502796215E-2</v>
      </c>
      <c r="M19" s="99">
        <f t="shared" si="5"/>
        <v>-571</v>
      </c>
      <c r="N19" s="99">
        <f t="shared" si="3"/>
        <v>0</v>
      </c>
    </row>
    <row r="20" spans="1:14">
      <c r="A20" s="103">
        <v>19</v>
      </c>
      <c r="B20" s="100" t="s">
        <v>18</v>
      </c>
      <c r="C20" s="98">
        <v>8464</v>
      </c>
      <c r="D20" s="98">
        <v>8924</v>
      </c>
      <c r="E20" s="98">
        <v>8946</v>
      </c>
      <c r="F20" s="98"/>
      <c r="G20" s="98"/>
      <c r="H20" s="98"/>
      <c r="I20" s="101">
        <f t="shared" si="0"/>
        <v>6.1916076239965285E-4</v>
      </c>
      <c r="J20" s="101">
        <f t="shared" si="1"/>
        <v>5.6947069943289227E-2</v>
      </c>
      <c r="K20" s="98">
        <f t="shared" si="2"/>
        <v>482</v>
      </c>
      <c r="L20" s="102">
        <f t="shared" si="4"/>
        <v>-4.4925807173216018E-3</v>
      </c>
      <c r="M20" s="99">
        <f t="shared" si="5"/>
        <v>22</v>
      </c>
      <c r="N20" s="99">
        <f t="shared" si="3"/>
        <v>0</v>
      </c>
    </row>
    <row r="21" spans="1:14">
      <c r="A21" s="103">
        <v>20</v>
      </c>
      <c r="B21" s="100" t="s">
        <v>19</v>
      </c>
      <c r="C21" s="98">
        <v>78992</v>
      </c>
      <c r="D21" s="98">
        <v>81131</v>
      </c>
      <c r="E21" s="98">
        <v>80952</v>
      </c>
      <c r="F21" s="98"/>
      <c r="G21" s="98"/>
      <c r="H21" s="98"/>
      <c r="I21" s="101">
        <f t="shared" si="0"/>
        <v>5.6027612382938408E-3</v>
      </c>
      <c r="J21" s="101">
        <f t="shared" si="1"/>
        <v>2.4812639254608061E-2</v>
      </c>
      <c r="K21" s="98">
        <f t="shared" si="2"/>
        <v>1960</v>
      </c>
      <c r="L21" s="102">
        <f t="shared" si="4"/>
        <v>-1.8268585489523526E-2</v>
      </c>
      <c r="M21" s="99">
        <f t="shared" si="5"/>
        <v>-179</v>
      </c>
      <c r="N21" s="99">
        <f t="shared" si="3"/>
        <v>0</v>
      </c>
    </row>
    <row r="22" spans="1:14">
      <c r="A22" s="103">
        <v>21</v>
      </c>
      <c r="B22" s="100" t="s">
        <v>20</v>
      </c>
      <c r="C22" s="98">
        <v>22265</v>
      </c>
      <c r="D22" s="98">
        <v>24907</v>
      </c>
      <c r="E22" s="98">
        <v>25193</v>
      </c>
      <c r="F22" s="98"/>
      <c r="G22" s="98"/>
      <c r="H22" s="98"/>
      <c r="I22" s="101">
        <f t="shared" si="0"/>
        <v>1.743630347321088E-3</v>
      </c>
      <c r="J22" s="101">
        <f t="shared" si="1"/>
        <v>0.13150684931506848</v>
      </c>
      <c r="K22" s="98">
        <f t="shared" si="2"/>
        <v>2928</v>
      </c>
      <c r="L22" s="102">
        <f t="shared" si="4"/>
        <v>-2.729102975169637E-2</v>
      </c>
      <c r="M22" s="99">
        <f t="shared" si="5"/>
        <v>286</v>
      </c>
      <c r="N22" s="99">
        <f t="shared" si="3"/>
        <v>0</v>
      </c>
    </row>
    <row r="23" spans="1:14">
      <c r="A23" s="103">
        <v>22</v>
      </c>
      <c r="B23" s="100" t="s">
        <v>21</v>
      </c>
      <c r="C23" s="98">
        <v>208843</v>
      </c>
      <c r="D23" s="98">
        <v>209165</v>
      </c>
      <c r="E23" s="98">
        <v>205939</v>
      </c>
      <c r="F23" s="98"/>
      <c r="G23" s="98"/>
      <c r="H23" s="98"/>
      <c r="I23" s="101">
        <f t="shared" si="0"/>
        <v>1.4253224709123866E-2</v>
      </c>
      <c r="J23" s="101">
        <f t="shared" si="1"/>
        <v>-1.3905182361869921E-2</v>
      </c>
      <c r="K23" s="98">
        <f t="shared" si="2"/>
        <v>-2904</v>
      </c>
      <c r="L23" s="102">
        <f t="shared" si="4"/>
        <v>2.706733278651853E-2</v>
      </c>
      <c r="M23" s="99">
        <f t="shared" si="5"/>
        <v>-3226</v>
      </c>
      <c r="N23" s="99">
        <f t="shared" si="3"/>
        <v>0</v>
      </c>
    </row>
    <row r="24" spans="1:14">
      <c r="A24" s="103">
        <v>23</v>
      </c>
      <c r="B24" s="100" t="s">
        <v>22</v>
      </c>
      <c r="C24" s="98">
        <v>231301</v>
      </c>
      <c r="D24" s="98">
        <v>223292</v>
      </c>
      <c r="E24" s="98">
        <v>217244</v>
      </c>
      <c r="F24" s="98"/>
      <c r="G24" s="98"/>
      <c r="H24" s="98"/>
      <c r="I24" s="101">
        <f t="shared" si="0"/>
        <v>1.5035653998071784E-2</v>
      </c>
      <c r="J24" s="101">
        <f t="shared" si="1"/>
        <v>-6.0773623979144056E-2</v>
      </c>
      <c r="K24" s="98">
        <f t="shared" si="2"/>
        <v>-14057</v>
      </c>
      <c r="L24" s="102">
        <f t="shared" si="4"/>
        <v>0.13102117664603682</v>
      </c>
      <c r="M24" s="99">
        <f t="shared" si="5"/>
        <v>-6048</v>
      </c>
      <c r="N24" s="99">
        <f t="shared" si="3"/>
        <v>0</v>
      </c>
    </row>
    <row r="25" spans="1:14">
      <c r="A25" s="103">
        <v>24</v>
      </c>
      <c r="B25" s="100" t="s">
        <v>23</v>
      </c>
      <c r="C25" s="98">
        <v>166237</v>
      </c>
      <c r="D25" s="98">
        <v>164487</v>
      </c>
      <c r="E25" s="98">
        <v>163656</v>
      </c>
      <c r="F25" s="98"/>
      <c r="G25" s="98"/>
      <c r="H25" s="98"/>
      <c r="I25" s="101">
        <f t="shared" si="0"/>
        <v>1.1326779983375541E-2</v>
      </c>
      <c r="J25" s="101">
        <f t="shared" si="1"/>
        <v>-1.5526026095273615E-2</v>
      </c>
      <c r="K25" s="98">
        <f t="shared" si="2"/>
        <v>-2581</v>
      </c>
      <c r="L25" s="102">
        <f t="shared" si="4"/>
        <v>2.4056744463500111E-2</v>
      </c>
      <c r="M25" s="99">
        <f t="shared" si="5"/>
        <v>-831</v>
      </c>
      <c r="N25" s="99">
        <f t="shared" si="3"/>
        <v>0</v>
      </c>
    </row>
    <row r="26" spans="1:14">
      <c r="A26" s="103">
        <v>25</v>
      </c>
      <c r="B26" s="100" t="s">
        <v>24</v>
      </c>
      <c r="C26" s="98">
        <v>379340</v>
      </c>
      <c r="D26" s="98">
        <v>370112</v>
      </c>
      <c r="E26" s="98">
        <v>366192</v>
      </c>
      <c r="F26" s="98"/>
      <c r="G26" s="98"/>
      <c r="H26" s="98"/>
      <c r="I26" s="101">
        <f t="shared" si="0"/>
        <v>2.5344479980399473E-2</v>
      </c>
      <c r="J26" s="101">
        <f t="shared" si="1"/>
        <v>-3.4660199293509782E-2</v>
      </c>
      <c r="K26" s="98">
        <f t="shared" si="2"/>
        <v>-13148</v>
      </c>
      <c r="L26" s="102">
        <f t="shared" si="4"/>
        <v>0.12254865408992618</v>
      </c>
      <c r="M26" s="99">
        <f t="shared" si="5"/>
        <v>-3920</v>
      </c>
      <c r="N26" s="99">
        <f t="shared" si="3"/>
        <v>0</v>
      </c>
    </row>
    <row r="27" spans="1:14">
      <c r="A27" s="103">
        <v>26</v>
      </c>
      <c r="B27" s="100" t="s">
        <v>25</v>
      </c>
      <c r="C27" s="98">
        <v>35015</v>
      </c>
      <c r="D27" s="98">
        <v>34835</v>
      </c>
      <c r="E27" s="98">
        <v>34728</v>
      </c>
      <c r="F27" s="98"/>
      <c r="G27" s="98"/>
      <c r="H27" s="98"/>
      <c r="I27" s="101">
        <f t="shared" si="0"/>
        <v>2.4035563331785315E-3</v>
      </c>
      <c r="J27" s="101">
        <f t="shared" si="1"/>
        <v>-8.1964872197629584E-3</v>
      </c>
      <c r="K27" s="98">
        <f t="shared" si="2"/>
        <v>-287</v>
      </c>
      <c r="L27" s="102">
        <f t="shared" si="4"/>
        <v>2.6750428752516592E-3</v>
      </c>
      <c r="M27" s="99">
        <f t="shared" si="5"/>
        <v>-107</v>
      </c>
      <c r="N27" s="99">
        <f t="shared" si="3"/>
        <v>0</v>
      </c>
    </row>
    <row r="28" spans="1:14">
      <c r="A28" s="103">
        <v>27</v>
      </c>
      <c r="B28" s="100" t="s">
        <v>26</v>
      </c>
      <c r="C28" s="98">
        <v>146015</v>
      </c>
      <c r="D28" s="98">
        <v>150157</v>
      </c>
      <c r="E28" s="98">
        <v>147749</v>
      </c>
      <c r="F28" s="98"/>
      <c r="G28" s="98"/>
      <c r="H28" s="98"/>
      <c r="I28" s="101">
        <f t="shared" si="0"/>
        <v>1.0225842106392389E-2</v>
      </c>
      <c r="J28" s="101">
        <f t="shared" si="1"/>
        <v>1.1875492243947539E-2</v>
      </c>
      <c r="K28" s="98">
        <f t="shared" si="2"/>
        <v>1734</v>
      </c>
      <c r="L28" s="102">
        <f t="shared" si="4"/>
        <v>-1.6162105734098875E-2</v>
      </c>
      <c r="M28" s="99">
        <f t="shared" si="5"/>
        <v>-2408</v>
      </c>
      <c r="N28" s="99">
        <f t="shared" si="3"/>
        <v>0</v>
      </c>
    </row>
    <row r="29" spans="1:14">
      <c r="A29" s="103">
        <v>28</v>
      </c>
      <c r="B29" s="100" t="s">
        <v>27</v>
      </c>
      <c r="C29" s="98">
        <v>155464</v>
      </c>
      <c r="D29" s="98">
        <v>159392</v>
      </c>
      <c r="E29" s="98">
        <v>158805</v>
      </c>
      <c r="F29" s="98"/>
      <c r="G29" s="98"/>
      <c r="H29" s="98"/>
      <c r="I29" s="101">
        <f t="shared" si="0"/>
        <v>1.09910378798208E-2</v>
      </c>
      <c r="J29" s="101">
        <f t="shared" si="1"/>
        <v>2.1490505840580456E-2</v>
      </c>
      <c r="K29" s="98">
        <f t="shared" si="2"/>
        <v>3341</v>
      </c>
      <c r="L29" s="102">
        <f t="shared" si="4"/>
        <v>-3.1140481694131684E-2</v>
      </c>
      <c r="M29" s="99">
        <f t="shared" si="5"/>
        <v>-587</v>
      </c>
      <c r="N29" s="99">
        <f t="shared" si="3"/>
        <v>0</v>
      </c>
    </row>
    <row r="30" spans="1:14">
      <c r="A30" s="103">
        <v>29</v>
      </c>
      <c r="B30" s="100" t="s">
        <v>28</v>
      </c>
      <c r="C30" s="98">
        <v>201595</v>
      </c>
      <c r="D30" s="98">
        <v>202372</v>
      </c>
      <c r="E30" s="98">
        <v>200216</v>
      </c>
      <c r="F30" s="98"/>
      <c r="G30" s="98"/>
      <c r="H30" s="98"/>
      <c r="I30" s="101">
        <f t="shared" si="0"/>
        <v>1.3857130695797998E-2</v>
      </c>
      <c r="J30" s="101">
        <f t="shared" si="1"/>
        <v>-6.8404474317319379E-3</v>
      </c>
      <c r="K30" s="98">
        <f t="shared" si="2"/>
        <v>-1379</v>
      </c>
      <c r="L30" s="102">
        <f t="shared" si="4"/>
        <v>1.2853254790843337E-2</v>
      </c>
      <c r="M30" s="99">
        <f t="shared" si="5"/>
        <v>-2156</v>
      </c>
      <c r="N30" s="99">
        <f t="shared" si="3"/>
        <v>0</v>
      </c>
    </row>
    <row r="31" spans="1:14">
      <c r="A31" s="103">
        <v>30</v>
      </c>
      <c r="B31" s="100" t="s">
        <v>29</v>
      </c>
      <c r="C31" s="98">
        <v>50969</v>
      </c>
      <c r="D31" s="98">
        <v>55363</v>
      </c>
      <c r="E31" s="98">
        <v>55447</v>
      </c>
      <c r="F31" s="98"/>
      <c r="G31" s="98"/>
      <c r="H31" s="98"/>
      <c r="I31" s="101">
        <f t="shared" si="0"/>
        <v>3.8375370883940926E-3</v>
      </c>
      <c r="J31" s="101">
        <f t="shared" si="1"/>
        <v>8.7857325040711018E-2</v>
      </c>
      <c r="K31" s="98">
        <f t="shared" si="2"/>
        <v>4478</v>
      </c>
      <c r="L31" s="102">
        <f t="shared" si="4"/>
        <v>-4.173812541943181E-2</v>
      </c>
      <c r="M31" s="99">
        <f t="shared" si="5"/>
        <v>84</v>
      </c>
      <c r="N31" s="99">
        <f t="shared" si="3"/>
        <v>0</v>
      </c>
    </row>
    <row r="32" spans="1:14">
      <c r="A32" s="103">
        <v>31</v>
      </c>
      <c r="B32" s="100" t="s">
        <v>30</v>
      </c>
      <c r="C32" s="98">
        <v>161966</v>
      </c>
      <c r="D32" s="98">
        <v>154936</v>
      </c>
      <c r="E32" s="98">
        <v>152314</v>
      </c>
      <c r="F32" s="98"/>
      <c r="G32" s="98"/>
      <c r="H32" s="98"/>
      <c r="I32" s="101">
        <f t="shared" si="0"/>
        <v>1.0541789890916692E-2</v>
      </c>
      <c r="J32" s="101">
        <f t="shared" si="1"/>
        <v>-5.9592754034797427E-2</v>
      </c>
      <c r="K32" s="98">
        <f t="shared" si="2"/>
        <v>-9652</v>
      </c>
      <c r="L32" s="102">
        <f t="shared" si="4"/>
        <v>8.9963462829020957E-2</v>
      </c>
      <c r="M32" s="99">
        <f t="shared" si="5"/>
        <v>-2622</v>
      </c>
      <c r="N32" s="99">
        <f t="shared" si="3"/>
        <v>0</v>
      </c>
    </row>
    <row r="33" spans="1:14">
      <c r="A33" s="103">
        <v>32</v>
      </c>
      <c r="B33" s="100" t="s">
        <v>31</v>
      </c>
      <c r="C33" s="98">
        <v>57342</v>
      </c>
      <c r="D33" s="98">
        <v>59754</v>
      </c>
      <c r="E33" s="98">
        <v>59790</v>
      </c>
      <c r="F33" s="98"/>
      <c r="G33" s="98"/>
      <c r="H33" s="98"/>
      <c r="I33" s="101">
        <f t="shared" si="0"/>
        <v>4.1381200518528106E-3</v>
      </c>
      <c r="J33" s="101">
        <f t="shared" si="1"/>
        <v>4.2691221094485719E-2</v>
      </c>
      <c r="K33" s="98">
        <f t="shared" si="2"/>
        <v>2448</v>
      </c>
      <c r="L33" s="102">
        <f t="shared" si="4"/>
        <v>-2.2817090448139586E-2</v>
      </c>
      <c r="M33" s="99">
        <f t="shared" si="5"/>
        <v>36</v>
      </c>
      <c r="N33" s="99">
        <f t="shared" si="3"/>
        <v>0</v>
      </c>
    </row>
    <row r="34" spans="1:14">
      <c r="A34" s="103">
        <v>33</v>
      </c>
      <c r="B34" s="100" t="s">
        <v>32</v>
      </c>
      <c r="C34" s="98">
        <v>144072</v>
      </c>
      <c r="D34" s="98">
        <v>138616</v>
      </c>
      <c r="E34" s="98">
        <v>138561</v>
      </c>
      <c r="F34" s="98"/>
      <c r="G34" s="98"/>
      <c r="H34" s="98"/>
      <c r="I34" s="101">
        <f t="shared" si="0"/>
        <v>9.5899323048131337E-3</v>
      </c>
      <c r="J34" s="101">
        <f t="shared" si="1"/>
        <v>-3.8251707479593534E-2</v>
      </c>
      <c r="K34" s="98">
        <f t="shared" si="2"/>
        <v>-5511</v>
      </c>
      <c r="L34" s="102">
        <f t="shared" si="4"/>
        <v>5.1366415628961298E-2</v>
      </c>
      <c r="M34" s="99">
        <f t="shared" si="5"/>
        <v>-55</v>
      </c>
      <c r="N34" s="99">
        <f t="shared" si="3"/>
        <v>0</v>
      </c>
    </row>
    <row r="35" spans="1:14">
      <c r="A35" s="103">
        <v>35</v>
      </c>
      <c r="B35" s="100" t="s">
        <v>33</v>
      </c>
      <c r="C35" s="98">
        <v>106339</v>
      </c>
      <c r="D35" s="98">
        <v>103102</v>
      </c>
      <c r="E35" s="98">
        <v>102440</v>
      </c>
      <c r="F35" s="98"/>
      <c r="G35" s="98"/>
      <c r="H35" s="98"/>
      <c r="I35" s="101">
        <f t="shared" ref="I35:I66" si="6">E35/$E$92</f>
        <v>7.0899651799933416E-3</v>
      </c>
      <c r="J35" s="101">
        <f t="shared" ref="J35:J66" si="7">(E35-C35)/C35</f>
        <v>-3.6665757624201843E-2</v>
      </c>
      <c r="K35" s="98">
        <f t="shared" ref="K35:K66" si="8">E35-C35</f>
        <v>-3899</v>
      </c>
      <c r="L35" s="102">
        <f t="shared" si="4"/>
        <v>3.6341436134516444E-2</v>
      </c>
      <c r="M35" s="99">
        <f t="shared" si="5"/>
        <v>-662</v>
      </c>
      <c r="N35" s="99">
        <f t="shared" ref="N35:N66" si="9">H35-G35</f>
        <v>0</v>
      </c>
    </row>
    <row r="36" spans="1:14">
      <c r="A36" s="103">
        <v>36</v>
      </c>
      <c r="B36" s="100" t="s">
        <v>34</v>
      </c>
      <c r="C36" s="98">
        <v>14787</v>
      </c>
      <c r="D36" s="98">
        <v>15439</v>
      </c>
      <c r="E36" s="98">
        <v>15110</v>
      </c>
      <c r="F36" s="98"/>
      <c r="G36" s="98"/>
      <c r="H36" s="98"/>
      <c r="I36" s="101">
        <f t="shared" si="6"/>
        <v>1.0457767851395881E-3</v>
      </c>
      <c r="J36" s="101">
        <f t="shared" si="7"/>
        <v>2.1843511192263475E-2</v>
      </c>
      <c r="K36" s="98">
        <f t="shared" si="8"/>
        <v>323</v>
      </c>
      <c r="L36" s="102">
        <f t="shared" si="4"/>
        <v>-3.0105883230184178E-3</v>
      </c>
      <c r="M36" s="99">
        <f t="shared" si="5"/>
        <v>-329</v>
      </c>
      <c r="N36" s="99">
        <f t="shared" si="9"/>
        <v>0</v>
      </c>
    </row>
    <row r="37" spans="1:14">
      <c r="A37" s="103">
        <v>37</v>
      </c>
      <c r="B37" s="100" t="s">
        <v>35</v>
      </c>
      <c r="C37" s="98">
        <v>15389</v>
      </c>
      <c r="D37" s="98">
        <v>15222</v>
      </c>
      <c r="E37" s="98">
        <v>15092</v>
      </c>
      <c r="F37" s="98"/>
      <c r="G37" s="98"/>
      <c r="H37" s="98"/>
      <c r="I37" s="101">
        <f t="shared" si="6"/>
        <v>1.0445309888369729E-3</v>
      </c>
      <c r="J37" s="101">
        <f t="shared" si="7"/>
        <v>-1.9299499642601858E-2</v>
      </c>
      <c r="K37" s="98">
        <f t="shared" si="8"/>
        <v>-297</v>
      </c>
      <c r="L37" s="102">
        <f t="shared" si="4"/>
        <v>2.7682499440757585E-3</v>
      </c>
      <c r="M37" s="99">
        <f t="shared" si="5"/>
        <v>-130</v>
      </c>
      <c r="N37" s="99">
        <f t="shared" si="9"/>
        <v>0</v>
      </c>
    </row>
    <row r="38" spans="1:14">
      <c r="A38" s="103">
        <v>38</v>
      </c>
      <c r="B38" s="100" t="s">
        <v>36</v>
      </c>
      <c r="C38" s="98">
        <v>97946</v>
      </c>
      <c r="D38" s="98">
        <v>85563</v>
      </c>
      <c r="E38" s="98">
        <v>85006</v>
      </c>
      <c r="F38" s="98"/>
      <c r="G38" s="98"/>
      <c r="H38" s="98"/>
      <c r="I38" s="101">
        <f t="shared" si="6"/>
        <v>5.8833422500050182E-3</v>
      </c>
      <c r="J38" s="101">
        <f t="shared" si="7"/>
        <v>-0.13211361362383353</v>
      </c>
      <c r="K38" s="98">
        <f t="shared" si="8"/>
        <v>-12940</v>
      </c>
      <c r="L38" s="102">
        <f t="shared" si="4"/>
        <v>0.1206099470583849</v>
      </c>
      <c r="M38" s="99">
        <f t="shared" si="5"/>
        <v>-557</v>
      </c>
      <c r="N38" s="99">
        <f t="shared" si="9"/>
        <v>0</v>
      </c>
    </row>
    <row r="39" spans="1:14">
      <c r="A39" s="103">
        <v>39</v>
      </c>
      <c r="B39" s="100" t="s">
        <v>37</v>
      </c>
      <c r="C39" s="98">
        <v>1206</v>
      </c>
      <c r="D39" s="98">
        <v>2817</v>
      </c>
      <c r="E39" s="98">
        <v>2742</v>
      </c>
      <c r="F39" s="98"/>
      <c r="G39" s="98"/>
      <c r="H39" s="98"/>
      <c r="I39" s="101">
        <f t="shared" si="6"/>
        <v>1.8977630343168433E-4</v>
      </c>
      <c r="J39" s="101">
        <f t="shared" si="7"/>
        <v>1.2736318407960199</v>
      </c>
      <c r="K39" s="98">
        <f t="shared" si="8"/>
        <v>1536</v>
      </c>
      <c r="L39" s="102">
        <f t="shared" si="4"/>
        <v>-1.4316605771381701E-2</v>
      </c>
      <c r="M39" s="99">
        <f t="shared" si="5"/>
        <v>-75</v>
      </c>
      <c r="N39" s="99">
        <f t="shared" si="9"/>
        <v>0</v>
      </c>
    </row>
    <row r="40" spans="1:14" s="19" customFormat="1">
      <c r="A40" s="103">
        <v>41</v>
      </c>
      <c r="B40" s="100" t="s">
        <v>38</v>
      </c>
      <c r="C40" s="98">
        <v>1380665</v>
      </c>
      <c r="D40" s="98">
        <v>1135654</v>
      </c>
      <c r="E40" s="98">
        <v>1064006</v>
      </c>
      <c r="F40" s="98"/>
      <c r="G40" s="98"/>
      <c r="H40" s="98"/>
      <c r="I40" s="101">
        <f t="shared" si="6"/>
        <v>7.3640818931120608E-2</v>
      </c>
      <c r="J40" s="101">
        <f t="shared" si="7"/>
        <v>-0.22935252215417934</v>
      </c>
      <c r="K40" s="98">
        <f t="shared" si="8"/>
        <v>-316659</v>
      </c>
      <c r="L40" s="102">
        <f t="shared" si="4"/>
        <v>2.9514857206770562</v>
      </c>
      <c r="M40" s="99">
        <f t="shared" si="5"/>
        <v>-71648</v>
      </c>
      <c r="N40" s="99">
        <f t="shared" si="9"/>
        <v>0</v>
      </c>
    </row>
    <row r="41" spans="1:14">
      <c r="A41" s="103">
        <v>42</v>
      </c>
      <c r="B41" s="100" t="s">
        <v>39</v>
      </c>
      <c r="C41" s="98">
        <v>445423</v>
      </c>
      <c r="D41" s="98">
        <v>399218</v>
      </c>
      <c r="E41" s="98">
        <v>370964</v>
      </c>
      <c r="F41" s="98"/>
      <c r="G41" s="98"/>
      <c r="H41" s="98"/>
      <c r="I41" s="101">
        <f t="shared" si="6"/>
        <v>2.5674754422403846E-2</v>
      </c>
      <c r="J41" s="101">
        <f t="shared" si="7"/>
        <v>-0.16716469513249205</v>
      </c>
      <c r="K41" s="98">
        <f t="shared" si="8"/>
        <v>-74459</v>
      </c>
      <c r="L41" s="102">
        <f t="shared" si="4"/>
        <v>0.69401051375736333</v>
      </c>
      <c r="M41" s="99">
        <f t="shared" si="5"/>
        <v>-28254</v>
      </c>
      <c r="N41" s="99">
        <f t="shared" si="9"/>
        <v>0</v>
      </c>
    </row>
    <row r="42" spans="1:14">
      <c r="A42" s="103">
        <v>43</v>
      </c>
      <c r="B42" s="100" t="s">
        <v>40</v>
      </c>
      <c r="C42" s="98">
        <v>338347</v>
      </c>
      <c r="D42" s="98">
        <v>305297</v>
      </c>
      <c r="E42" s="98">
        <v>298352</v>
      </c>
      <c r="F42" s="98"/>
      <c r="G42" s="98"/>
      <c r="H42" s="98"/>
      <c r="I42" s="101">
        <f t="shared" si="6"/>
        <v>2.0649212137654954E-2</v>
      </c>
      <c r="J42" s="101">
        <f t="shared" si="7"/>
        <v>-0.11820704779412851</v>
      </c>
      <c r="K42" s="98">
        <f t="shared" si="8"/>
        <v>-39995</v>
      </c>
      <c r="L42" s="102">
        <f t="shared" si="4"/>
        <v>0.37278167176198646</v>
      </c>
      <c r="M42" s="99">
        <f t="shared" si="5"/>
        <v>-6945</v>
      </c>
      <c r="N42" s="99">
        <f t="shared" si="9"/>
        <v>0</v>
      </c>
    </row>
    <row r="43" spans="1:14" s="19" customFormat="1">
      <c r="A43" s="103">
        <v>45</v>
      </c>
      <c r="B43" s="100" t="s">
        <v>41</v>
      </c>
      <c r="C43" s="98">
        <v>216587</v>
      </c>
      <c r="D43" s="98">
        <v>216568</v>
      </c>
      <c r="E43" s="98">
        <v>215067</v>
      </c>
      <c r="F43" s="98"/>
      <c r="G43" s="98"/>
      <c r="H43" s="98"/>
      <c r="I43" s="101">
        <f t="shared" si="6"/>
        <v>1.4884981856361071E-2</v>
      </c>
      <c r="J43" s="101">
        <f t="shared" si="7"/>
        <v>-7.0179650671554619E-3</v>
      </c>
      <c r="K43" s="98">
        <f t="shared" si="8"/>
        <v>-1520</v>
      </c>
      <c r="L43" s="102">
        <f t="shared" si="4"/>
        <v>1.4167474461263142E-2</v>
      </c>
      <c r="M43" s="99">
        <f t="shared" si="5"/>
        <v>-1501</v>
      </c>
      <c r="N43" s="99">
        <f t="shared" si="9"/>
        <v>0</v>
      </c>
    </row>
    <row r="44" spans="1:14" s="19" customFormat="1">
      <c r="A44" s="103">
        <v>46</v>
      </c>
      <c r="B44" s="100" t="s">
        <v>42</v>
      </c>
      <c r="C44" s="98">
        <v>717787</v>
      </c>
      <c r="D44" s="98">
        <v>714677</v>
      </c>
      <c r="E44" s="98">
        <v>709950</v>
      </c>
      <c r="F44" s="98"/>
      <c r="G44" s="98"/>
      <c r="H44" s="98"/>
      <c r="I44" s="101">
        <f t="shared" si="6"/>
        <v>4.9136282502306457E-2</v>
      </c>
      <c r="J44" s="101">
        <f t="shared" si="7"/>
        <v>-1.0918280771315167E-2</v>
      </c>
      <c r="K44" s="98">
        <f t="shared" si="8"/>
        <v>-7837</v>
      </c>
      <c r="L44" s="102">
        <f t="shared" si="4"/>
        <v>7.304637983744687E-2</v>
      </c>
      <c r="M44" s="99">
        <f t="shared" si="5"/>
        <v>-4727</v>
      </c>
      <c r="N44" s="99">
        <f t="shared" si="9"/>
        <v>0</v>
      </c>
    </row>
    <row r="45" spans="1:14" s="19" customFormat="1">
      <c r="A45" s="103">
        <v>47</v>
      </c>
      <c r="B45" s="100" t="s">
        <v>43</v>
      </c>
      <c r="C45" s="98">
        <v>1318000</v>
      </c>
      <c r="D45" s="98">
        <v>1320252</v>
      </c>
      <c r="E45" s="98">
        <v>1309896</v>
      </c>
      <c r="F45" s="98"/>
      <c r="G45" s="98"/>
      <c r="H45" s="98"/>
      <c r="I45" s="101">
        <f t="shared" si="6"/>
        <v>9.0659088533898466E-2</v>
      </c>
      <c r="J45" s="101">
        <f t="shared" si="7"/>
        <v>-6.1487101669195753E-3</v>
      </c>
      <c r="K45" s="98">
        <f t="shared" si="8"/>
        <v>-8104</v>
      </c>
      <c r="L45" s="102">
        <f t="shared" si="4"/>
        <v>7.5535008575050328E-2</v>
      </c>
      <c r="M45" s="99">
        <f t="shared" si="5"/>
        <v>-10356</v>
      </c>
      <c r="N45" s="99">
        <f t="shared" si="9"/>
        <v>0</v>
      </c>
    </row>
    <row r="46" spans="1:14">
      <c r="A46" s="103">
        <v>49</v>
      </c>
      <c r="B46" s="100" t="s">
        <v>44</v>
      </c>
      <c r="C46" s="98">
        <v>551294</v>
      </c>
      <c r="D46" s="98">
        <v>538760</v>
      </c>
      <c r="E46" s="98">
        <v>537742</v>
      </c>
      <c r="F46" s="98"/>
      <c r="G46" s="98"/>
      <c r="H46" s="98"/>
      <c r="I46" s="101">
        <f t="shared" si="6"/>
        <v>3.7217610853377388E-2</v>
      </c>
      <c r="J46" s="101">
        <f t="shared" si="7"/>
        <v>-2.4582164870286999E-2</v>
      </c>
      <c r="K46" s="98">
        <f t="shared" si="8"/>
        <v>-13552</v>
      </c>
      <c r="L46" s="102">
        <f t="shared" si="4"/>
        <v>0.12631421967041981</v>
      </c>
      <c r="M46" s="99">
        <f t="shared" si="5"/>
        <v>-1018</v>
      </c>
      <c r="N46" s="99">
        <f t="shared" si="9"/>
        <v>0</v>
      </c>
    </row>
    <row r="47" spans="1:14">
      <c r="A47" s="103">
        <v>50</v>
      </c>
      <c r="B47" s="100" t="s">
        <v>45</v>
      </c>
      <c r="C47" s="98">
        <v>15372</v>
      </c>
      <c r="D47" s="98">
        <v>16340</v>
      </c>
      <c r="E47" s="98">
        <v>15219</v>
      </c>
      <c r="F47" s="98"/>
      <c r="G47" s="98"/>
      <c r="H47" s="98"/>
      <c r="I47" s="101">
        <f t="shared" si="6"/>
        <v>1.0533207738609787E-3</v>
      </c>
      <c r="J47" s="101">
        <f t="shared" si="7"/>
        <v>-9.9531615925058554E-3</v>
      </c>
      <c r="K47" s="98">
        <f t="shared" si="8"/>
        <v>-153</v>
      </c>
      <c r="L47" s="102">
        <f t="shared" si="4"/>
        <v>1.4260681530087241E-3</v>
      </c>
      <c r="M47" s="99">
        <f t="shared" si="5"/>
        <v>-1121</v>
      </c>
      <c r="N47" s="99">
        <f t="shared" si="9"/>
        <v>0</v>
      </c>
    </row>
    <row r="48" spans="1:14">
      <c r="A48" s="103">
        <v>51</v>
      </c>
      <c r="B48" s="100" t="s">
        <v>46</v>
      </c>
      <c r="C48" s="98">
        <v>25115</v>
      </c>
      <c r="D48" s="98">
        <v>26857</v>
      </c>
      <c r="E48" s="98">
        <v>27160</v>
      </c>
      <c r="F48" s="98"/>
      <c r="G48" s="98"/>
      <c r="H48" s="98"/>
      <c r="I48" s="101">
        <f t="shared" si="6"/>
        <v>1.8797681988346267E-3</v>
      </c>
      <c r="J48" s="101">
        <f t="shared" si="7"/>
        <v>8.1425442962373085E-2</v>
      </c>
      <c r="K48" s="98">
        <f t="shared" si="8"/>
        <v>2045</v>
      </c>
      <c r="L48" s="102">
        <f t="shared" si="4"/>
        <v>-1.9060845574528373E-2</v>
      </c>
      <c r="M48" s="99">
        <f t="shared" si="5"/>
        <v>303</v>
      </c>
      <c r="N48" s="99">
        <f t="shared" si="9"/>
        <v>0</v>
      </c>
    </row>
    <row r="49" spans="1:14">
      <c r="A49" s="103">
        <v>52</v>
      </c>
      <c r="B49" s="100" t="s">
        <v>47</v>
      </c>
      <c r="C49" s="98">
        <v>245478</v>
      </c>
      <c r="D49" s="98">
        <v>255784</v>
      </c>
      <c r="E49" s="98">
        <v>254690</v>
      </c>
      <c r="F49" s="98"/>
      <c r="G49" s="98"/>
      <c r="H49" s="98"/>
      <c r="I49" s="101">
        <f t="shared" si="6"/>
        <v>1.762732557294518E-2</v>
      </c>
      <c r="J49" s="101">
        <f t="shared" si="7"/>
        <v>3.7526784477631393E-2</v>
      </c>
      <c r="K49" s="98">
        <f t="shared" si="8"/>
        <v>9212</v>
      </c>
      <c r="L49" s="102">
        <f t="shared" si="4"/>
        <v>-8.5862351800760572E-2</v>
      </c>
      <c r="M49" s="99">
        <f t="shared" si="5"/>
        <v>-1094</v>
      </c>
      <c r="N49" s="99">
        <f t="shared" si="9"/>
        <v>0</v>
      </c>
    </row>
    <row r="50" spans="1:14">
      <c r="A50" s="103">
        <v>53</v>
      </c>
      <c r="B50" s="100" t="s">
        <v>48</v>
      </c>
      <c r="C50" s="98">
        <v>37626</v>
      </c>
      <c r="D50" s="98">
        <v>42067</v>
      </c>
      <c r="E50" s="98">
        <v>42429</v>
      </c>
      <c r="F50" s="98"/>
      <c r="G50" s="98"/>
      <c r="H50" s="98"/>
      <c r="I50" s="101">
        <f t="shared" si="6"/>
        <v>2.9365495179806472E-3</v>
      </c>
      <c r="J50" s="101">
        <f t="shared" si="7"/>
        <v>0.12765109232977195</v>
      </c>
      <c r="K50" s="98">
        <f t="shared" si="8"/>
        <v>4803</v>
      </c>
      <c r="L50" s="102">
        <f t="shared" si="4"/>
        <v>-4.476735515621505E-2</v>
      </c>
      <c r="M50" s="99">
        <f t="shared" si="5"/>
        <v>362</v>
      </c>
      <c r="N50" s="99">
        <f t="shared" si="9"/>
        <v>0</v>
      </c>
    </row>
    <row r="51" spans="1:14" s="19" customFormat="1">
      <c r="A51" s="103">
        <v>55</v>
      </c>
      <c r="B51" s="100" t="s">
        <v>49</v>
      </c>
      <c r="C51" s="98">
        <v>231143</v>
      </c>
      <c r="D51" s="98">
        <v>327278</v>
      </c>
      <c r="E51" s="98">
        <v>260224</v>
      </c>
      <c r="F51" s="98"/>
      <c r="G51" s="98"/>
      <c r="H51" s="98"/>
      <c r="I51" s="101">
        <f t="shared" si="6"/>
        <v>1.801033872509359E-2</v>
      </c>
      <c r="J51" s="101">
        <f t="shared" si="7"/>
        <v>0.12581389010266372</v>
      </c>
      <c r="K51" s="98">
        <f t="shared" si="8"/>
        <v>29081</v>
      </c>
      <c r="L51" s="102">
        <f t="shared" si="4"/>
        <v>-0.27105547684736409</v>
      </c>
      <c r="M51" s="99">
        <f t="shared" si="5"/>
        <v>-67054</v>
      </c>
      <c r="N51" s="99">
        <f t="shared" si="9"/>
        <v>0</v>
      </c>
    </row>
    <row r="52" spans="1:14" s="19" customFormat="1">
      <c r="A52" s="103">
        <v>56</v>
      </c>
      <c r="B52" s="100" t="s">
        <v>50</v>
      </c>
      <c r="C52" s="98">
        <v>652242</v>
      </c>
      <c r="D52" s="98">
        <v>670025</v>
      </c>
      <c r="E52" s="98">
        <v>665143</v>
      </c>
      <c r="F52" s="98"/>
      <c r="G52" s="98"/>
      <c r="H52" s="98"/>
      <c r="I52" s="101">
        <f t="shared" si="6"/>
        <v>4.6035149450569225E-2</v>
      </c>
      <c r="J52" s="101">
        <f t="shared" si="7"/>
        <v>1.9779468356836881E-2</v>
      </c>
      <c r="K52" s="98">
        <f t="shared" si="8"/>
        <v>12901</v>
      </c>
      <c r="L52" s="102">
        <f t="shared" si="4"/>
        <v>-0.12024643948997092</v>
      </c>
      <c r="M52" s="99">
        <f t="shared" si="5"/>
        <v>-4882</v>
      </c>
      <c r="N52" s="99">
        <f t="shared" si="9"/>
        <v>0</v>
      </c>
    </row>
    <row r="53" spans="1:14">
      <c r="A53" s="103">
        <v>58</v>
      </c>
      <c r="B53" s="100" t="s">
        <v>51</v>
      </c>
      <c r="C53" s="98">
        <v>24518</v>
      </c>
      <c r="D53" s="98">
        <v>24538</v>
      </c>
      <c r="E53" s="98">
        <v>24294</v>
      </c>
      <c r="F53" s="98"/>
      <c r="G53" s="98"/>
      <c r="H53" s="98"/>
      <c r="I53" s="101">
        <f t="shared" si="6"/>
        <v>1.6814097430960392E-3</v>
      </c>
      <c r="J53" s="101">
        <f t="shared" si="7"/>
        <v>-9.1361448731544174E-3</v>
      </c>
      <c r="K53" s="98">
        <f t="shared" si="8"/>
        <v>-224</v>
      </c>
      <c r="L53" s="102">
        <f t="shared" si="4"/>
        <v>2.0878383416598313E-3</v>
      </c>
      <c r="M53" s="99">
        <f t="shared" si="5"/>
        <v>-244</v>
      </c>
      <c r="N53" s="99">
        <f t="shared" si="9"/>
        <v>0</v>
      </c>
    </row>
    <row r="54" spans="1:14">
      <c r="A54" s="103">
        <v>59</v>
      </c>
      <c r="B54" s="100" t="s">
        <v>52</v>
      </c>
      <c r="C54" s="98">
        <v>18000</v>
      </c>
      <c r="D54" s="98">
        <v>17721</v>
      </c>
      <c r="E54" s="98">
        <v>17364</v>
      </c>
      <c r="F54" s="98"/>
      <c r="G54" s="98"/>
      <c r="H54" s="98"/>
      <c r="I54" s="101">
        <f t="shared" si="6"/>
        <v>1.2017781665892657E-3</v>
      </c>
      <c r="J54" s="101">
        <f t="shared" si="7"/>
        <v>-3.5333333333333335E-2</v>
      </c>
      <c r="K54" s="98">
        <f t="shared" si="8"/>
        <v>-636</v>
      </c>
      <c r="L54" s="102">
        <f t="shared" si="4"/>
        <v>5.9279695772127359E-3</v>
      </c>
      <c r="M54" s="99">
        <f t="shared" si="5"/>
        <v>-357</v>
      </c>
      <c r="N54" s="99">
        <f t="shared" si="9"/>
        <v>0</v>
      </c>
    </row>
    <row r="55" spans="1:14">
      <c r="A55" s="103">
        <v>60</v>
      </c>
      <c r="B55" s="100" t="s">
        <v>53</v>
      </c>
      <c r="C55" s="98">
        <v>10376</v>
      </c>
      <c r="D55" s="98">
        <v>9817</v>
      </c>
      <c r="E55" s="98">
        <v>9750</v>
      </c>
      <c r="F55" s="98"/>
      <c r="G55" s="98"/>
      <c r="H55" s="98"/>
      <c r="I55" s="101">
        <f t="shared" si="6"/>
        <v>6.7480633058312263E-4</v>
      </c>
      <c r="J55" s="101">
        <f t="shared" si="7"/>
        <v>-6.0331534309946026E-2</v>
      </c>
      <c r="K55" s="98">
        <f t="shared" si="8"/>
        <v>-626</v>
      </c>
      <c r="L55" s="102">
        <f t="shared" si="4"/>
        <v>5.8347625083886362E-3</v>
      </c>
      <c r="M55" s="99">
        <f t="shared" si="5"/>
        <v>-67</v>
      </c>
      <c r="N55" s="99">
        <f t="shared" si="9"/>
        <v>0</v>
      </c>
    </row>
    <row r="56" spans="1:14">
      <c r="A56" s="103">
        <v>61</v>
      </c>
      <c r="B56" s="100" t="s">
        <v>54</v>
      </c>
      <c r="C56" s="98">
        <v>24617</v>
      </c>
      <c r="D56" s="98">
        <v>23671</v>
      </c>
      <c r="E56" s="98">
        <v>23780</v>
      </c>
      <c r="F56" s="98"/>
      <c r="G56" s="98"/>
      <c r="H56" s="98"/>
      <c r="I56" s="101">
        <f t="shared" si="6"/>
        <v>1.6458353375658108E-3</v>
      </c>
      <c r="J56" s="101">
        <f t="shared" si="7"/>
        <v>-3.4000893691351508E-2</v>
      </c>
      <c r="K56" s="98">
        <f t="shared" si="8"/>
        <v>-837</v>
      </c>
      <c r="L56" s="102">
        <f t="shared" si="4"/>
        <v>7.8014316605771383E-3</v>
      </c>
      <c r="M56" s="99">
        <f t="shared" si="5"/>
        <v>109</v>
      </c>
      <c r="N56" s="99">
        <f t="shared" si="9"/>
        <v>0</v>
      </c>
    </row>
    <row r="57" spans="1:14">
      <c r="A57" s="103">
        <v>62</v>
      </c>
      <c r="B57" s="100" t="s">
        <v>55</v>
      </c>
      <c r="C57" s="98">
        <v>78734</v>
      </c>
      <c r="D57" s="98">
        <v>81700</v>
      </c>
      <c r="E57" s="98">
        <v>83367</v>
      </c>
      <c r="F57" s="98"/>
      <c r="G57" s="98"/>
      <c r="H57" s="98"/>
      <c r="I57" s="101">
        <f t="shared" si="6"/>
        <v>5.7699055755613526E-3</v>
      </c>
      <c r="J57" s="101">
        <f t="shared" si="7"/>
        <v>5.884370157746336E-2</v>
      </c>
      <c r="K57" s="98">
        <f t="shared" si="8"/>
        <v>4633</v>
      </c>
      <c r="L57" s="102">
        <f t="shared" si="4"/>
        <v>-4.3182834986205357E-2</v>
      </c>
      <c r="M57" s="99">
        <f t="shared" si="5"/>
        <v>1667</v>
      </c>
      <c r="N57" s="99">
        <f t="shared" si="9"/>
        <v>0</v>
      </c>
    </row>
    <row r="58" spans="1:14">
      <c r="A58" s="103">
        <v>63</v>
      </c>
      <c r="B58" s="100" t="s">
        <v>56</v>
      </c>
      <c r="C58" s="98">
        <v>56809</v>
      </c>
      <c r="D58" s="98">
        <v>43559</v>
      </c>
      <c r="E58" s="98">
        <v>43425</v>
      </c>
      <c r="F58" s="98"/>
      <c r="G58" s="98"/>
      <c r="H58" s="98"/>
      <c r="I58" s="101">
        <f t="shared" si="6"/>
        <v>3.0054835800586771E-3</v>
      </c>
      <c r="J58" s="101">
        <f t="shared" si="7"/>
        <v>-0.23559647238993822</v>
      </c>
      <c r="K58" s="98">
        <f t="shared" si="8"/>
        <v>-13384</v>
      </c>
      <c r="L58" s="102">
        <f t="shared" si="4"/>
        <v>0.12474834091417493</v>
      </c>
      <c r="M58" s="99">
        <f t="shared" si="5"/>
        <v>-134</v>
      </c>
      <c r="N58" s="99">
        <f t="shared" si="9"/>
        <v>0</v>
      </c>
    </row>
    <row r="59" spans="1:14">
      <c r="A59" s="103">
        <v>64</v>
      </c>
      <c r="B59" s="100" t="s">
        <v>57</v>
      </c>
      <c r="C59" s="98">
        <v>88183</v>
      </c>
      <c r="D59" s="98">
        <v>86900</v>
      </c>
      <c r="E59" s="98">
        <v>86578</v>
      </c>
      <c r="F59" s="98"/>
      <c r="G59" s="98"/>
      <c r="H59" s="98"/>
      <c r="I59" s="101">
        <f t="shared" si="6"/>
        <v>5.9921417937667271E-3</v>
      </c>
      <c r="J59" s="101">
        <f t="shared" si="7"/>
        <v>-1.820078699976186E-2</v>
      </c>
      <c r="K59" s="98">
        <f t="shared" si="8"/>
        <v>-1605</v>
      </c>
      <c r="L59" s="102">
        <f t="shared" si="4"/>
        <v>1.495973454626799E-2</v>
      </c>
      <c r="M59" s="99">
        <f t="shared" si="5"/>
        <v>-322</v>
      </c>
      <c r="N59" s="99">
        <f t="shared" si="9"/>
        <v>0</v>
      </c>
    </row>
    <row r="60" spans="1:14">
      <c r="A60" s="103">
        <v>65</v>
      </c>
      <c r="B60" s="100" t="s">
        <v>58</v>
      </c>
      <c r="C60" s="98">
        <v>24308</v>
      </c>
      <c r="D60" s="98">
        <v>23352</v>
      </c>
      <c r="E60" s="98">
        <v>23302</v>
      </c>
      <c r="F60" s="98"/>
      <c r="G60" s="98"/>
      <c r="H60" s="98"/>
      <c r="I60" s="101">
        <f t="shared" si="6"/>
        <v>1.6127525246408126E-3</v>
      </c>
      <c r="J60" s="101">
        <f t="shared" si="7"/>
        <v>-4.1385552081619217E-2</v>
      </c>
      <c r="K60" s="98">
        <f t="shared" si="8"/>
        <v>-1006</v>
      </c>
      <c r="L60" s="102">
        <f t="shared" si="4"/>
        <v>9.3766311237044216E-3</v>
      </c>
      <c r="M60" s="99">
        <f t="shared" si="5"/>
        <v>-50</v>
      </c>
      <c r="N60" s="99">
        <f t="shared" si="9"/>
        <v>0</v>
      </c>
    </row>
    <row r="61" spans="1:14">
      <c r="A61" s="103">
        <v>66</v>
      </c>
      <c r="B61" s="100" t="s">
        <v>59</v>
      </c>
      <c r="C61" s="98">
        <v>50058</v>
      </c>
      <c r="D61" s="98">
        <v>48484</v>
      </c>
      <c r="E61" s="98">
        <v>49163</v>
      </c>
      <c r="F61" s="98"/>
      <c r="G61" s="98"/>
      <c r="H61" s="98"/>
      <c r="I61" s="101">
        <f t="shared" si="6"/>
        <v>3.4026157569700573E-3</v>
      </c>
      <c r="J61" s="101">
        <f t="shared" si="7"/>
        <v>-1.7879260058332333E-2</v>
      </c>
      <c r="K61" s="98">
        <f t="shared" si="8"/>
        <v>-895</v>
      </c>
      <c r="L61" s="102">
        <f t="shared" si="4"/>
        <v>8.3420326597569167E-3</v>
      </c>
      <c r="M61" s="99">
        <f t="shared" si="5"/>
        <v>679</v>
      </c>
      <c r="N61" s="99">
        <f t="shared" si="9"/>
        <v>0</v>
      </c>
    </row>
    <row r="62" spans="1:14">
      <c r="A62" s="103">
        <v>68</v>
      </c>
      <c r="B62" s="100" t="s">
        <v>60</v>
      </c>
      <c r="C62" s="98">
        <v>122540</v>
      </c>
      <c r="D62" s="98">
        <v>128155</v>
      </c>
      <c r="E62" s="98">
        <v>129482</v>
      </c>
      <c r="F62" s="98"/>
      <c r="G62" s="98"/>
      <c r="H62" s="98"/>
      <c r="I62" s="101">
        <f t="shared" si="6"/>
        <v>8.9615664919552706E-3</v>
      </c>
      <c r="J62" s="101">
        <f t="shared" si="7"/>
        <v>5.6650889505467601E-2</v>
      </c>
      <c r="K62" s="98">
        <f t="shared" si="8"/>
        <v>6942</v>
      </c>
      <c r="L62" s="102">
        <f t="shared" si="4"/>
        <v>-6.4704347177689955E-2</v>
      </c>
      <c r="M62" s="99">
        <f t="shared" si="5"/>
        <v>1327</v>
      </c>
      <c r="N62" s="99">
        <f t="shared" si="9"/>
        <v>0</v>
      </c>
    </row>
    <row r="63" spans="1:14">
      <c r="A63" s="103">
        <v>69</v>
      </c>
      <c r="B63" s="100" t="s">
        <v>61</v>
      </c>
      <c r="C63" s="98">
        <v>146755</v>
      </c>
      <c r="D63" s="98">
        <v>146877</v>
      </c>
      <c r="E63" s="98">
        <v>147638</v>
      </c>
      <c r="F63" s="98"/>
      <c r="G63" s="98"/>
      <c r="H63" s="98"/>
      <c r="I63" s="101">
        <f t="shared" si="6"/>
        <v>1.0218159695859597E-2</v>
      </c>
      <c r="J63" s="101">
        <f t="shared" si="7"/>
        <v>6.0168307723757284E-3</v>
      </c>
      <c r="K63" s="98">
        <f t="shared" si="8"/>
        <v>883</v>
      </c>
      <c r="L63" s="102">
        <f t="shared" si="4"/>
        <v>-8.2301841771679971E-3</v>
      </c>
      <c r="M63" s="99">
        <f t="shared" si="5"/>
        <v>761</v>
      </c>
      <c r="N63" s="99">
        <f t="shared" si="9"/>
        <v>0</v>
      </c>
    </row>
    <row r="64" spans="1:14">
      <c r="A64" s="103">
        <v>70</v>
      </c>
      <c r="B64" s="100" t="s">
        <v>62</v>
      </c>
      <c r="C64" s="98">
        <v>214634</v>
      </c>
      <c r="D64" s="98">
        <v>215295</v>
      </c>
      <c r="E64" s="98">
        <v>211184</v>
      </c>
      <c r="F64" s="98"/>
      <c r="G64" s="98"/>
      <c r="H64" s="98"/>
      <c r="I64" s="101">
        <f t="shared" si="6"/>
        <v>1.4616235909524735E-2</v>
      </c>
      <c r="J64" s="101">
        <f t="shared" si="7"/>
        <v>-1.6073874595823587E-2</v>
      </c>
      <c r="K64" s="98">
        <f t="shared" si="8"/>
        <v>-3450</v>
      </c>
      <c r="L64" s="102">
        <f t="shared" si="4"/>
        <v>3.215643874431437E-2</v>
      </c>
      <c r="M64" s="99">
        <f t="shared" si="5"/>
        <v>-4111</v>
      </c>
      <c r="N64" s="99">
        <f t="shared" si="9"/>
        <v>0</v>
      </c>
    </row>
    <row r="65" spans="1:14">
      <c r="A65" s="103">
        <v>71</v>
      </c>
      <c r="B65" s="100" t="s">
        <v>63</v>
      </c>
      <c r="C65" s="98">
        <v>162654</v>
      </c>
      <c r="D65" s="98">
        <v>156698</v>
      </c>
      <c r="E65" s="98">
        <v>154927</v>
      </c>
      <c r="F65" s="98"/>
      <c r="G65" s="98"/>
      <c r="H65" s="98"/>
      <c r="I65" s="101">
        <f t="shared" si="6"/>
        <v>1.0722637987512969E-2</v>
      </c>
      <c r="J65" s="101">
        <f t="shared" si="7"/>
        <v>-4.7505748398440864E-2</v>
      </c>
      <c r="K65" s="98">
        <f t="shared" si="8"/>
        <v>-7727</v>
      </c>
      <c r="L65" s="102">
        <f t="shared" si="4"/>
        <v>7.2021102080381774E-2</v>
      </c>
      <c r="M65" s="99">
        <f t="shared" si="5"/>
        <v>-1771</v>
      </c>
      <c r="N65" s="99">
        <f t="shared" si="9"/>
        <v>0</v>
      </c>
    </row>
    <row r="66" spans="1:14">
      <c r="A66" s="103">
        <v>72</v>
      </c>
      <c r="B66" s="100" t="s">
        <v>64</v>
      </c>
      <c r="C66" s="98">
        <v>12225</v>
      </c>
      <c r="D66" s="98">
        <v>13477</v>
      </c>
      <c r="E66" s="98">
        <v>13277</v>
      </c>
      <c r="F66" s="98"/>
      <c r="G66" s="98"/>
      <c r="H66" s="98"/>
      <c r="I66" s="101">
        <f t="shared" si="6"/>
        <v>9.1891319498996096E-4</v>
      </c>
      <c r="J66" s="101">
        <f t="shared" si="7"/>
        <v>8.6053169734151336E-2</v>
      </c>
      <c r="K66" s="98">
        <f t="shared" si="8"/>
        <v>1052</v>
      </c>
      <c r="L66" s="102">
        <f t="shared" si="4"/>
        <v>-9.8053836402952795E-3</v>
      </c>
      <c r="M66" s="99">
        <f t="shared" si="5"/>
        <v>-200</v>
      </c>
      <c r="N66" s="99">
        <f t="shared" si="9"/>
        <v>0</v>
      </c>
    </row>
    <row r="67" spans="1:14">
      <c r="A67" s="103">
        <v>73</v>
      </c>
      <c r="B67" s="100" t="s">
        <v>65</v>
      </c>
      <c r="C67" s="98">
        <v>58684</v>
      </c>
      <c r="D67" s="98">
        <v>58385</v>
      </c>
      <c r="E67" s="98">
        <v>58254</v>
      </c>
      <c r="F67" s="98"/>
      <c r="G67" s="98"/>
      <c r="H67" s="98"/>
      <c r="I67" s="101">
        <f t="shared" ref="I67:I92" si="10">E67/$E$92</f>
        <v>4.0318121006963307E-3</v>
      </c>
      <c r="J67" s="101">
        <f t="shared" ref="J67:J92" si="11">(E67-C67)/C67</f>
        <v>-7.3273805466566692E-3</v>
      </c>
      <c r="K67" s="98">
        <f t="shared" ref="K67:K92" si="12">E67-C67</f>
        <v>-430</v>
      </c>
      <c r="L67" s="102">
        <f t="shared" si="4"/>
        <v>4.0079039594362841E-3</v>
      </c>
      <c r="M67" s="99">
        <f t="shared" si="5"/>
        <v>-131</v>
      </c>
      <c r="N67" s="99">
        <f t="shared" ref="N67:N92" si="13">H67-G67</f>
        <v>0</v>
      </c>
    </row>
    <row r="68" spans="1:14">
      <c r="A68" s="103">
        <v>74</v>
      </c>
      <c r="B68" s="100" t="s">
        <v>66</v>
      </c>
      <c r="C68" s="98">
        <v>46672</v>
      </c>
      <c r="D68" s="98">
        <v>49287</v>
      </c>
      <c r="E68" s="98">
        <v>48968</v>
      </c>
      <c r="F68" s="98"/>
      <c r="G68" s="98"/>
      <c r="H68" s="98"/>
      <c r="I68" s="101">
        <f t="shared" si="10"/>
        <v>3.3891196303583947E-3</v>
      </c>
      <c r="J68" s="101">
        <f t="shared" si="11"/>
        <v>4.9194377785395954E-2</v>
      </c>
      <c r="K68" s="98">
        <f t="shared" si="12"/>
        <v>2296</v>
      </c>
      <c r="L68" s="102">
        <f t="shared" ref="L68:L92" si="14">K68/$K$92</f>
        <v>-2.1400343002013274E-2</v>
      </c>
      <c r="M68" s="99">
        <f t="shared" ref="M68:M92" si="15">E68-D68</f>
        <v>-319</v>
      </c>
      <c r="N68" s="99">
        <f t="shared" si="13"/>
        <v>0</v>
      </c>
    </row>
    <row r="69" spans="1:14">
      <c r="A69" s="103">
        <v>75</v>
      </c>
      <c r="B69" s="100" t="s">
        <v>67</v>
      </c>
      <c r="C69" s="98">
        <v>7610</v>
      </c>
      <c r="D69" s="98">
        <v>8293</v>
      </c>
      <c r="E69" s="98">
        <v>8328</v>
      </c>
      <c r="F69" s="98"/>
      <c r="G69" s="98"/>
      <c r="H69" s="98"/>
      <c r="I69" s="101">
        <f t="shared" si="10"/>
        <v>5.7638842267653803E-4</v>
      </c>
      <c r="J69" s="101">
        <f t="shared" si="11"/>
        <v>9.4349540078843622E-2</v>
      </c>
      <c r="K69" s="98">
        <f t="shared" si="12"/>
        <v>718</v>
      </c>
      <c r="L69" s="102">
        <f t="shared" si="14"/>
        <v>-6.6922675415703528E-3</v>
      </c>
      <c r="M69" s="99">
        <f t="shared" si="15"/>
        <v>35</v>
      </c>
      <c r="N69" s="99">
        <f t="shared" si="13"/>
        <v>0</v>
      </c>
    </row>
    <row r="70" spans="1:14">
      <c r="A70" s="103">
        <v>77</v>
      </c>
      <c r="B70" s="100" t="s">
        <v>68</v>
      </c>
      <c r="C70" s="98">
        <v>29460</v>
      </c>
      <c r="D70" s="98">
        <v>28486</v>
      </c>
      <c r="E70" s="98">
        <v>27855</v>
      </c>
      <c r="F70" s="98"/>
      <c r="G70" s="98"/>
      <c r="H70" s="98"/>
      <c r="I70" s="101">
        <f t="shared" si="10"/>
        <v>1.9278697782967058E-3</v>
      </c>
      <c r="J70" s="101">
        <f t="shared" si="11"/>
        <v>-5.4480651731160894E-2</v>
      </c>
      <c r="K70" s="98">
        <f t="shared" si="12"/>
        <v>-1605</v>
      </c>
      <c r="L70" s="102">
        <f t="shared" si="14"/>
        <v>1.495973454626799E-2</v>
      </c>
      <c r="M70" s="99">
        <f t="shared" si="15"/>
        <v>-631</v>
      </c>
      <c r="N70" s="99">
        <f t="shared" si="13"/>
        <v>0</v>
      </c>
    </row>
    <row r="71" spans="1:14">
      <c r="A71" s="103">
        <v>78</v>
      </c>
      <c r="B71" s="100" t="s">
        <v>69</v>
      </c>
      <c r="C71" s="98">
        <v>73829</v>
      </c>
      <c r="D71" s="98">
        <v>65697</v>
      </c>
      <c r="E71" s="98">
        <v>63287</v>
      </c>
      <c r="F71" s="98"/>
      <c r="G71" s="98"/>
      <c r="H71" s="98"/>
      <c r="I71" s="101">
        <f t="shared" si="10"/>
        <v>4.3801505890886236E-3</v>
      </c>
      <c r="J71" s="101">
        <f t="shared" si="11"/>
        <v>-0.14278941879207357</v>
      </c>
      <c r="K71" s="98">
        <f t="shared" si="12"/>
        <v>-10542</v>
      </c>
      <c r="L71" s="102">
        <f t="shared" si="14"/>
        <v>9.8258891954365823E-2</v>
      </c>
      <c r="M71" s="99">
        <f t="shared" si="15"/>
        <v>-2410</v>
      </c>
      <c r="N71" s="99">
        <f t="shared" si="13"/>
        <v>0</v>
      </c>
    </row>
    <row r="72" spans="1:14">
      <c r="A72" s="103">
        <v>79</v>
      </c>
      <c r="B72" s="100" t="s">
        <v>70</v>
      </c>
      <c r="C72" s="98">
        <v>44473</v>
      </c>
      <c r="D72" s="98">
        <v>53088</v>
      </c>
      <c r="E72" s="98">
        <v>47935</v>
      </c>
      <c r="F72" s="98"/>
      <c r="G72" s="98"/>
      <c r="H72" s="98"/>
      <c r="I72" s="101">
        <f t="shared" si="10"/>
        <v>3.3176247647694343E-3</v>
      </c>
      <c r="J72" s="101">
        <f t="shared" si="11"/>
        <v>7.7844984597396166E-2</v>
      </c>
      <c r="K72" s="98">
        <f t="shared" si="12"/>
        <v>3462</v>
      </c>
      <c r="L72" s="102">
        <f t="shared" si="14"/>
        <v>-3.2268287226903287E-2</v>
      </c>
      <c r="M72" s="99">
        <f t="shared" si="15"/>
        <v>-5153</v>
      </c>
      <c r="N72" s="99">
        <f t="shared" si="13"/>
        <v>0</v>
      </c>
    </row>
    <row r="73" spans="1:14">
      <c r="A73" s="103">
        <v>80</v>
      </c>
      <c r="B73" s="100" t="s">
        <v>71</v>
      </c>
      <c r="C73" s="98">
        <v>309006</v>
      </c>
      <c r="D73" s="98">
        <v>310335</v>
      </c>
      <c r="E73" s="98">
        <v>308995</v>
      </c>
      <c r="F73" s="98"/>
      <c r="G73" s="98"/>
      <c r="H73" s="98"/>
      <c r="I73" s="101">
        <f t="shared" si="10"/>
        <v>2.1385823807028921E-2</v>
      </c>
      <c r="J73" s="101">
        <f t="shared" si="11"/>
        <v>-3.5598014278039905E-5</v>
      </c>
      <c r="K73" s="98">
        <f t="shared" si="12"/>
        <v>-11</v>
      </c>
      <c r="L73" s="102">
        <f t="shared" si="14"/>
        <v>1.0252777570650958E-4</v>
      </c>
      <c r="M73" s="99">
        <f t="shared" si="15"/>
        <v>-1340</v>
      </c>
      <c r="N73" s="99">
        <f t="shared" si="13"/>
        <v>0</v>
      </c>
    </row>
    <row r="74" spans="1:14" s="19" customFormat="1">
      <c r="A74" s="103">
        <v>81</v>
      </c>
      <c r="B74" s="100" t="s">
        <v>72</v>
      </c>
      <c r="C74" s="98">
        <v>737900</v>
      </c>
      <c r="D74" s="98">
        <v>761690</v>
      </c>
      <c r="E74" s="98">
        <v>750366</v>
      </c>
      <c r="F74" s="98"/>
      <c r="G74" s="98"/>
      <c r="H74" s="98"/>
      <c r="I74" s="101">
        <f t="shared" si="10"/>
        <v>5.1933510467111324E-2</v>
      </c>
      <c r="J74" s="101">
        <f t="shared" si="11"/>
        <v>1.6893888060712833E-2</v>
      </c>
      <c r="K74" s="98">
        <f t="shared" si="12"/>
        <v>12466</v>
      </c>
      <c r="L74" s="102">
        <f t="shared" si="14"/>
        <v>-0.11619193199612259</v>
      </c>
      <c r="M74" s="99">
        <f t="shared" si="15"/>
        <v>-11324</v>
      </c>
      <c r="N74" s="99">
        <f t="shared" si="13"/>
        <v>0</v>
      </c>
    </row>
    <row r="75" spans="1:14" s="19" customFormat="1">
      <c r="A75" s="103">
        <v>82</v>
      </c>
      <c r="B75" s="100" t="s">
        <v>73</v>
      </c>
      <c r="C75" s="98">
        <v>417828</v>
      </c>
      <c r="D75" s="98">
        <v>444256</v>
      </c>
      <c r="E75" s="98">
        <v>441426</v>
      </c>
      <c r="F75" s="98"/>
      <c r="G75" s="98"/>
      <c r="H75" s="98"/>
      <c r="I75" s="101">
        <f t="shared" si="10"/>
        <v>3.0551493259895948E-2</v>
      </c>
      <c r="J75" s="101">
        <f t="shared" si="11"/>
        <v>5.6477785117321003E-2</v>
      </c>
      <c r="K75" s="98">
        <f t="shared" si="12"/>
        <v>23598</v>
      </c>
      <c r="L75" s="102">
        <f t="shared" si="14"/>
        <v>-0.21995004101111029</v>
      </c>
      <c r="M75" s="99">
        <f t="shared" si="15"/>
        <v>-2830</v>
      </c>
      <c r="N75" s="99">
        <f t="shared" si="13"/>
        <v>0</v>
      </c>
    </row>
    <row r="76" spans="1:14">
      <c r="A76" s="103">
        <v>84</v>
      </c>
      <c r="B76" s="100" t="s">
        <v>74</v>
      </c>
      <c r="C76" s="98">
        <v>129938</v>
      </c>
      <c r="D76" s="98">
        <v>198748</v>
      </c>
      <c r="E76" s="98">
        <v>199954</v>
      </c>
      <c r="F76" s="98"/>
      <c r="G76" s="98"/>
      <c r="H76" s="98"/>
      <c r="I76" s="101">
        <f t="shared" si="10"/>
        <v>1.3838997438504381E-2</v>
      </c>
      <c r="J76" s="101">
        <f t="shared" si="11"/>
        <v>0.53884160137911929</v>
      </c>
      <c r="K76" s="98">
        <f t="shared" si="12"/>
        <v>70016</v>
      </c>
      <c r="L76" s="102">
        <f t="shared" si="14"/>
        <v>-0.65259861307881595</v>
      </c>
      <c r="M76" s="99">
        <f t="shared" si="15"/>
        <v>1206</v>
      </c>
      <c r="N76" s="99">
        <f t="shared" si="13"/>
        <v>0</v>
      </c>
    </row>
    <row r="77" spans="1:14">
      <c r="A77" s="103">
        <v>85</v>
      </c>
      <c r="B77" s="100" t="s">
        <v>75</v>
      </c>
      <c r="C77" s="98">
        <v>529926</v>
      </c>
      <c r="D77" s="98">
        <v>575240</v>
      </c>
      <c r="E77" s="98">
        <v>591862</v>
      </c>
      <c r="F77" s="98"/>
      <c r="G77" s="98"/>
      <c r="H77" s="98"/>
      <c r="I77" s="101">
        <f t="shared" si="10"/>
        <v>4.0963305069906475E-2</v>
      </c>
      <c r="J77" s="101">
        <f t="shared" si="11"/>
        <v>0.1168766959915158</v>
      </c>
      <c r="K77" s="98">
        <f t="shared" si="12"/>
        <v>61936</v>
      </c>
      <c r="L77" s="102">
        <f t="shared" si="14"/>
        <v>-0.57728730146894336</v>
      </c>
      <c r="M77" s="99">
        <f t="shared" si="15"/>
        <v>16622</v>
      </c>
      <c r="N77" s="99">
        <f t="shared" si="13"/>
        <v>0</v>
      </c>
    </row>
    <row r="78" spans="1:14">
      <c r="A78" s="103">
        <v>86</v>
      </c>
      <c r="B78" s="100" t="s">
        <v>76</v>
      </c>
      <c r="C78" s="98">
        <v>324877</v>
      </c>
      <c r="D78" s="98">
        <v>484790</v>
      </c>
      <c r="E78" s="98">
        <v>488673</v>
      </c>
      <c r="F78" s="98"/>
      <c r="G78" s="98"/>
      <c r="H78" s="98"/>
      <c r="I78" s="101">
        <f t="shared" si="10"/>
        <v>3.3821500921543207E-2</v>
      </c>
      <c r="J78" s="101">
        <f t="shared" si="11"/>
        <v>0.50417850448015711</v>
      </c>
      <c r="K78" s="98">
        <f t="shared" si="12"/>
        <v>163796</v>
      </c>
      <c r="L78" s="102">
        <f t="shared" si="14"/>
        <v>-1.5266945045112221</v>
      </c>
      <c r="M78" s="99">
        <f t="shared" si="15"/>
        <v>3883</v>
      </c>
      <c r="N78" s="99">
        <f t="shared" si="13"/>
        <v>0</v>
      </c>
    </row>
    <row r="79" spans="1:14">
      <c r="A79" s="103">
        <v>87</v>
      </c>
      <c r="B79" s="100" t="s">
        <v>77</v>
      </c>
      <c r="C79" s="98">
        <v>28800</v>
      </c>
      <c r="D79" s="98">
        <v>32919</v>
      </c>
      <c r="E79" s="98">
        <v>33222</v>
      </c>
      <c r="F79" s="98"/>
      <c r="G79" s="98"/>
      <c r="H79" s="98"/>
      <c r="I79" s="101">
        <f t="shared" si="10"/>
        <v>2.2993247091930768E-3</v>
      </c>
      <c r="J79" s="101">
        <f t="shared" si="11"/>
        <v>0.15354166666666666</v>
      </c>
      <c r="K79" s="98">
        <f t="shared" si="12"/>
        <v>4422</v>
      </c>
      <c r="L79" s="102">
        <f t="shared" si="14"/>
        <v>-4.1216165834016855E-2</v>
      </c>
      <c r="M79" s="99">
        <f t="shared" si="15"/>
        <v>303</v>
      </c>
      <c r="N79" s="99">
        <f t="shared" si="13"/>
        <v>0</v>
      </c>
    </row>
    <row r="80" spans="1:14">
      <c r="A80" s="103">
        <v>88</v>
      </c>
      <c r="B80" s="100" t="s">
        <v>78</v>
      </c>
      <c r="C80" s="98">
        <v>51459</v>
      </c>
      <c r="D80" s="98">
        <v>54309</v>
      </c>
      <c r="E80" s="98">
        <v>54690</v>
      </c>
      <c r="F80" s="98"/>
      <c r="G80" s="98"/>
      <c r="H80" s="98"/>
      <c r="I80" s="101">
        <f t="shared" si="10"/>
        <v>3.785144432778562E-3</v>
      </c>
      <c r="J80" s="101">
        <f t="shared" si="11"/>
        <v>6.2787850521774616E-2</v>
      </c>
      <c r="K80" s="98">
        <f t="shared" si="12"/>
        <v>3231</v>
      </c>
      <c r="L80" s="102">
        <f t="shared" si="14"/>
        <v>-3.0115203937066588E-2</v>
      </c>
      <c r="M80" s="99">
        <f t="shared" si="15"/>
        <v>381</v>
      </c>
      <c r="N80" s="99">
        <f t="shared" si="13"/>
        <v>0</v>
      </c>
    </row>
    <row r="81" spans="1:14">
      <c r="A81" s="103">
        <v>90</v>
      </c>
      <c r="B81" s="100" t="s">
        <v>79</v>
      </c>
      <c r="C81" s="98">
        <v>12729</v>
      </c>
      <c r="D81" s="98">
        <v>12726</v>
      </c>
      <c r="E81" s="98">
        <v>12068</v>
      </c>
      <c r="F81" s="98"/>
      <c r="G81" s="98"/>
      <c r="H81" s="98"/>
      <c r="I81" s="101">
        <f t="shared" si="10"/>
        <v>8.3523720999765377E-4</v>
      </c>
      <c r="J81" s="101">
        <f t="shared" si="11"/>
        <v>-5.1928666823788203E-2</v>
      </c>
      <c r="K81" s="98">
        <f t="shared" si="12"/>
        <v>-661</v>
      </c>
      <c r="L81" s="102">
        <f t="shared" si="14"/>
        <v>6.1609872492729848E-3</v>
      </c>
      <c r="M81" s="99">
        <f t="shared" si="15"/>
        <v>-658</v>
      </c>
      <c r="N81" s="99">
        <f t="shared" si="13"/>
        <v>0</v>
      </c>
    </row>
    <row r="82" spans="1:14">
      <c r="A82" s="103">
        <v>91</v>
      </c>
      <c r="B82" s="100" t="s">
        <v>80</v>
      </c>
      <c r="C82" s="98">
        <v>3133</v>
      </c>
      <c r="D82" s="98">
        <v>4297</v>
      </c>
      <c r="E82" s="98">
        <v>4375</v>
      </c>
      <c r="F82" s="98"/>
      <c r="G82" s="98"/>
      <c r="H82" s="98"/>
      <c r="I82" s="101">
        <f t="shared" si="10"/>
        <v>3.0279771244114476E-4</v>
      </c>
      <c r="J82" s="101">
        <f t="shared" si="11"/>
        <v>0.39642515161187358</v>
      </c>
      <c r="K82" s="98">
        <f t="shared" si="12"/>
        <v>1242</v>
      </c>
      <c r="L82" s="102">
        <f t="shared" si="14"/>
        <v>-1.1576317947953173E-2</v>
      </c>
      <c r="M82" s="99">
        <f t="shared" si="15"/>
        <v>78</v>
      </c>
      <c r="N82" s="99">
        <f t="shared" si="13"/>
        <v>0</v>
      </c>
    </row>
    <row r="83" spans="1:14">
      <c r="A83" s="103">
        <v>92</v>
      </c>
      <c r="B83" s="100" t="s">
        <v>81</v>
      </c>
      <c r="C83" s="98">
        <v>7647</v>
      </c>
      <c r="D83" s="98">
        <v>6978</v>
      </c>
      <c r="E83" s="98">
        <v>6793</v>
      </c>
      <c r="F83" s="98"/>
      <c r="G83" s="98"/>
      <c r="H83" s="98"/>
      <c r="I83" s="101">
        <f t="shared" si="10"/>
        <v>4.7014968242575919E-4</v>
      </c>
      <c r="J83" s="101">
        <f t="shared" si="11"/>
        <v>-0.11167778213678567</v>
      </c>
      <c r="K83" s="98">
        <f t="shared" si="12"/>
        <v>-854</v>
      </c>
      <c r="L83" s="102">
        <f t="shared" si="14"/>
        <v>7.9598836775781074E-3</v>
      </c>
      <c r="M83" s="99">
        <f t="shared" si="15"/>
        <v>-185</v>
      </c>
      <c r="N83" s="99">
        <f t="shared" si="13"/>
        <v>0</v>
      </c>
    </row>
    <row r="84" spans="1:14">
      <c r="A84" s="103">
        <v>93</v>
      </c>
      <c r="B84" s="100" t="s">
        <v>82</v>
      </c>
      <c r="C84" s="98">
        <v>47256</v>
      </c>
      <c r="D84" s="98">
        <v>52318</v>
      </c>
      <c r="E84" s="98">
        <v>50737</v>
      </c>
      <c r="F84" s="98"/>
      <c r="G84" s="98"/>
      <c r="H84" s="98"/>
      <c r="I84" s="101">
        <f t="shared" si="10"/>
        <v>3.5115537225431687E-3</v>
      </c>
      <c r="J84" s="101">
        <f t="shared" si="11"/>
        <v>7.3662603690536649E-2</v>
      </c>
      <c r="K84" s="98">
        <f t="shared" si="12"/>
        <v>3481</v>
      </c>
      <c r="L84" s="102">
        <f t="shared" si="14"/>
        <v>-3.2445380657669075E-2</v>
      </c>
      <c r="M84" s="99">
        <f t="shared" si="15"/>
        <v>-1581</v>
      </c>
      <c r="N84" s="99">
        <f t="shared" si="13"/>
        <v>0</v>
      </c>
    </row>
    <row r="85" spans="1:14">
      <c r="A85" s="103">
        <v>94</v>
      </c>
      <c r="B85" s="100" t="s">
        <v>83</v>
      </c>
      <c r="C85" s="98">
        <v>51684</v>
      </c>
      <c r="D85" s="98">
        <v>56851</v>
      </c>
      <c r="E85" s="98">
        <v>58230</v>
      </c>
      <c r="F85" s="98"/>
      <c r="G85" s="98"/>
      <c r="H85" s="98"/>
      <c r="I85" s="101">
        <f t="shared" si="10"/>
        <v>4.030151038959511E-3</v>
      </c>
      <c r="J85" s="101">
        <f t="shared" si="11"/>
        <v>0.12665428372416995</v>
      </c>
      <c r="K85" s="98">
        <f t="shared" si="12"/>
        <v>6546</v>
      </c>
      <c r="L85" s="102">
        <f t="shared" si="14"/>
        <v>-6.1013347252255608E-2</v>
      </c>
      <c r="M85" s="99">
        <f t="shared" si="15"/>
        <v>1379</v>
      </c>
      <c r="N85" s="99">
        <f t="shared" si="13"/>
        <v>0</v>
      </c>
    </row>
    <row r="86" spans="1:14">
      <c r="A86" s="103">
        <v>95</v>
      </c>
      <c r="B86" s="100" t="s">
        <v>84</v>
      </c>
      <c r="C86" s="98">
        <v>63508</v>
      </c>
      <c r="D86" s="98">
        <v>58351</v>
      </c>
      <c r="E86" s="98">
        <v>57978</v>
      </c>
      <c r="F86" s="98"/>
      <c r="G86" s="98"/>
      <c r="H86" s="98"/>
      <c r="I86" s="101">
        <f t="shared" si="10"/>
        <v>4.0127098907229014E-3</v>
      </c>
      <c r="J86" s="101">
        <f t="shared" si="11"/>
        <v>-8.7075644013352646E-2</v>
      </c>
      <c r="K86" s="98">
        <f t="shared" si="12"/>
        <v>-5530</v>
      </c>
      <c r="L86" s="102">
        <f t="shared" si="14"/>
        <v>5.1543509059727093E-2</v>
      </c>
      <c r="M86" s="99">
        <f t="shared" si="15"/>
        <v>-373</v>
      </c>
      <c r="N86" s="99">
        <f t="shared" si="13"/>
        <v>0</v>
      </c>
    </row>
    <row r="87" spans="1:14">
      <c r="A87" s="103">
        <v>96</v>
      </c>
      <c r="B87" s="100" t="s">
        <v>85</v>
      </c>
      <c r="C87" s="98">
        <v>107080</v>
      </c>
      <c r="D87" s="98">
        <v>111491</v>
      </c>
      <c r="E87" s="98">
        <v>108516</v>
      </c>
      <c r="F87" s="98"/>
      <c r="G87" s="98"/>
      <c r="H87" s="98"/>
      <c r="I87" s="101">
        <f t="shared" si="10"/>
        <v>7.5104906430316035E-3</v>
      </c>
      <c r="J87" s="101">
        <f t="shared" si="11"/>
        <v>1.3410534180052298E-2</v>
      </c>
      <c r="K87" s="98">
        <f t="shared" si="12"/>
        <v>1436</v>
      </c>
      <c r="L87" s="102">
        <f t="shared" si="14"/>
        <v>-1.3384535083140706E-2</v>
      </c>
      <c r="M87" s="99">
        <f t="shared" si="15"/>
        <v>-2975</v>
      </c>
      <c r="N87" s="99">
        <f t="shared" si="13"/>
        <v>0</v>
      </c>
    </row>
    <row r="88" spans="1:14">
      <c r="A88" s="103">
        <v>97</v>
      </c>
      <c r="B88" s="100" t="s">
        <v>86</v>
      </c>
      <c r="C88" s="98">
        <v>18371</v>
      </c>
      <c r="D88" s="98">
        <v>14884</v>
      </c>
      <c r="E88" s="98">
        <v>14565</v>
      </c>
      <c r="F88" s="98"/>
      <c r="G88" s="98"/>
      <c r="H88" s="98"/>
      <c r="I88" s="101">
        <f t="shared" si="10"/>
        <v>1.008056841532634E-3</v>
      </c>
      <c r="J88" s="101">
        <f t="shared" si="11"/>
        <v>-0.20717435087910294</v>
      </c>
      <c r="K88" s="98">
        <f t="shared" si="12"/>
        <v>-3806</v>
      </c>
      <c r="L88" s="102">
        <f t="shared" si="14"/>
        <v>3.5474610394452315E-2</v>
      </c>
      <c r="M88" s="99">
        <f t="shared" si="15"/>
        <v>-319</v>
      </c>
      <c r="N88" s="99">
        <f t="shared" si="13"/>
        <v>0</v>
      </c>
    </row>
    <row r="89" spans="1:14">
      <c r="A89" s="103">
        <v>98</v>
      </c>
      <c r="B89" s="100" t="s">
        <v>87</v>
      </c>
      <c r="C89" s="98">
        <v>1519</v>
      </c>
      <c r="D89" s="98">
        <v>1328</v>
      </c>
      <c r="E89" s="98">
        <v>1256</v>
      </c>
      <c r="F89" s="98"/>
      <c r="G89" s="98"/>
      <c r="H89" s="98"/>
      <c r="I89" s="101">
        <f t="shared" si="10"/>
        <v>8.692889756024636E-5</v>
      </c>
      <c r="J89" s="101">
        <f t="shared" si="11"/>
        <v>-0.17314022383146807</v>
      </c>
      <c r="K89" s="98">
        <f t="shared" si="12"/>
        <v>-263</v>
      </c>
      <c r="L89" s="102">
        <f t="shared" si="14"/>
        <v>2.4513459100738199E-3</v>
      </c>
      <c r="M89" s="99">
        <f t="shared" si="15"/>
        <v>-72</v>
      </c>
      <c r="N89" s="99">
        <f t="shared" si="13"/>
        <v>0</v>
      </c>
    </row>
    <row r="90" spans="1:14">
      <c r="A90" s="103">
        <v>99</v>
      </c>
      <c r="B90" s="100" t="s">
        <v>88</v>
      </c>
      <c r="C90" s="98">
        <v>4127</v>
      </c>
      <c r="D90" s="98">
        <v>4302</v>
      </c>
      <c r="E90" s="98">
        <v>4307</v>
      </c>
      <c r="F90" s="98"/>
      <c r="G90" s="98"/>
      <c r="H90" s="98"/>
      <c r="I90" s="101">
        <f t="shared" si="10"/>
        <v>2.9809137085348811E-4</v>
      </c>
      <c r="J90" s="101">
        <f t="shared" si="11"/>
        <v>4.361521686455052E-2</v>
      </c>
      <c r="K90" s="98">
        <f t="shared" si="12"/>
        <v>180</v>
      </c>
      <c r="L90" s="102">
        <f t="shared" si="14"/>
        <v>-1.6777272388337932E-3</v>
      </c>
      <c r="M90" s="99">
        <f t="shared" si="15"/>
        <v>5</v>
      </c>
      <c r="N90" s="99">
        <f t="shared" si="13"/>
        <v>0</v>
      </c>
    </row>
    <row r="91" spans="1:14">
      <c r="A91" s="103"/>
      <c r="B91" s="100" t="s">
        <v>288</v>
      </c>
      <c r="C91" s="98">
        <v>39847</v>
      </c>
      <c r="D91" s="98">
        <v>46086</v>
      </c>
      <c r="E91" s="98">
        <v>47026</v>
      </c>
      <c r="F91" s="98"/>
      <c r="G91" s="98"/>
      <c r="H91" s="98"/>
      <c r="I91" s="101">
        <f t="shared" si="10"/>
        <v>3.2547120514873772E-3</v>
      </c>
      <c r="J91" s="101">
        <f t="shared" si="11"/>
        <v>0.18016412778879212</v>
      </c>
      <c r="K91" s="98">
        <f t="shared" si="12"/>
        <v>7179</v>
      </c>
      <c r="L91" s="102">
        <f t="shared" si="14"/>
        <v>-6.6913354708821121E-2</v>
      </c>
      <c r="M91" s="99">
        <f t="shared" si="15"/>
        <v>940</v>
      </c>
      <c r="N91" s="99">
        <f t="shared" si="13"/>
        <v>0</v>
      </c>
    </row>
    <row r="92" spans="1:14" s="110" customFormat="1">
      <c r="A92" s="187" t="s">
        <v>89</v>
      </c>
      <c r="B92" s="187"/>
      <c r="C92" s="65">
        <v>14555878</v>
      </c>
      <c r="D92" s="65">
        <v>14695062</v>
      </c>
      <c r="E92" s="65">
        <v>14448590</v>
      </c>
      <c r="F92" s="65"/>
      <c r="G92" s="65"/>
      <c r="H92" s="65"/>
      <c r="I92" s="70">
        <f t="shared" si="10"/>
        <v>1</v>
      </c>
      <c r="J92" s="70">
        <f t="shared" si="11"/>
        <v>-7.3707680155054882E-3</v>
      </c>
      <c r="K92" s="65">
        <f t="shared" si="12"/>
        <v>-107288</v>
      </c>
      <c r="L92" s="71">
        <f t="shared" si="14"/>
        <v>1</v>
      </c>
      <c r="M92" s="64">
        <f t="shared" si="15"/>
        <v>-246472</v>
      </c>
      <c r="N92" s="64">
        <f t="shared" si="13"/>
        <v>0</v>
      </c>
    </row>
    <row r="93" spans="1:14">
      <c r="A93" s="19"/>
      <c r="B93" s="19"/>
      <c r="C93" s="10"/>
      <c r="D93" s="10"/>
      <c r="E93" s="10"/>
      <c r="F93" s="10"/>
      <c r="G93" s="10"/>
      <c r="H93" s="10"/>
      <c r="I93" s="19"/>
      <c r="J93" s="19"/>
      <c r="K93" s="19"/>
      <c r="L93" s="19"/>
    </row>
    <row r="94" spans="1:14">
      <c r="D94" s="127"/>
      <c r="E94" s="127"/>
      <c r="F94" s="141"/>
      <c r="G94" s="159"/>
      <c r="H94" s="159"/>
    </row>
    <row r="95" spans="1:14">
      <c r="E95" s="141"/>
      <c r="F95" s="141"/>
    </row>
    <row r="96" spans="1:14">
      <c r="E96" s="141"/>
      <c r="F96" s="141"/>
      <c r="G96" s="141"/>
      <c r="H96" s="141"/>
      <c r="I96" s="7"/>
      <c r="K96" s="11"/>
    </row>
    <row r="97" spans="3:9">
      <c r="E97" s="141"/>
      <c r="F97" s="141"/>
      <c r="G97" s="141"/>
      <c r="H97" s="141"/>
      <c r="I97" s="23"/>
    </row>
    <row r="98" spans="3:9">
      <c r="I98" s="23"/>
    </row>
    <row r="100" spans="3:9">
      <c r="C100" s="22"/>
      <c r="D100" s="22"/>
      <c r="E100" s="22"/>
      <c r="F100" s="22"/>
      <c r="G100" s="22"/>
      <c r="H100" s="22"/>
      <c r="I100" s="23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L1" zoomScale="80" zoomScaleNormal="80" workbookViewId="0">
      <pane ySplit="2" topLeftCell="A3" activePane="bottomLeft" state="frozen"/>
      <selection pane="bottomLeft" activeCell="R22" sqref="R22"/>
    </sheetView>
  </sheetViews>
  <sheetFormatPr defaultColWidth="8.85546875" defaultRowHeight="15"/>
  <cols>
    <col min="1" max="1" width="17.28515625" style="5" bestFit="1" customWidth="1"/>
    <col min="2" max="2" width="34.42578125" style="5" bestFit="1" customWidth="1"/>
    <col min="3" max="3" width="15.7109375" style="123" customWidth="1"/>
    <col min="4" max="4" width="13.7109375" customWidth="1"/>
    <col min="5" max="5" width="13.28515625" style="123" customWidth="1"/>
    <col min="6" max="7" width="10.140625" style="157" customWidth="1"/>
    <col min="8" max="8" width="14.28515625" style="157" customWidth="1"/>
    <col min="9" max="9" width="17.85546875" style="5" customWidth="1"/>
    <col min="10" max="10" width="28.42578125" style="5" customWidth="1"/>
    <col min="11" max="11" width="26.7109375" style="5" customWidth="1"/>
    <col min="12" max="12" width="22" style="5" customWidth="1"/>
    <col min="13" max="13" width="22.42578125" style="5" customWidth="1"/>
    <col min="14" max="14" width="22.85546875" style="5" customWidth="1"/>
    <col min="15" max="20" width="8.85546875" style="7"/>
    <col min="21" max="16384" width="8.85546875" style="5"/>
  </cols>
  <sheetData>
    <row r="1" spans="1:17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7" ht="45">
      <c r="A2" s="4" t="s">
        <v>1</v>
      </c>
      <c r="B2" s="4" t="s">
        <v>90</v>
      </c>
      <c r="C2" s="94">
        <v>43040</v>
      </c>
      <c r="D2" s="94">
        <v>43374</v>
      </c>
      <c r="E2" s="94">
        <v>43405</v>
      </c>
      <c r="F2" s="94">
        <v>43040</v>
      </c>
      <c r="G2" s="94">
        <v>43374</v>
      </c>
      <c r="H2" s="94">
        <v>43405</v>
      </c>
      <c r="I2" s="93" t="s">
        <v>307</v>
      </c>
      <c r="J2" s="93" t="s">
        <v>308</v>
      </c>
      <c r="K2" s="93" t="s">
        <v>309</v>
      </c>
      <c r="L2" s="93" t="s">
        <v>310</v>
      </c>
      <c r="M2" s="97" t="s">
        <v>314</v>
      </c>
      <c r="N2" s="161" t="s">
        <v>313</v>
      </c>
    </row>
    <row r="3" spans="1:17">
      <c r="A3" s="41">
        <v>10</v>
      </c>
      <c r="B3" s="39" t="s">
        <v>9</v>
      </c>
      <c r="C3" s="98">
        <v>446099</v>
      </c>
      <c r="D3" s="98">
        <v>452771</v>
      </c>
      <c r="E3" s="98">
        <v>445599</v>
      </c>
      <c r="F3" s="98"/>
      <c r="G3" s="98"/>
      <c r="H3" s="98"/>
      <c r="I3" s="92">
        <f t="shared" ref="I3:I27" si="0">E3/$E$27</f>
        <v>0.12226467837951743</v>
      </c>
      <c r="J3" s="92">
        <f t="shared" ref="J3:J27" si="1">(E3-C3)/C3</f>
        <v>-1.1208274396490466E-3</v>
      </c>
      <c r="K3" s="54">
        <f t="shared" ref="K3:K27" si="2">E3-C3</f>
        <v>-500</v>
      </c>
      <c r="L3" s="40">
        <f>K3/$K$27</f>
        <v>3.4039076860235551E-2</v>
      </c>
      <c r="M3" s="69">
        <f>E3-D3</f>
        <v>-7172</v>
      </c>
      <c r="N3" s="99">
        <f>H3-G3</f>
        <v>0</v>
      </c>
      <c r="O3" s="58"/>
      <c r="P3" s="59"/>
      <c r="Q3" s="58"/>
    </row>
    <row r="4" spans="1:17">
      <c r="A4" s="41">
        <v>11</v>
      </c>
      <c r="B4" s="39" t="s">
        <v>10</v>
      </c>
      <c r="C4" s="98">
        <v>15652</v>
      </c>
      <c r="D4" s="98">
        <v>16415</v>
      </c>
      <c r="E4" s="98">
        <v>16116</v>
      </c>
      <c r="F4" s="98"/>
      <c r="G4" s="98"/>
      <c r="H4" s="98"/>
      <c r="I4" s="92">
        <f t="shared" si="0"/>
        <v>4.4219523759350962E-3</v>
      </c>
      <c r="J4" s="92">
        <f t="shared" si="1"/>
        <v>2.9644773830820342E-2</v>
      </c>
      <c r="K4" s="54">
        <f t="shared" si="2"/>
        <v>464</v>
      </c>
      <c r="L4" s="40">
        <f t="shared" ref="L4:L27" si="3">K4/$K$27</f>
        <v>-3.1588263326298591E-2</v>
      </c>
      <c r="M4" s="69">
        <f t="shared" ref="M4:M27" si="4">E4-D4</f>
        <v>-299</v>
      </c>
      <c r="N4" s="99">
        <f t="shared" ref="N4:N27" si="5">H4-G4</f>
        <v>0</v>
      </c>
      <c r="O4" s="58"/>
      <c r="P4" s="59"/>
      <c r="Q4" s="58"/>
    </row>
    <row r="5" spans="1:17" ht="17.25" customHeight="1">
      <c r="A5" s="41">
        <v>12</v>
      </c>
      <c r="B5" s="39" t="s">
        <v>11</v>
      </c>
      <c r="C5" s="98">
        <v>4122</v>
      </c>
      <c r="D5" s="98">
        <v>4384</v>
      </c>
      <c r="E5" s="98">
        <v>4619</v>
      </c>
      <c r="F5" s="98"/>
      <c r="G5" s="98"/>
      <c r="H5" s="98"/>
      <c r="I5" s="92">
        <f t="shared" si="0"/>
        <v>1.2673739156393777E-3</v>
      </c>
      <c r="J5" s="92">
        <f t="shared" si="1"/>
        <v>0.1205725376031053</v>
      </c>
      <c r="K5" s="54">
        <f t="shared" si="2"/>
        <v>497</v>
      </c>
      <c r="L5" s="40">
        <f t="shared" si="3"/>
        <v>-3.3834842399074139E-2</v>
      </c>
      <c r="M5" s="69">
        <f t="shared" si="4"/>
        <v>235</v>
      </c>
      <c r="N5" s="99">
        <f t="shared" si="5"/>
        <v>0</v>
      </c>
      <c r="O5" s="58"/>
      <c r="P5" s="59"/>
      <c r="Q5" s="58"/>
    </row>
    <row r="6" spans="1:17">
      <c r="A6" s="41">
        <v>13</v>
      </c>
      <c r="B6" s="39" t="s">
        <v>12</v>
      </c>
      <c r="C6" s="98">
        <v>420678</v>
      </c>
      <c r="D6" s="98">
        <v>416954</v>
      </c>
      <c r="E6" s="98">
        <v>414810</v>
      </c>
      <c r="F6" s="98"/>
      <c r="G6" s="98"/>
      <c r="H6" s="98"/>
      <c r="I6" s="92">
        <f t="shared" si="0"/>
        <v>0.11381670793383206</v>
      </c>
      <c r="J6" s="92">
        <f t="shared" si="1"/>
        <v>-1.3948911043601044E-2</v>
      </c>
      <c r="K6" s="54">
        <f t="shared" si="2"/>
        <v>-5868</v>
      </c>
      <c r="L6" s="40">
        <f t="shared" si="3"/>
        <v>0.39948260603172442</v>
      </c>
      <c r="M6" s="69">
        <f t="shared" si="4"/>
        <v>-2144</v>
      </c>
      <c r="N6" s="99">
        <f t="shared" si="5"/>
        <v>0</v>
      </c>
      <c r="O6" s="58"/>
      <c r="P6" s="59"/>
      <c r="Q6" s="58"/>
    </row>
    <row r="7" spans="1:17">
      <c r="A7" s="41">
        <v>14</v>
      </c>
      <c r="B7" s="39" t="s">
        <v>13</v>
      </c>
      <c r="C7" s="98">
        <v>488563</v>
      </c>
      <c r="D7" s="98">
        <v>515633</v>
      </c>
      <c r="E7" s="98">
        <v>520610</v>
      </c>
      <c r="F7" s="98"/>
      <c r="G7" s="98"/>
      <c r="H7" s="98"/>
      <c r="I7" s="92">
        <f t="shared" si="0"/>
        <v>0.14284640273241317</v>
      </c>
      <c r="J7" s="92">
        <f t="shared" si="1"/>
        <v>6.5594406453210741E-2</v>
      </c>
      <c r="K7" s="54">
        <f t="shared" si="2"/>
        <v>32047</v>
      </c>
      <c r="L7" s="40">
        <f t="shared" si="3"/>
        <v>-2.1817005922799373</v>
      </c>
      <c r="M7" s="69">
        <f t="shared" si="4"/>
        <v>4977</v>
      </c>
      <c r="N7" s="99">
        <f t="shared" si="5"/>
        <v>0</v>
      </c>
      <c r="O7" s="58"/>
      <c r="P7" s="59"/>
      <c r="Q7" s="58"/>
    </row>
    <row r="8" spans="1:17">
      <c r="A8" s="41">
        <v>15</v>
      </c>
      <c r="B8" s="39" t="s">
        <v>14</v>
      </c>
      <c r="C8" s="98">
        <v>61823</v>
      </c>
      <c r="D8" s="98">
        <v>59984</v>
      </c>
      <c r="E8" s="98">
        <v>59316</v>
      </c>
      <c r="F8" s="98"/>
      <c r="G8" s="98"/>
      <c r="H8" s="98"/>
      <c r="I8" s="92">
        <f t="shared" si="0"/>
        <v>1.6275287114108101E-2</v>
      </c>
      <c r="J8" s="92">
        <f t="shared" si="1"/>
        <v>-4.0551251152483703E-2</v>
      </c>
      <c r="K8" s="54">
        <f t="shared" si="2"/>
        <v>-2507</v>
      </c>
      <c r="L8" s="40">
        <f t="shared" si="3"/>
        <v>0.17067193137722106</v>
      </c>
      <c r="M8" s="69">
        <f t="shared" si="4"/>
        <v>-668</v>
      </c>
      <c r="N8" s="99">
        <f t="shared" si="5"/>
        <v>0</v>
      </c>
      <c r="O8" s="58"/>
      <c r="P8" s="59"/>
      <c r="Q8" s="58"/>
    </row>
    <row r="9" spans="1:17">
      <c r="A9" s="41">
        <v>16</v>
      </c>
      <c r="B9" s="39" t="s">
        <v>15</v>
      </c>
      <c r="C9" s="98">
        <v>65303</v>
      </c>
      <c r="D9" s="98">
        <v>63195</v>
      </c>
      <c r="E9" s="98">
        <v>62425</v>
      </c>
      <c r="F9" s="98"/>
      <c r="G9" s="98"/>
      <c r="H9" s="98"/>
      <c r="I9" s="92">
        <f t="shared" si="0"/>
        <v>1.7128343079408564E-2</v>
      </c>
      <c r="J9" s="92">
        <f t="shared" si="1"/>
        <v>-4.4071482167741143E-2</v>
      </c>
      <c r="K9" s="54">
        <f t="shared" si="2"/>
        <v>-2878</v>
      </c>
      <c r="L9" s="40">
        <f t="shared" si="3"/>
        <v>0.19592892640751583</v>
      </c>
      <c r="M9" s="69">
        <f t="shared" si="4"/>
        <v>-770</v>
      </c>
      <c r="N9" s="99">
        <f t="shared" si="5"/>
        <v>0</v>
      </c>
      <c r="O9" s="58"/>
      <c r="P9" s="59"/>
      <c r="Q9" s="58"/>
    </row>
    <row r="10" spans="1:17">
      <c r="A10" s="41">
        <v>17</v>
      </c>
      <c r="B10" s="39" t="s">
        <v>16</v>
      </c>
      <c r="C10" s="98">
        <v>55195</v>
      </c>
      <c r="D10" s="98">
        <v>56229</v>
      </c>
      <c r="E10" s="98">
        <v>56078</v>
      </c>
      <c r="F10" s="98"/>
      <c r="G10" s="98"/>
      <c r="H10" s="98"/>
      <c r="I10" s="92">
        <f t="shared" si="0"/>
        <v>1.5386835774242264E-2</v>
      </c>
      <c r="J10" s="92">
        <f t="shared" si="1"/>
        <v>1.5997825890026272E-2</v>
      </c>
      <c r="K10" s="54">
        <f t="shared" si="2"/>
        <v>883</v>
      </c>
      <c r="L10" s="40">
        <f t="shared" si="3"/>
        <v>-6.0113009735175985E-2</v>
      </c>
      <c r="M10" s="69">
        <f t="shared" si="4"/>
        <v>-151</v>
      </c>
      <c r="N10" s="99">
        <f t="shared" si="5"/>
        <v>0</v>
      </c>
      <c r="O10" s="58"/>
      <c r="P10" s="59"/>
      <c r="Q10" s="58"/>
    </row>
    <row r="11" spans="1:17">
      <c r="A11" s="41">
        <v>18</v>
      </c>
      <c r="B11" s="39" t="s">
        <v>17</v>
      </c>
      <c r="C11" s="98">
        <v>53918</v>
      </c>
      <c r="D11" s="98">
        <v>49810</v>
      </c>
      <c r="E11" s="98">
        <v>49239</v>
      </c>
      <c r="F11" s="98"/>
      <c r="G11" s="98"/>
      <c r="H11" s="98"/>
      <c r="I11" s="92">
        <f t="shared" si="0"/>
        <v>1.3510332156780108E-2</v>
      </c>
      <c r="J11" s="92">
        <f t="shared" si="1"/>
        <v>-8.6779925071404723E-2</v>
      </c>
      <c r="K11" s="54">
        <f t="shared" si="2"/>
        <v>-4679</v>
      </c>
      <c r="L11" s="40">
        <f t="shared" si="3"/>
        <v>0.31853768125808429</v>
      </c>
      <c r="M11" s="69">
        <f t="shared" si="4"/>
        <v>-571</v>
      </c>
      <c r="N11" s="99">
        <f t="shared" si="5"/>
        <v>0</v>
      </c>
      <c r="O11" s="58"/>
      <c r="P11" s="59"/>
      <c r="Q11" s="58"/>
    </row>
    <row r="12" spans="1:17">
      <c r="A12" s="41">
        <v>19</v>
      </c>
      <c r="B12" s="39" t="s">
        <v>18</v>
      </c>
      <c r="C12" s="98">
        <v>8464</v>
      </c>
      <c r="D12" s="98">
        <v>8924</v>
      </c>
      <c r="E12" s="98">
        <v>8946</v>
      </c>
      <c r="F12" s="98"/>
      <c r="G12" s="98"/>
      <c r="H12" s="98"/>
      <c r="I12" s="92">
        <f t="shared" si="0"/>
        <v>2.4546280686966598E-3</v>
      </c>
      <c r="J12" s="92">
        <f t="shared" si="1"/>
        <v>5.6947069943289227E-2</v>
      </c>
      <c r="K12" s="54">
        <f t="shared" si="2"/>
        <v>482</v>
      </c>
      <c r="L12" s="40">
        <f t="shared" si="3"/>
        <v>-3.2813670093267071E-2</v>
      </c>
      <c r="M12" s="69">
        <f t="shared" si="4"/>
        <v>22</v>
      </c>
      <c r="N12" s="99">
        <f t="shared" si="5"/>
        <v>0</v>
      </c>
      <c r="O12" s="58"/>
      <c r="P12" s="59"/>
      <c r="Q12" s="58"/>
    </row>
    <row r="13" spans="1:17">
      <c r="A13" s="41">
        <v>20</v>
      </c>
      <c r="B13" s="39" t="s">
        <v>19</v>
      </c>
      <c r="C13" s="98">
        <v>78992</v>
      </c>
      <c r="D13" s="98">
        <v>81131</v>
      </c>
      <c r="E13" s="98">
        <v>80952</v>
      </c>
      <c r="F13" s="98"/>
      <c r="G13" s="98"/>
      <c r="H13" s="98"/>
      <c r="I13" s="92">
        <f t="shared" si="0"/>
        <v>2.2211832262143082E-2</v>
      </c>
      <c r="J13" s="92">
        <f t="shared" si="1"/>
        <v>2.4812639254608061E-2</v>
      </c>
      <c r="K13" s="54">
        <f t="shared" si="2"/>
        <v>1960</v>
      </c>
      <c r="L13" s="40">
        <f t="shared" si="3"/>
        <v>-0.13343318129212337</v>
      </c>
      <c r="M13" s="69">
        <f t="shared" si="4"/>
        <v>-179</v>
      </c>
      <c r="N13" s="99">
        <f t="shared" si="5"/>
        <v>0</v>
      </c>
    </row>
    <row r="14" spans="1:17">
      <c r="A14" s="41">
        <v>21</v>
      </c>
      <c r="B14" s="39" t="s">
        <v>20</v>
      </c>
      <c r="C14" s="98">
        <v>22265</v>
      </c>
      <c r="D14" s="98">
        <v>24907</v>
      </c>
      <c r="E14" s="98">
        <v>25193</v>
      </c>
      <c r="F14" s="98"/>
      <c r="G14" s="98"/>
      <c r="H14" s="98"/>
      <c r="I14" s="92">
        <f t="shared" si="0"/>
        <v>6.9125245846942719E-3</v>
      </c>
      <c r="J14" s="92">
        <f t="shared" si="1"/>
        <v>0.13150684931506848</v>
      </c>
      <c r="K14" s="54">
        <f t="shared" si="2"/>
        <v>2928</v>
      </c>
      <c r="L14" s="40">
        <f t="shared" si="3"/>
        <v>-0.19933283409353938</v>
      </c>
      <c r="M14" s="69">
        <f t="shared" si="4"/>
        <v>286</v>
      </c>
      <c r="N14" s="99">
        <f t="shared" si="5"/>
        <v>0</v>
      </c>
      <c r="O14" s="58"/>
    </row>
    <row r="15" spans="1:17">
      <c r="A15" s="41">
        <v>22</v>
      </c>
      <c r="B15" s="39" t="s">
        <v>21</v>
      </c>
      <c r="C15" s="98">
        <v>208843</v>
      </c>
      <c r="D15" s="98">
        <v>209165</v>
      </c>
      <c r="E15" s="98">
        <v>205939</v>
      </c>
      <c r="F15" s="98"/>
      <c r="G15" s="98"/>
      <c r="H15" s="98"/>
      <c r="I15" s="92">
        <f t="shared" si="0"/>
        <v>5.6506108857514135E-2</v>
      </c>
      <c r="J15" s="92">
        <f t="shared" si="1"/>
        <v>-1.3905182361869921E-2</v>
      </c>
      <c r="K15" s="54">
        <f t="shared" si="2"/>
        <v>-2904</v>
      </c>
      <c r="L15" s="40">
        <f t="shared" si="3"/>
        <v>0.19769895840424809</v>
      </c>
      <c r="M15" s="69">
        <f t="shared" si="4"/>
        <v>-3226</v>
      </c>
      <c r="N15" s="99">
        <f t="shared" si="5"/>
        <v>0</v>
      </c>
      <c r="O15" s="58"/>
    </row>
    <row r="16" spans="1:17">
      <c r="A16" s="41">
        <v>23</v>
      </c>
      <c r="B16" s="39" t="s">
        <v>22</v>
      </c>
      <c r="C16" s="98">
        <v>231301</v>
      </c>
      <c r="D16" s="98">
        <v>223292</v>
      </c>
      <c r="E16" s="98">
        <v>217244</v>
      </c>
      <c r="F16" s="98"/>
      <c r="G16" s="98"/>
      <c r="H16" s="98"/>
      <c r="I16" s="92">
        <f t="shared" si="0"/>
        <v>5.9608005830084639E-2</v>
      </c>
      <c r="J16" s="92">
        <f t="shared" si="1"/>
        <v>-6.0773623979144056E-2</v>
      </c>
      <c r="K16" s="54">
        <f t="shared" si="2"/>
        <v>-14057</v>
      </c>
      <c r="L16" s="40">
        <f t="shared" si="3"/>
        <v>0.95697460684866231</v>
      </c>
      <c r="M16" s="69">
        <f t="shared" si="4"/>
        <v>-6048</v>
      </c>
      <c r="N16" s="99">
        <f t="shared" si="5"/>
        <v>0</v>
      </c>
      <c r="O16" s="58"/>
    </row>
    <row r="17" spans="1:20">
      <c r="A17" s="41">
        <v>24</v>
      </c>
      <c r="B17" s="39" t="s">
        <v>23</v>
      </c>
      <c r="C17" s="98">
        <v>166237</v>
      </c>
      <c r="D17" s="98">
        <v>164487</v>
      </c>
      <c r="E17" s="98">
        <v>163656</v>
      </c>
      <c r="F17" s="98"/>
      <c r="G17" s="98"/>
      <c r="H17" s="98"/>
      <c r="I17" s="92">
        <f t="shared" si="0"/>
        <v>4.490438309977874E-2</v>
      </c>
      <c r="J17" s="92">
        <f t="shared" si="1"/>
        <v>-1.5526026095273615E-2</v>
      </c>
      <c r="K17" s="54">
        <f t="shared" si="2"/>
        <v>-2581</v>
      </c>
      <c r="L17" s="40">
        <f t="shared" si="3"/>
        <v>0.17570971475253591</v>
      </c>
      <c r="M17" s="69">
        <f t="shared" si="4"/>
        <v>-831</v>
      </c>
      <c r="N17" s="99">
        <f t="shared" si="5"/>
        <v>0</v>
      </c>
      <c r="O17" s="58"/>
    </row>
    <row r="18" spans="1:20">
      <c r="A18" s="41">
        <v>25</v>
      </c>
      <c r="B18" s="39" t="s">
        <v>24</v>
      </c>
      <c r="C18" s="98">
        <v>379340</v>
      </c>
      <c r="D18" s="98">
        <v>370112</v>
      </c>
      <c r="E18" s="98">
        <v>366192</v>
      </c>
      <c r="F18" s="98"/>
      <c r="G18" s="98"/>
      <c r="H18" s="98"/>
      <c r="I18" s="92">
        <f t="shared" si="0"/>
        <v>0.10047676746391318</v>
      </c>
      <c r="J18" s="92">
        <f t="shared" si="1"/>
        <v>-3.4660199293509782E-2</v>
      </c>
      <c r="K18" s="54">
        <f t="shared" si="2"/>
        <v>-13148</v>
      </c>
      <c r="L18" s="40">
        <f t="shared" si="3"/>
        <v>0.89509156511675403</v>
      </c>
      <c r="M18" s="69">
        <f t="shared" si="4"/>
        <v>-3920</v>
      </c>
      <c r="N18" s="99">
        <f t="shared" si="5"/>
        <v>0</v>
      </c>
      <c r="O18" s="58"/>
    </row>
    <row r="19" spans="1:20">
      <c r="A19" s="41">
        <v>26</v>
      </c>
      <c r="B19" s="39" t="s">
        <v>25</v>
      </c>
      <c r="C19" s="98">
        <v>35015</v>
      </c>
      <c r="D19" s="98">
        <v>34835</v>
      </c>
      <c r="E19" s="98">
        <v>34728</v>
      </c>
      <c r="F19" s="98"/>
      <c r="G19" s="98"/>
      <c r="H19" s="98"/>
      <c r="I19" s="92">
        <f t="shared" si="0"/>
        <v>9.5287640922979665E-3</v>
      </c>
      <c r="J19" s="92">
        <f t="shared" si="1"/>
        <v>-8.1964872197629584E-3</v>
      </c>
      <c r="K19" s="54">
        <f t="shared" si="2"/>
        <v>-287</v>
      </c>
      <c r="L19" s="40">
        <f t="shared" si="3"/>
        <v>1.9538430117775205E-2</v>
      </c>
      <c r="M19" s="69">
        <f t="shared" si="4"/>
        <v>-107</v>
      </c>
      <c r="N19" s="99">
        <f t="shared" si="5"/>
        <v>0</v>
      </c>
      <c r="O19" s="58"/>
    </row>
    <row r="20" spans="1:20">
      <c r="A20" s="41">
        <v>27</v>
      </c>
      <c r="B20" s="39" t="s">
        <v>26</v>
      </c>
      <c r="C20" s="98">
        <v>146015</v>
      </c>
      <c r="D20" s="98">
        <v>150157</v>
      </c>
      <c r="E20" s="98">
        <v>147749</v>
      </c>
      <c r="F20" s="98"/>
      <c r="G20" s="98"/>
      <c r="H20" s="98"/>
      <c r="I20" s="92">
        <f t="shared" si="0"/>
        <v>4.0539776718294528E-2</v>
      </c>
      <c r="J20" s="92">
        <f t="shared" si="1"/>
        <v>1.1875492243947539E-2</v>
      </c>
      <c r="K20" s="54">
        <f t="shared" si="2"/>
        <v>1734</v>
      </c>
      <c r="L20" s="40">
        <f t="shared" si="3"/>
        <v>-0.11804751855129689</v>
      </c>
      <c r="M20" s="69">
        <f t="shared" si="4"/>
        <v>-2408</v>
      </c>
      <c r="N20" s="99">
        <f t="shared" si="5"/>
        <v>0</v>
      </c>
      <c r="O20" s="58"/>
    </row>
    <row r="21" spans="1:20">
      <c r="A21" s="41">
        <v>28</v>
      </c>
      <c r="B21" s="39" t="s">
        <v>27</v>
      </c>
      <c r="C21" s="98">
        <v>155464</v>
      </c>
      <c r="D21" s="98">
        <v>159392</v>
      </c>
      <c r="E21" s="98">
        <v>158805</v>
      </c>
      <c r="F21" s="98"/>
      <c r="G21" s="98"/>
      <c r="H21" s="98"/>
      <c r="I21" s="92">
        <f t="shared" si="0"/>
        <v>4.3573352386471392E-2</v>
      </c>
      <c r="J21" s="92">
        <f t="shared" si="1"/>
        <v>2.1490505840580456E-2</v>
      </c>
      <c r="K21" s="54">
        <f t="shared" si="2"/>
        <v>3341</v>
      </c>
      <c r="L21" s="40">
        <f t="shared" si="3"/>
        <v>-0.22744911158009395</v>
      </c>
      <c r="M21" s="69">
        <f t="shared" si="4"/>
        <v>-587</v>
      </c>
      <c r="N21" s="99">
        <f t="shared" si="5"/>
        <v>0</v>
      </c>
      <c r="O21" s="58"/>
    </row>
    <row r="22" spans="1:20">
      <c r="A22" s="41">
        <v>29</v>
      </c>
      <c r="B22" s="39" t="s">
        <v>28</v>
      </c>
      <c r="C22" s="98">
        <v>201595</v>
      </c>
      <c r="D22" s="98">
        <v>202372</v>
      </c>
      <c r="E22" s="98">
        <v>200216</v>
      </c>
      <c r="F22" s="98"/>
      <c r="G22" s="98"/>
      <c r="H22" s="98"/>
      <c r="I22" s="92">
        <f t="shared" si="0"/>
        <v>5.4935816387454782E-2</v>
      </c>
      <c r="J22" s="92">
        <f t="shared" si="1"/>
        <v>-6.8404474317319379E-3</v>
      </c>
      <c r="K22" s="54">
        <f t="shared" si="2"/>
        <v>-1379</v>
      </c>
      <c r="L22" s="40">
        <f t="shared" si="3"/>
        <v>9.3879773980529643E-2</v>
      </c>
      <c r="M22" s="69">
        <f t="shared" si="4"/>
        <v>-2156</v>
      </c>
      <c r="N22" s="99">
        <f t="shared" si="5"/>
        <v>0</v>
      </c>
      <c r="O22" s="58"/>
    </row>
    <row r="23" spans="1:20">
      <c r="A23" s="41">
        <v>30</v>
      </c>
      <c r="B23" s="39" t="s">
        <v>29</v>
      </c>
      <c r="C23" s="98">
        <v>50969</v>
      </c>
      <c r="D23" s="98">
        <v>55363</v>
      </c>
      <c r="E23" s="98">
        <v>55447</v>
      </c>
      <c r="F23" s="98"/>
      <c r="G23" s="98"/>
      <c r="H23" s="98"/>
      <c r="I23" s="92">
        <f t="shared" si="0"/>
        <v>1.521370025989534E-2</v>
      </c>
      <c r="J23" s="92">
        <f t="shared" si="1"/>
        <v>8.7857325040711018E-2</v>
      </c>
      <c r="K23" s="54">
        <f t="shared" si="2"/>
        <v>4478</v>
      </c>
      <c r="L23" s="40">
        <f t="shared" si="3"/>
        <v>-0.30485397236026957</v>
      </c>
      <c r="M23" s="69">
        <f t="shared" si="4"/>
        <v>84</v>
      </c>
      <c r="N23" s="99">
        <f t="shared" si="5"/>
        <v>0</v>
      </c>
      <c r="O23" s="58"/>
    </row>
    <row r="24" spans="1:20">
      <c r="A24" s="41">
        <v>31</v>
      </c>
      <c r="B24" s="39" t="s">
        <v>30</v>
      </c>
      <c r="C24" s="98">
        <v>161966</v>
      </c>
      <c r="D24" s="98">
        <v>154936</v>
      </c>
      <c r="E24" s="98">
        <v>152314</v>
      </c>
      <c r="F24" s="98"/>
      <c r="G24" s="98"/>
      <c r="H24" s="98"/>
      <c r="I24" s="92">
        <f t="shared" si="0"/>
        <v>4.1792333965511186E-2</v>
      </c>
      <c r="J24" s="92">
        <f t="shared" si="1"/>
        <v>-5.9592754034797427E-2</v>
      </c>
      <c r="K24" s="54">
        <f t="shared" si="2"/>
        <v>-9652</v>
      </c>
      <c r="L24" s="40">
        <f t="shared" si="3"/>
        <v>0.65709033970998709</v>
      </c>
      <c r="M24" s="69">
        <f t="shared" si="4"/>
        <v>-2622</v>
      </c>
      <c r="N24" s="99">
        <f t="shared" si="5"/>
        <v>0</v>
      </c>
      <c r="O24" s="21"/>
    </row>
    <row r="25" spans="1:20">
      <c r="A25" s="41">
        <v>32</v>
      </c>
      <c r="B25" s="39" t="s">
        <v>31</v>
      </c>
      <c r="C25" s="98">
        <v>57342</v>
      </c>
      <c r="D25" s="98">
        <v>59754</v>
      </c>
      <c r="E25" s="98">
        <v>59790</v>
      </c>
      <c r="F25" s="98"/>
      <c r="G25" s="98"/>
      <c r="H25" s="98"/>
      <c r="I25" s="92">
        <f t="shared" si="0"/>
        <v>1.6405344536929722E-2</v>
      </c>
      <c r="J25" s="92">
        <f t="shared" si="1"/>
        <v>4.2691221094485719E-2</v>
      </c>
      <c r="K25" s="54">
        <f t="shared" si="2"/>
        <v>2448</v>
      </c>
      <c r="L25" s="40">
        <f t="shared" si="3"/>
        <v>-0.16665532030771327</v>
      </c>
      <c r="M25" s="69">
        <f t="shared" si="4"/>
        <v>36</v>
      </c>
      <c r="N25" s="99">
        <f t="shared" si="5"/>
        <v>0</v>
      </c>
      <c r="O25" s="8"/>
    </row>
    <row r="26" spans="1:20">
      <c r="A26" s="41">
        <v>33</v>
      </c>
      <c r="B26" s="39" t="s">
        <v>32</v>
      </c>
      <c r="C26" s="98">
        <v>144072</v>
      </c>
      <c r="D26" s="98">
        <v>138616</v>
      </c>
      <c r="E26" s="98">
        <v>138561</v>
      </c>
      <c r="F26" s="98"/>
      <c r="G26" s="98"/>
      <c r="H26" s="98"/>
      <c r="I26" s="92">
        <f t="shared" si="0"/>
        <v>3.8018748024444209E-2</v>
      </c>
      <c r="J26" s="92">
        <f t="shared" si="1"/>
        <v>-3.8251707479593534E-2</v>
      </c>
      <c r="K26" s="54">
        <f t="shared" si="2"/>
        <v>-5511</v>
      </c>
      <c r="L26" s="40">
        <f t="shared" si="3"/>
        <v>0.37517870515351626</v>
      </c>
      <c r="M26" s="69">
        <f t="shared" si="4"/>
        <v>-55</v>
      </c>
      <c r="N26" s="99">
        <f t="shared" si="5"/>
        <v>0</v>
      </c>
      <c r="O26" s="8"/>
    </row>
    <row r="27" spans="1:20" s="110" customFormat="1">
      <c r="A27" s="187" t="s">
        <v>254</v>
      </c>
      <c r="B27" s="187"/>
      <c r="C27" s="65">
        <v>3659233</v>
      </c>
      <c r="D27" s="65">
        <v>3672818</v>
      </c>
      <c r="E27" s="65">
        <v>3644544</v>
      </c>
      <c r="F27" s="65"/>
      <c r="G27" s="65"/>
      <c r="H27" s="65"/>
      <c r="I27" s="101">
        <f t="shared" si="0"/>
        <v>1</v>
      </c>
      <c r="J27" s="101">
        <f t="shared" si="1"/>
        <v>-4.0142292114221751E-3</v>
      </c>
      <c r="K27" s="98">
        <f t="shared" si="2"/>
        <v>-14689</v>
      </c>
      <c r="L27" s="102">
        <f t="shared" si="3"/>
        <v>1</v>
      </c>
      <c r="M27" s="98">
        <f t="shared" si="4"/>
        <v>-28274</v>
      </c>
      <c r="N27" s="99">
        <f t="shared" si="5"/>
        <v>0</v>
      </c>
      <c r="O27" s="58"/>
      <c r="P27" s="111"/>
      <c r="Q27" s="111"/>
      <c r="R27" s="111"/>
      <c r="S27" s="111"/>
      <c r="T27" s="111"/>
    </row>
    <row r="28" spans="1:20">
      <c r="I28" s="58"/>
      <c r="K28" s="17"/>
      <c r="L28" s="16"/>
      <c r="N28" s="8"/>
      <c r="O28" s="8"/>
    </row>
    <row r="29" spans="1:20">
      <c r="C29" s="124"/>
      <c r="D29" s="109"/>
      <c r="E29" s="124"/>
      <c r="F29" s="128"/>
      <c r="G29" s="128"/>
      <c r="H29" s="128"/>
      <c r="N29" s="8"/>
      <c r="O29" s="8"/>
    </row>
    <row r="30" spans="1:20">
      <c r="E30" s="159"/>
      <c r="F30" s="159"/>
      <c r="N30" s="8"/>
      <c r="O30" s="8"/>
    </row>
    <row r="31" spans="1:20">
      <c r="B31" s="7"/>
      <c r="N31" s="8"/>
    </row>
    <row r="32" spans="1:20">
      <c r="B32" s="7"/>
      <c r="N32" s="8"/>
    </row>
    <row r="33" spans="2:14">
      <c r="B33" s="7"/>
      <c r="N33" s="8"/>
    </row>
    <row r="34" spans="2:14">
      <c r="B34" s="57"/>
      <c r="N34" s="8"/>
    </row>
    <row r="35" spans="2:14">
      <c r="B35" s="7"/>
      <c r="N35" s="8"/>
    </row>
    <row r="36" spans="2:14">
      <c r="B36" s="7"/>
      <c r="N36" s="8"/>
    </row>
    <row r="37" spans="2:14">
      <c r="B37" s="7"/>
      <c r="N37" s="7"/>
    </row>
    <row r="38" spans="2:14">
      <c r="N38" s="7"/>
    </row>
    <row r="39" spans="2:14">
      <c r="N39" s="7"/>
    </row>
    <row r="40" spans="2:14">
      <c r="N40" s="7"/>
    </row>
    <row r="41" spans="2:14">
      <c r="N41" s="7"/>
    </row>
    <row r="42" spans="2:14">
      <c r="N42" s="7"/>
    </row>
    <row r="43" spans="2:14">
      <c r="N43" s="7"/>
    </row>
    <row r="44" spans="2:14">
      <c r="N44" s="7"/>
    </row>
    <row r="45" spans="2:14">
      <c r="N45" s="7"/>
    </row>
    <row r="46" spans="2:14">
      <c r="N46" s="7"/>
    </row>
    <row r="47" spans="2:14">
      <c r="N47" s="7"/>
    </row>
    <row r="48" spans="2:14">
      <c r="N48" s="7"/>
    </row>
    <row r="49" spans="14:14">
      <c r="N49" s="7"/>
    </row>
    <row r="50" spans="14:14">
      <c r="N50" s="7"/>
    </row>
    <row r="51" spans="14:14">
      <c r="N51" s="7"/>
    </row>
    <row r="52" spans="14:14">
      <c r="N52" s="7"/>
    </row>
    <row r="53" spans="14:14">
      <c r="N53" s="7"/>
    </row>
    <row r="54" spans="14:14">
      <c r="N54" s="7"/>
    </row>
    <row r="55" spans="14:14">
      <c r="N55" s="7"/>
    </row>
    <row r="56" spans="14:14">
      <c r="N56" s="7"/>
    </row>
    <row r="57" spans="14:14">
      <c r="N57" s="7"/>
    </row>
    <row r="58" spans="14:14">
      <c r="N58" s="7"/>
    </row>
    <row r="59" spans="14:14">
      <c r="N59" s="7"/>
    </row>
    <row r="60" spans="14:14">
      <c r="N60" s="7"/>
    </row>
    <row r="61" spans="14:14">
      <c r="N61" s="7"/>
    </row>
    <row r="62" spans="14:14">
      <c r="N62" s="7"/>
    </row>
    <row r="63" spans="14:14">
      <c r="N63" s="7"/>
    </row>
    <row r="64" spans="14:14">
      <c r="N64" s="7"/>
    </row>
    <row r="65" spans="14:14">
      <c r="N65" s="7"/>
    </row>
    <row r="66" spans="14:14">
      <c r="N66" s="7"/>
    </row>
    <row r="67" spans="14:14">
      <c r="N67" s="7"/>
    </row>
    <row r="68" spans="14:14">
      <c r="N68" s="7"/>
    </row>
    <row r="69" spans="14:14">
      <c r="N69" s="7"/>
    </row>
    <row r="70" spans="14:14">
      <c r="N70" s="7"/>
    </row>
    <row r="71" spans="14:14">
      <c r="N71" s="7"/>
    </row>
    <row r="72" spans="14:14">
      <c r="N72" s="7"/>
    </row>
    <row r="73" spans="14:14">
      <c r="N73" s="7"/>
    </row>
    <row r="74" spans="14:14">
      <c r="N74" s="7"/>
    </row>
    <row r="75" spans="14:14">
      <c r="N75" s="7"/>
    </row>
    <row r="76" spans="14:14">
      <c r="N76" s="7"/>
    </row>
    <row r="77" spans="14:14">
      <c r="N77" s="7"/>
    </row>
    <row r="78" spans="14:14">
      <c r="N78" s="7"/>
    </row>
    <row r="79" spans="14:14">
      <c r="N79" s="7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topLeftCell="H1" zoomScale="80" zoomScaleNormal="80" workbookViewId="0">
      <pane ySplit="2" topLeftCell="A3" activePane="bottomLeft" state="frozen"/>
      <selection activeCell="W1" sqref="W1"/>
      <selection pane="bottomLeft" activeCell="Q9" sqref="Q9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3" width="29.7109375" style="5" customWidth="1"/>
    <col min="14" max="14" width="25.42578125" style="5" customWidth="1"/>
    <col min="15" max="16384" width="9.140625" style="5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45">
      <c r="A2" s="94" t="s">
        <v>91</v>
      </c>
      <c r="B2" s="94" t="s">
        <v>174</v>
      </c>
      <c r="C2" s="94">
        <v>43040</v>
      </c>
      <c r="D2" s="94">
        <v>43374</v>
      </c>
      <c r="E2" s="94">
        <v>43405</v>
      </c>
      <c r="F2" s="94">
        <v>43040</v>
      </c>
      <c r="G2" s="94">
        <v>43374</v>
      </c>
      <c r="H2" s="94">
        <v>43405</v>
      </c>
      <c r="I2" s="93" t="s">
        <v>306</v>
      </c>
      <c r="J2" s="93" t="s">
        <v>308</v>
      </c>
      <c r="K2" s="93" t="s">
        <v>309</v>
      </c>
      <c r="L2" s="93" t="s">
        <v>315</v>
      </c>
      <c r="M2" s="122" t="s">
        <v>314</v>
      </c>
      <c r="N2" s="161" t="s">
        <v>313</v>
      </c>
    </row>
    <row r="3" spans="1:15">
      <c r="A3" s="42">
        <v>1</v>
      </c>
      <c r="B3" s="104" t="s">
        <v>92</v>
      </c>
      <c r="C3" s="99">
        <v>312362</v>
      </c>
      <c r="D3" s="99">
        <v>312983</v>
      </c>
      <c r="E3" s="99">
        <v>307920</v>
      </c>
      <c r="F3" s="99"/>
      <c r="G3" s="98"/>
      <c r="H3" s="99"/>
      <c r="I3" s="101">
        <f t="shared" ref="I3:I66" si="0">E3/$E$84</f>
        <v>2.1311422083400526E-2</v>
      </c>
      <c r="J3" s="101">
        <f t="shared" ref="J3:J66" si="1">(E3-C3)/C3</f>
        <v>-1.4220679852222742E-2</v>
      </c>
      <c r="K3" s="98">
        <f t="shared" ref="K3:K66" si="2">E3-C3</f>
        <v>-4442</v>
      </c>
      <c r="L3" s="102">
        <f>K3/$K$84</f>
        <v>4.1402579971665049E-2</v>
      </c>
      <c r="M3" s="99">
        <f t="shared" ref="M3:M66" si="3">E3-D3</f>
        <v>-5063</v>
      </c>
      <c r="N3" s="99">
        <f>H3-G3</f>
        <v>0</v>
      </c>
      <c r="O3" s="8"/>
    </row>
    <row r="4" spans="1:15">
      <c r="A4" s="42">
        <v>2</v>
      </c>
      <c r="B4" s="104" t="s">
        <v>93</v>
      </c>
      <c r="C4" s="99">
        <v>54737</v>
      </c>
      <c r="D4" s="99">
        <v>57123</v>
      </c>
      <c r="E4" s="99">
        <v>56942</v>
      </c>
      <c r="F4" s="99"/>
      <c r="G4" s="98"/>
      <c r="H4" s="99"/>
      <c r="I4" s="101">
        <f t="shared" si="0"/>
        <v>3.9410073924168376E-3</v>
      </c>
      <c r="J4" s="101">
        <f t="shared" si="1"/>
        <v>4.0283537643641412E-2</v>
      </c>
      <c r="K4" s="98">
        <f t="shared" si="2"/>
        <v>2205</v>
      </c>
      <c r="L4" s="102">
        <f t="shared" ref="L4:L67" si="4">K4/$K$84</f>
        <v>-2.0552158675713965E-2</v>
      </c>
      <c r="M4" s="99">
        <f t="shared" si="3"/>
        <v>-181</v>
      </c>
      <c r="N4" s="99">
        <f t="shared" ref="N4:N67" si="5">H4-G4</f>
        <v>0</v>
      </c>
      <c r="O4" s="8"/>
    </row>
    <row r="5" spans="1:15">
      <c r="A5" s="42">
        <v>3</v>
      </c>
      <c r="B5" s="104" t="s">
        <v>94</v>
      </c>
      <c r="C5" s="99">
        <v>94833</v>
      </c>
      <c r="D5" s="99">
        <v>93523</v>
      </c>
      <c r="E5" s="99">
        <v>92370</v>
      </c>
      <c r="F5" s="99"/>
      <c r="G5" s="98"/>
      <c r="H5" s="99"/>
      <c r="I5" s="101">
        <f t="shared" si="0"/>
        <v>6.3930113595859527E-3</v>
      </c>
      <c r="J5" s="101">
        <f t="shared" si="1"/>
        <v>-2.5971971781974627E-2</v>
      </c>
      <c r="K5" s="98">
        <f t="shared" si="2"/>
        <v>-2463</v>
      </c>
      <c r="L5" s="102">
        <f t="shared" si="4"/>
        <v>2.2956901051375735E-2</v>
      </c>
      <c r="M5" s="99">
        <f t="shared" si="3"/>
        <v>-1153</v>
      </c>
      <c r="N5" s="99">
        <f t="shared" si="5"/>
        <v>0</v>
      </c>
      <c r="O5" s="8"/>
    </row>
    <row r="6" spans="1:15">
      <c r="A6" s="42">
        <v>4</v>
      </c>
      <c r="B6" s="104" t="s">
        <v>95</v>
      </c>
      <c r="C6" s="99">
        <v>29740</v>
      </c>
      <c r="D6" s="99">
        <v>34179</v>
      </c>
      <c r="E6" s="99">
        <v>33426</v>
      </c>
      <c r="F6" s="99"/>
      <c r="G6" s="98"/>
      <c r="H6" s="99"/>
      <c r="I6" s="101">
        <f t="shared" si="0"/>
        <v>2.3134437339560471E-3</v>
      </c>
      <c r="J6" s="101">
        <f t="shared" si="1"/>
        <v>0.12394082044384667</v>
      </c>
      <c r="K6" s="98">
        <f t="shared" si="2"/>
        <v>3686</v>
      </c>
      <c r="L6" s="102">
        <f t="shared" si="4"/>
        <v>-3.4356125568563121E-2</v>
      </c>
      <c r="M6" s="99">
        <f t="shared" si="3"/>
        <v>-753</v>
      </c>
      <c r="N6" s="99">
        <f t="shared" si="5"/>
        <v>0</v>
      </c>
      <c r="O6" s="8"/>
    </row>
    <row r="7" spans="1:15">
      <c r="A7" s="42">
        <v>5</v>
      </c>
      <c r="B7" s="104" t="s">
        <v>96</v>
      </c>
      <c r="C7" s="99">
        <v>42699</v>
      </c>
      <c r="D7" s="99">
        <v>41985</v>
      </c>
      <c r="E7" s="99">
        <v>41640</v>
      </c>
      <c r="F7" s="99"/>
      <c r="G7" s="98"/>
      <c r="H7" s="99"/>
      <c r="I7" s="101">
        <f t="shared" si="0"/>
        <v>2.8819421133826901E-3</v>
      </c>
      <c r="J7" s="101">
        <f t="shared" si="1"/>
        <v>-2.4801517599943791E-2</v>
      </c>
      <c r="K7" s="98">
        <f t="shared" si="2"/>
        <v>-1059</v>
      </c>
      <c r="L7" s="102">
        <f t="shared" si="4"/>
        <v>9.8706285884721506E-3</v>
      </c>
      <c r="M7" s="99">
        <f t="shared" si="3"/>
        <v>-345</v>
      </c>
      <c r="N7" s="99">
        <f t="shared" si="5"/>
        <v>0</v>
      </c>
      <c r="O7" s="8"/>
    </row>
    <row r="8" spans="1:15">
      <c r="A8" s="42">
        <v>6</v>
      </c>
      <c r="B8" s="104" t="s">
        <v>97</v>
      </c>
      <c r="C8" s="99">
        <v>1148212</v>
      </c>
      <c r="D8" s="99">
        <v>1153410</v>
      </c>
      <c r="E8" s="99">
        <v>1141896</v>
      </c>
      <c r="F8" s="99"/>
      <c r="G8" s="98"/>
      <c r="H8" s="99"/>
      <c r="I8" s="101">
        <f t="shared" si="0"/>
        <v>7.9031656376158499E-2</v>
      </c>
      <c r="J8" s="101">
        <f t="shared" si="1"/>
        <v>-5.5007263467025252E-3</v>
      </c>
      <c r="K8" s="98">
        <f t="shared" si="2"/>
        <v>-6316</v>
      </c>
      <c r="L8" s="102">
        <f t="shared" si="4"/>
        <v>5.8869584669301318E-2</v>
      </c>
      <c r="M8" s="99">
        <f t="shared" si="3"/>
        <v>-11514</v>
      </c>
      <c r="N8" s="99">
        <f t="shared" si="5"/>
        <v>0</v>
      </c>
      <c r="O8" s="8"/>
    </row>
    <row r="9" spans="1:15">
      <c r="A9" s="42">
        <v>7</v>
      </c>
      <c r="B9" s="104" t="s">
        <v>98</v>
      </c>
      <c r="C9" s="99">
        <v>490446</v>
      </c>
      <c r="D9" s="99">
        <v>578420</v>
      </c>
      <c r="E9" s="99">
        <v>517327</v>
      </c>
      <c r="F9" s="99"/>
      <c r="G9" s="98"/>
      <c r="H9" s="99"/>
      <c r="I9" s="101">
        <f t="shared" si="0"/>
        <v>3.5804670213494878E-2</v>
      </c>
      <c r="J9" s="101">
        <f t="shared" si="1"/>
        <v>5.4809296028512824E-2</v>
      </c>
      <c r="K9" s="98">
        <f t="shared" si="2"/>
        <v>26881</v>
      </c>
      <c r="L9" s="102">
        <f t="shared" si="4"/>
        <v>-0.25054992170606216</v>
      </c>
      <c r="M9" s="99">
        <f t="shared" si="3"/>
        <v>-61093</v>
      </c>
      <c r="N9" s="99">
        <f t="shared" si="5"/>
        <v>0</v>
      </c>
      <c r="O9" s="8"/>
    </row>
    <row r="10" spans="1:15">
      <c r="A10" s="42">
        <v>8</v>
      </c>
      <c r="B10" s="104" t="s">
        <v>99</v>
      </c>
      <c r="C10" s="99">
        <v>26268</v>
      </c>
      <c r="D10" s="99">
        <v>26817</v>
      </c>
      <c r="E10" s="99">
        <v>26299</v>
      </c>
      <c r="F10" s="99"/>
      <c r="G10" s="98"/>
      <c r="H10" s="99"/>
      <c r="I10" s="101">
        <f t="shared" si="0"/>
        <v>1.8201776090262095E-3</v>
      </c>
      <c r="J10" s="101">
        <f t="shared" si="1"/>
        <v>1.180143139942135E-3</v>
      </c>
      <c r="K10" s="98">
        <f t="shared" si="2"/>
        <v>31</v>
      </c>
      <c r="L10" s="102">
        <f t="shared" si="4"/>
        <v>-2.8894191335470884E-4</v>
      </c>
      <c r="M10" s="99">
        <f t="shared" si="3"/>
        <v>-518</v>
      </c>
      <c r="N10" s="99">
        <f t="shared" si="5"/>
        <v>0</v>
      </c>
      <c r="O10" s="8"/>
    </row>
    <row r="11" spans="1:15">
      <c r="A11" s="42">
        <v>9</v>
      </c>
      <c r="B11" s="104" t="s">
        <v>100</v>
      </c>
      <c r="C11" s="99">
        <v>166172</v>
      </c>
      <c r="D11" s="99">
        <v>162202</v>
      </c>
      <c r="E11" s="99">
        <v>155173</v>
      </c>
      <c r="F11" s="99"/>
      <c r="G11" s="98"/>
      <c r="H11" s="99"/>
      <c r="I11" s="101">
        <f t="shared" si="0"/>
        <v>1.0739663870315374E-2</v>
      </c>
      <c r="J11" s="101">
        <f t="shared" si="1"/>
        <v>-6.6190453265291382E-2</v>
      </c>
      <c r="K11" s="98">
        <f t="shared" si="2"/>
        <v>-10999</v>
      </c>
      <c r="L11" s="102">
        <f t="shared" si="4"/>
        <v>0.10251845499962717</v>
      </c>
      <c r="M11" s="99">
        <f t="shared" si="3"/>
        <v>-7029</v>
      </c>
      <c r="N11" s="99">
        <f t="shared" si="5"/>
        <v>0</v>
      </c>
      <c r="O11" s="8"/>
    </row>
    <row r="12" spans="1:15">
      <c r="A12" s="42">
        <v>10</v>
      </c>
      <c r="B12" s="104" t="s">
        <v>101</v>
      </c>
      <c r="C12" s="99">
        <v>176605</v>
      </c>
      <c r="D12" s="99">
        <v>181686</v>
      </c>
      <c r="E12" s="99">
        <v>179330</v>
      </c>
      <c r="F12" s="99"/>
      <c r="G12" s="98"/>
      <c r="H12" s="99"/>
      <c r="I12" s="101">
        <f t="shared" si="0"/>
        <v>1.2411591719330399E-2</v>
      </c>
      <c r="J12" s="101">
        <f t="shared" si="1"/>
        <v>1.5429914215339317E-2</v>
      </c>
      <c r="K12" s="98">
        <f t="shared" si="2"/>
        <v>2725</v>
      </c>
      <c r="L12" s="102">
        <f t="shared" si="4"/>
        <v>-2.5398926254567147E-2</v>
      </c>
      <c r="M12" s="99">
        <f t="shared" si="3"/>
        <v>-2356</v>
      </c>
      <c r="N12" s="99">
        <f t="shared" si="5"/>
        <v>0</v>
      </c>
      <c r="O12" s="8"/>
    </row>
    <row r="13" spans="1:15">
      <c r="A13" s="42">
        <v>11</v>
      </c>
      <c r="B13" s="104" t="s">
        <v>102</v>
      </c>
      <c r="C13" s="99">
        <v>45905</v>
      </c>
      <c r="D13" s="99">
        <v>46332</v>
      </c>
      <c r="E13" s="99">
        <v>46109</v>
      </c>
      <c r="F13" s="99"/>
      <c r="G13" s="98"/>
      <c r="H13" s="99"/>
      <c r="I13" s="101">
        <f t="shared" si="0"/>
        <v>3.1912456509597129E-3</v>
      </c>
      <c r="J13" s="101">
        <f t="shared" si="1"/>
        <v>4.4439603529027342E-3</v>
      </c>
      <c r="K13" s="98">
        <f t="shared" si="2"/>
        <v>204</v>
      </c>
      <c r="L13" s="102">
        <f t="shared" si="4"/>
        <v>-1.9014242040116323E-3</v>
      </c>
      <c r="M13" s="99">
        <f t="shared" si="3"/>
        <v>-223</v>
      </c>
      <c r="N13" s="99">
        <f t="shared" si="5"/>
        <v>0</v>
      </c>
      <c r="O13" s="8"/>
    </row>
    <row r="14" spans="1:15">
      <c r="A14" s="42">
        <v>12</v>
      </c>
      <c r="B14" s="104" t="s">
        <v>103</v>
      </c>
      <c r="C14" s="99">
        <v>31254</v>
      </c>
      <c r="D14" s="99">
        <v>32294</v>
      </c>
      <c r="E14" s="99">
        <v>31312</v>
      </c>
      <c r="F14" s="99"/>
      <c r="G14" s="98"/>
      <c r="H14" s="99"/>
      <c r="I14" s="101">
        <f t="shared" si="0"/>
        <v>2.1671318793044857E-3</v>
      </c>
      <c r="J14" s="101">
        <f t="shared" si="1"/>
        <v>1.8557624624048121E-3</v>
      </c>
      <c r="K14" s="98">
        <f t="shared" si="2"/>
        <v>58</v>
      </c>
      <c r="L14" s="102">
        <f t="shared" si="4"/>
        <v>-5.4060099917977778E-4</v>
      </c>
      <c r="M14" s="99">
        <f t="shared" si="3"/>
        <v>-982</v>
      </c>
      <c r="N14" s="99">
        <f t="shared" si="5"/>
        <v>0</v>
      </c>
      <c r="O14" s="8"/>
    </row>
    <row r="15" spans="1:15">
      <c r="A15" s="42">
        <v>13</v>
      </c>
      <c r="B15" s="104" t="s">
        <v>104</v>
      </c>
      <c r="C15" s="99">
        <v>28369</v>
      </c>
      <c r="D15" s="99">
        <v>32561</v>
      </c>
      <c r="E15" s="99">
        <v>31784</v>
      </c>
      <c r="F15" s="99"/>
      <c r="G15" s="98"/>
      <c r="H15" s="99"/>
      <c r="I15" s="101">
        <f t="shared" si="0"/>
        <v>2.1997994267952789E-3</v>
      </c>
      <c r="J15" s="101">
        <f t="shared" si="1"/>
        <v>0.12037787726038986</v>
      </c>
      <c r="K15" s="98">
        <f t="shared" si="2"/>
        <v>3415</v>
      </c>
      <c r="L15" s="102">
        <f t="shared" si="4"/>
        <v>-3.1830214003430023E-2</v>
      </c>
      <c r="M15" s="99">
        <f t="shared" si="3"/>
        <v>-777</v>
      </c>
      <c r="N15" s="99">
        <f t="shared" si="5"/>
        <v>0</v>
      </c>
      <c r="O15" s="8"/>
    </row>
    <row r="16" spans="1:15">
      <c r="A16" s="42">
        <v>14</v>
      </c>
      <c r="B16" s="104" t="s">
        <v>105</v>
      </c>
      <c r="C16" s="99">
        <v>60093</v>
      </c>
      <c r="D16" s="99">
        <v>60168</v>
      </c>
      <c r="E16" s="99">
        <v>59036</v>
      </c>
      <c r="F16" s="99"/>
      <c r="G16" s="98"/>
      <c r="H16" s="99"/>
      <c r="I16" s="101">
        <f t="shared" si="0"/>
        <v>4.085935028954382E-3</v>
      </c>
      <c r="J16" s="101">
        <f t="shared" si="1"/>
        <v>-1.7589403091874262E-2</v>
      </c>
      <c r="K16" s="98">
        <f t="shared" si="2"/>
        <v>-1057</v>
      </c>
      <c r="L16" s="102">
        <f t="shared" si="4"/>
        <v>9.8519871747073298E-3</v>
      </c>
      <c r="M16" s="99">
        <f t="shared" si="3"/>
        <v>-1132</v>
      </c>
      <c r="N16" s="99">
        <f t="shared" si="5"/>
        <v>0</v>
      </c>
      <c r="O16" s="8"/>
    </row>
    <row r="17" spans="1:15">
      <c r="A17" s="42">
        <v>15</v>
      </c>
      <c r="B17" s="104" t="s">
        <v>106</v>
      </c>
      <c r="C17" s="99">
        <v>38341</v>
      </c>
      <c r="D17" s="99">
        <v>35720</v>
      </c>
      <c r="E17" s="99">
        <v>35283</v>
      </c>
      <c r="F17" s="99"/>
      <c r="G17" s="98"/>
      <c r="H17" s="99"/>
      <c r="I17" s="101">
        <f t="shared" si="0"/>
        <v>2.4419683858424939E-3</v>
      </c>
      <c r="J17" s="101">
        <f t="shared" si="1"/>
        <v>-7.975796145118802E-2</v>
      </c>
      <c r="K17" s="98">
        <f t="shared" si="2"/>
        <v>-3058</v>
      </c>
      <c r="L17" s="102">
        <f t="shared" si="4"/>
        <v>2.8502721646409664E-2</v>
      </c>
      <c r="M17" s="99">
        <f t="shared" si="3"/>
        <v>-437</v>
      </c>
      <c r="N17" s="99">
        <f t="shared" si="5"/>
        <v>0</v>
      </c>
      <c r="O17" s="8"/>
    </row>
    <row r="18" spans="1:15">
      <c r="A18" s="42">
        <v>16</v>
      </c>
      <c r="B18" s="104" t="s">
        <v>107</v>
      </c>
      <c r="C18" s="99">
        <v>696107</v>
      </c>
      <c r="D18" s="99">
        <v>696449</v>
      </c>
      <c r="E18" s="99">
        <v>689118</v>
      </c>
      <c r="F18" s="99"/>
      <c r="G18" s="98"/>
      <c r="H18" s="99"/>
      <c r="I18" s="101">
        <f t="shared" si="0"/>
        <v>4.7694480914746699E-2</v>
      </c>
      <c r="J18" s="101">
        <f t="shared" si="1"/>
        <v>-1.0040123141988228E-2</v>
      </c>
      <c r="K18" s="98">
        <f t="shared" si="2"/>
        <v>-6989</v>
      </c>
      <c r="L18" s="102">
        <f t="shared" si="4"/>
        <v>6.514242040116322E-2</v>
      </c>
      <c r="M18" s="99">
        <f t="shared" si="3"/>
        <v>-7331</v>
      </c>
      <c r="N18" s="99">
        <f t="shared" si="5"/>
        <v>0</v>
      </c>
    </row>
    <row r="19" spans="1:15">
      <c r="A19" s="42">
        <v>17</v>
      </c>
      <c r="B19" s="104" t="s">
        <v>108</v>
      </c>
      <c r="C19" s="99">
        <v>87359</v>
      </c>
      <c r="D19" s="99">
        <v>87311</v>
      </c>
      <c r="E19" s="99">
        <v>86196</v>
      </c>
      <c r="F19" s="99"/>
      <c r="G19" s="98"/>
      <c r="H19" s="99"/>
      <c r="I19" s="101">
        <f t="shared" si="0"/>
        <v>5.9657032277890092E-3</v>
      </c>
      <c r="J19" s="101">
        <f t="shared" si="1"/>
        <v>-1.331288132876979E-2</v>
      </c>
      <c r="K19" s="98">
        <f t="shared" si="2"/>
        <v>-1163</v>
      </c>
      <c r="L19" s="102">
        <f t="shared" si="4"/>
        <v>1.0839982104242786E-2</v>
      </c>
      <c r="M19" s="99">
        <f t="shared" si="3"/>
        <v>-1115</v>
      </c>
      <c r="N19" s="99">
        <f t="shared" si="5"/>
        <v>0</v>
      </c>
    </row>
    <row r="20" spans="1:15">
      <c r="A20" s="42">
        <v>18</v>
      </c>
      <c r="B20" s="104" t="s">
        <v>109</v>
      </c>
      <c r="C20" s="99">
        <v>27345</v>
      </c>
      <c r="D20" s="99">
        <v>28781</v>
      </c>
      <c r="E20" s="99">
        <v>27557</v>
      </c>
      <c r="F20" s="99"/>
      <c r="G20" s="98"/>
      <c r="H20" s="99"/>
      <c r="I20" s="101">
        <f t="shared" si="0"/>
        <v>1.9072449283978575E-3</v>
      </c>
      <c r="J20" s="101">
        <f t="shared" si="1"/>
        <v>7.7527884439568479E-3</v>
      </c>
      <c r="K20" s="98">
        <f t="shared" si="2"/>
        <v>212</v>
      </c>
      <c r="L20" s="102">
        <f t="shared" si="4"/>
        <v>-1.9759898590709121E-3</v>
      </c>
      <c r="M20" s="99">
        <f t="shared" si="3"/>
        <v>-1224</v>
      </c>
      <c r="N20" s="99">
        <f t="shared" si="5"/>
        <v>0</v>
      </c>
    </row>
    <row r="21" spans="1:15">
      <c r="A21" s="42">
        <v>19</v>
      </c>
      <c r="B21" s="104" t="s">
        <v>110</v>
      </c>
      <c r="C21" s="99">
        <v>62240</v>
      </c>
      <c r="D21" s="99">
        <v>62006</v>
      </c>
      <c r="E21" s="99">
        <v>60042</v>
      </c>
      <c r="F21" s="99"/>
      <c r="G21" s="98"/>
      <c r="H21" s="99"/>
      <c r="I21" s="101">
        <f t="shared" si="0"/>
        <v>4.1555612000894202E-3</v>
      </c>
      <c r="J21" s="101">
        <f t="shared" si="1"/>
        <v>-3.5314910025706941E-2</v>
      </c>
      <c r="K21" s="98">
        <f t="shared" si="2"/>
        <v>-2198</v>
      </c>
      <c r="L21" s="102">
        <f t="shared" si="4"/>
        <v>2.0486913727537095E-2</v>
      </c>
      <c r="M21" s="99">
        <f t="shared" si="3"/>
        <v>-1964</v>
      </c>
      <c r="N21" s="99">
        <f t="shared" si="5"/>
        <v>0</v>
      </c>
    </row>
    <row r="22" spans="1:15">
      <c r="A22" s="42">
        <v>20</v>
      </c>
      <c r="B22" s="104" t="s">
        <v>111</v>
      </c>
      <c r="C22" s="99">
        <v>199999</v>
      </c>
      <c r="D22" s="99">
        <v>192276</v>
      </c>
      <c r="E22" s="99">
        <v>190928</v>
      </c>
      <c r="F22" s="99"/>
      <c r="G22" s="98"/>
      <c r="H22" s="99"/>
      <c r="I22" s="101">
        <f t="shared" si="0"/>
        <v>1.321429980364866E-2</v>
      </c>
      <c r="J22" s="101">
        <f t="shared" si="1"/>
        <v>-4.5355226776133878E-2</v>
      </c>
      <c r="K22" s="98">
        <f t="shared" si="2"/>
        <v>-9071</v>
      </c>
      <c r="L22" s="102">
        <f t="shared" si="4"/>
        <v>8.4548132130340764E-2</v>
      </c>
      <c r="M22" s="99">
        <f t="shared" si="3"/>
        <v>-1348</v>
      </c>
      <c r="N22" s="99">
        <f t="shared" si="5"/>
        <v>0</v>
      </c>
    </row>
    <row r="23" spans="1:15">
      <c r="A23" s="42">
        <v>21</v>
      </c>
      <c r="B23" s="104" t="s">
        <v>112</v>
      </c>
      <c r="C23" s="99">
        <v>148663</v>
      </c>
      <c r="D23" s="99">
        <v>155368</v>
      </c>
      <c r="E23" s="99">
        <v>155213</v>
      </c>
      <c r="F23" s="99"/>
      <c r="G23" s="98"/>
      <c r="H23" s="99"/>
      <c r="I23" s="101">
        <f t="shared" si="0"/>
        <v>1.0742432306543407E-2</v>
      </c>
      <c r="J23" s="101">
        <f t="shared" si="1"/>
        <v>4.4059382630513309E-2</v>
      </c>
      <c r="K23" s="98">
        <f t="shared" si="2"/>
        <v>6550</v>
      </c>
      <c r="L23" s="102">
        <f t="shared" si="4"/>
        <v>-6.1050630079785249E-2</v>
      </c>
      <c r="M23" s="99">
        <f t="shared" si="3"/>
        <v>-155</v>
      </c>
      <c r="N23" s="99">
        <f t="shared" si="5"/>
        <v>0</v>
      </c>
    </row>
    <row r="24" spans="1:15">
      <c r="A24" s="42">
        <v>22</v>
      </c>
      <c r="B24" s="104" t="s">
        <v>113</v>
      </c>
      <c r="C24" s="99">
        <v>60499</v>
      </c>
      <c r="D24" s="99">
        <v>62426</v>
      </c>
      <c r="E24" s="99">
        <v>62007</v>
      </c>
      <c r="F24" s="99"/>
      <c r="G24" s="98"/>
      <c r="H24" s="99"/>
      <c r="I24" s="101">
        <f t="shared" si="0"/>
        <v>4.2915606297915573E-3</v>
      </c>
      <c r="J24" s="101">
        <f t="shared" si="1"/>
        <v>2.4926031835236947E-2</v>
      </c>
      <c r="K24" s="98">
        <f t="shared" si="2"/>
        <v>1508</v>
      </c>
      <c r="L24" s="102">
        <f t="shared" si="4"/>
        <v>-1.4055625978674222E-2</v>
      </c>
      <c r="M24" s="99">
        <f t="shared" si="3"/>
        <v>-419</v>
      </c>
      <c r="N24" s="99">
        <f t="shared" si="5"/>
        <v>0</v>
      </c>
    </row>
    <row r="25" spans="1:15">
      <c r="A25" s="42">
        <v>23</v>
      </c>
      <c r="B25" s="104" t="s">
        <v>114</v>
      </c>
      <c r="C25" s="99">
        <v>72608</v>
      </c>
      <c r="D25" s="99">
        <v>71255</v>
      </c>
      <c r="E25" s="99">
        <v>70495</v>
      </c>
      <c r="F25" s="99"/>
      <c r="G25" s="98"/>
      <c r="H25" s="99"/>
      <c r="I25" s="101">
        <f t="shared" si="0"/>
        <v>4.8790227973802289E-3</v>
      </c>
      <c r="J25" s="101">
        <f t="shared" si="1"/>
        <v>-2.9101476421330982E-2</v>
      </c>
      <c r="K25" s="98">
        <f t="shared" si="2"/>
        <v>-2113</v>
      </c>
      <c r="L25" s="102">
        <f t="shared" si="4"/>
        <v>1.9694653642532249E-2</v>
      </c>
      <c r="M25" s="99">
        <f t="shared" si="3"/>
        <v>-760</v>
      </c>
      <c r="N25" s="99">
        <f t="shared" si="5"/>
        <v>0</v>
      </c>
    </row>
    <row r="26" spans="1:15">
      <c r="A26" s="42">
        <v>24</v>
      </c>
      <c r="B26" s="104" t="s">
        <v>115</v>
      </c>
      <c r="C26" s="99">
        <v>33583</v>
      </c>
      <c r="D26" s="99">
        <v>34892</v>
      </c>
      <c r="E26" s="99">
        <v>33819</v>
      </c>
      <c r="F26" s="99"/>
      <c r="G26" s="98"/>
      <c r="H26" s="99"/>
      <c r="I26" s="101">
        <f t="shared" si="0"/>
        <v>2.3406436198964743E-3</v>
      </c>
      <c r="J26" s="101">
        <f t="shared" si="1"/>
        <v>7.0273650358812492E-3</v>
      </c>
      <c r="K26" s="98">
        <f t="shared" si="2"/>
        <v>236</v>
      </c>
      <c r="L26" s="102">
        <f t="shared" si="4"/>
        <v>-2.199686824248751E-3</v>
      </c>
      <c r="M26" s="99">
        <f t="shared" si="3"/>
        <v>-1073</v>
      </c>
      <c r="N26" s="99">
        <f t="shared" si="5"/>
        <v>0</v>
      </c>
    </row>
    <row r="27" spans="1:15">
      <c r="A27" s="42">
        <v>25</v>
      </c>
      <c r="B27" s="104" t="s">
        <v>116</v>
      </c>
      <c r="C27" s="99">
        <v>91653</v>
      </c>
      <c r="D27" s="99">
        <v>93185</v>
      </c>
      <c r="E27" s="99">
        <v>88952</v>
      </c>
      <c r="F27" s="99"/>
      <c r="G27" s="98"/>
      <c r="H27" s="99"/>
      <c r="I27" s="101">
        <f t="shared" si="0"/>
        <v>6.1564484839005049E-3</v>
      </c>
      <c r="J27" s="101">
        <f t="shared" si="1"/>
        <v>-2.9469848231918214E-2</v>
      </c>
      <c r="K27" s="98">
        <f t="shared" si="2"/>
        <v>-2701</v>
      </c>
      <c r="L27" s="102">
        <f t="shared" si="4"/>
        <v>2.5175229289389308E-2</v>
      </c>
      <c r="M27" s="99">
        <f t="shared" si="3"/>
        <v>-4233</v>
      </c>
      <c r="N27" s="99">
        <f t="shared" si="5"/>
        <v>0</v>
      </c>
    </row>
    <row r="28" spans="1:15">
      <c r="A28" s="42">
        <v>26</v>
      </c>
      <c r="B28" s="104" t="s">
        <v>117</v>
      </c>
      <c r="C28" s="99">
        <v>178404</v>
      </c>
      <c r="D28" s="99">
        <v>173755</v>
      </c>
      <c r="E28" s="99">
        <v>171383</v>
      </c>
      <c r="F28" s="99"/>
      <c r="G28" s="98"/>
      <c r="H28" s="99"/>
      <c r="I28" s="101">
        <f t="shared" si="0"/>
        <v>1.1861572651725877E-2</v>
      </c>
      <c r="J28" s="101">
        <f t="shared" si="1"/>
        <v>-3.9354498778054303E-2</v>
      </c>
      <c r="K28" s="98">
        <f t="shared" si="2"/>
        <v>-7021</v>
      </c>
      <c r="L28" s="102">
        <f t="shared" si="4"/>
        <v>6.5440683021400339E-2</v>
      </c>
      <c r="M28" s="99">
        <f t="shared" si="3"/>
        <v>-2372</v>
      </c>
      <c r="N28" s="99">
        <f t="shared" si="5"/>
        <v>0</v>
      </c>
    </row>
    <row r="29" spans="1:15">
      <c r="A29" s="42">
        <v>27</v>
      </c>
      <c r="B29" s="104" t="s">
        <v>118</v>
      </c>
      <c r="C29" s="99">
        <v>293115</v>
      </c>
      <c r="D29" s="99">
        <v>296261</v>
      </c>
      <c r="E29" s="99">
        <v>295570</v>
      </c>
      <c r="F29" s="99"/>
      <c r="G29" s="98"/>
      <c r="H29" s="99"/>
      <c r="I29" s="101">
        <f t="shared" si="0"/>
        <v>2.0456667397995235E-2</v>
      </c>
      <c r="J29" s="101">
        <f t="shared" si="1"/>
        <v>8.3755522576463171E-3</v>
      </c>
      <c r="K29" s="98">
        <f t="shared" si="2"/>
        <v>2455</v>
      </c>
      <c r="L29" s="102">
        <f t="shared" si="4"/>
        <v>-2.2882335396316456E-2</v>
      </c>
      <c r="M29" s="99">
        <f t="shared" si="3"/>
        <v>-691</v>
      </c>
      <c r="N29" s="99">
        <f t="shared" si="5"/>
        <v>0</v>
      </c>
    </row>
    <row r="30" spans="1:15">
      <c r="A30" s="42">
        <v>28</v>
      </c>
      <c r="B30" s="104" t="s">
        <v>119</v>
      </c>
      <c r="C30" s="99">
        <v>54934</v>
      </c>
      <c r="D30" s="99">
        <v>56047</v>
      </c>
      <c r="E30" s="99">
        <v>55579</v>
      </c>
      <c r="F30" s="99"/>
      <c r="G30" s="98"/>
      <c r="H30" s="99"/>
      <c r="I30" s="101">
        <f t="shared" si="0"/>
        <v>3.8466729279466026E-3</v>
      </c>
      <c r="J30" s="101">
        <f t="shared" si="1"/>
        <v>1.1741362362107256E-2</v>
      </c>
      <c r="K30" s="98">
        <f t="shared" si="2"/>
        <v>645</v>
      </c>
      <c r="L30" s="102">
        <f t="shared" si="4"/>
        <v>-6.0118559391544252E-3</v>
      </c>
      <c r="M30" s="99">
        <f t="shared" si="3"/>
        <v>-468</v>
      </c>
      <c r="N30" s="99">
        <f t="shared" si="5"/>
        <v>0</v>
      </c>
    </row>
    <row r="31" spans="1:15">
      <c r="A31" s="42">
        <v>29</v>
      </c>
      <c r="B31" s="104" t="s">
        <v>120</v>
      </c>
      <c r="C31" s="99">
        <v>17125</v>
      </c>
      <c r="D31" s="99">
        <v>17695</v>
      </c>
      <c r="E31" s="99">
        <v>17051</v>
      </c>
      <c r="F31" s="99"/>
      <c r="G31" s="98"/>
      <c r="H31" s="99"/>
      <c r="I31" s="101">
        <f t="shared" si="0"/>
        <v>1.1801151531049051E-3</v>
      </c>
      <c r="J31" s="101">
        <f t="shared" si="1"/>
        <v>-4.321167883211679E-3</v>
      </c>
      <c r="K31" s="98">
        <f t="shared" si="2"/>
        <v>-74</v>
      </c>
      <c r="L31" s="102">
        <f t="shared" si="4"/>
        <v>6.8973230929833713E-4</v>
      </c>
      <c r="M31" s="99">
        <f t="shared" si="3"/>
        <v>-644</v>
      </c>
      <c r="N31" s="99">
        <f t="shared" si="5"/>
        <v>0</v>
      </c>
    </row>
    <row r="32" spans="1:15">
      <c r="A32" s="42">
        <v>30</v>
      </c>
      <c r="B32" s="104" t="s">
        <v>121</v>
      </c>
      <c r="C32" s="99">
        <v>24406</v>
      </c>
      <c r="D32" s="99">
        <v>30182</v>
      </c>
      <c r="E32" s="99">
        <v>29556</v>
      </c>
      <c r="F32" s="99"/>
      <c r="G32" s="98"/>
      <c r="H32" s="99"/>
      <c r="I32" s="101">
        <f t="shared" si="0"/>
        <v>2.045597528893823E-3</v>
      </c>
      <c r="J32" s="101">
        <f t="shared" si="1"/>
        <v>0.21101368515938704</v>
      </c>
      <c r="K32" s="98">
        <f t="shared" si="2"/>
        <v>5150</v>
      </c>
      <c r="L32" s="102">
        <f t="shared" si="4"/>
        <v>-4.8001640444411305E-2</v>
      </c>
      <c r="M32" s="99">
        <f t="shared" si="3"/>
        <v>-626</v>
      </c>
      <c r="N32" s="99">
        <f t="shared" si="5"/>
        <v>0</v>
      </c>
    </row>
    <row r="33" spans="1:14">
      <c r="A33" s="42">
        <v>31</v>
      </c>
      <c r="B33" s="104" t="s">
        <v>122</v>
      </c>
      <c r="C33" s="99">
        <v>168403</v>
      </c>
      <c r="D33" s="99">
        <v>172088</v>
      </c>
      <c r="E33" s="99">
        <v>171698</v>
      </c>
      <c r="F33" s="99"/>
      <c r="G33" s="98"/>
      <c r="H33" s="99"/>
      <c r="I33" s="101">
        <f t="shared" si="0"/>
        <v>1.188337408702164E-2</v>
      </c>
      <c r="J33" s="101">
        <f t="shared" si="1"/>
        <v>1.956615974774796E-2</v>
      </c>
      <c r="K33" s="98">
        <f t="shared" si="2"/>
        <v>3295</v>
      </c>
      <c r="L33" s="102">
        <f t="shared" si="4"/>
        <v>-3.0711729177540826E-2</v>
      </c>
      <c r="M33" s="99">
        <f t="shared" si="3"/>
        <v>-390</v>
      </c>
      <c r="N33" s="99">
        <f t="shared" si="5"/>
        <v>0</v>
      </c>
    </row>
    <row r="34" spans="1:14">
      <c r="A34" s="42">
        <v>32</v>
      </c>
      <c r="B34" s="104" t="s">
        <v>123</v>
      </c>
      <c r="C34" s="99">
        <v>61129</v>
      </c>
      <c r="D34" s="99">
        <v>60533</v>
      </c>
      <c r="E34" s="99">
        <v>60031</v>
      </c>
      <c r="F34" s="99"/>
      <c r="G34" s="98"/>
      <c r="H34" s="99"/>
      <c r="I34" s="101">
        <f t="shared" si="0"/>
        <v>4.1547998801267109E-3</v>
      </c>
      <c r="J34" s="101">
        <f t="shared" si="1"/>
        <v>-1.796201475568061E-2</v>
      </c>
      <c r="K34" s="98">
        <f t="shared" si="2"/>
        <v>-1098</v>
      </c>
      <c r="L34" s="102">
        <f t="shared" si="4"/>
        <v>1.0234136156886139E-2</v>
      </c>
      <c r="M34" s="99">
        <f t="shared" si="3"/>
        <v>-502</v>
      </c>
      <c r="N34" s="99">
        <f t="shared" si="5"/>
        <v>0</v>
      </c>
    </row>
    <row r="35" spans="1:14">
      <c r="A35" s="42">
        <v>33</v>
      </c>
      <c r="B35" s="104" t="s">
        <v>124</v>
      </c>
      <c r="C35" s="99">
        <v>252464</v>
      </c>
      <c r="D35" s="99">
        <v>246151</v>
      </c>
      <c r="E35" s="99">
        <v>244201</v>
      </c>
      <c r="F35" s="99"/>
      <c r="G35" s="98"/>
      <c r="H35" s="99"/>
      <c r="I35" s="101">
        <f t="shared" si="0"/>
        <v>1.6901372383049142E-2</v>
      </c>
      <c r="J35" s="101">
        <f t="shared" si="1"/>
        <v>-3.2729418847835728E-2</v>
      </c>
      <c r="K35" s="98">
        <f t="shared" si="2"/>
        <v>-8263</v>
      </c>
      <c r="L35" s="102">
        <f t="shared" si="4"/>
        <v>7.7017000969353516E-2</v>
      </c>
      <c r="M35" s="99">
        <f t="shared" si="3"/>
        <v>-1950</v>
      </c>
      <c r="N35" s="99">
        <f t="shared" si="5"/>
        <v>0</v>
      </c>
    </row>
    <row r="36" spans="1:14">
      <c r="A36" s="42">
        <v>34</v>
      </c>
      <c r="B36" s="104" t="s">
        <v>125</v>
      </c>
      <c r="C36" s="99">
        <v>4117183</v>
      </c>
      <c r="D36" s="99">
        <v>4065966</v>
      </c>
      <c r="E36" s="99">
        <v>4037733</v>
      </c>
      <c r="F36" s="99"/>
      <c r="G36" s="98"/>
      <c r="H36" s="99"/>
      <c r="I36" s="101">
        <f t="shared" si="0"/>
        <v>0.2794551579081419</v>
      </c>
      <c r="J36" s="101">
        <f t="shared" si="1"/>
        <v>-1.9297174791599012E-2</v>
      </c>
      <c r="K36" s="98">
        <f t="shared" si="2"/>
        <v>-79450</v>
      </c>
      <c r="L36" s="102">
        <f t="shared" si="4"/>
        <v>0.74053016180747144</v>
      </c>
      <c r="M36" s="99">
        <f t="shared" si="3"/>
        <v>-28233</v>
      </c>
      <c r="N36" s="99">
        <f t="shared" si="5"/>
        <v>0</v>
      </c>
    </row>
    <row r="37" spans="1:14">
      <c r="A37" s="42">
        <v>35</v>
      </c>
      <c r="B37" s="104" t="s">
        <v>126</v>
      </c>
      <c r="C37" s="99">
        <v>914403</v>
      </c>
      <c r="D37" s="99">
        <v>918364</v>
      </c>
      <c r="E37" s="99">
        <v>906028</v>
      </c>
      <c r="F37" s="99"/>
      <c r="G37" s="98"/>
      <c r="H37" s="99"/>
      <c r="I37" s="101">
        <f t="shared" si="0"/>
        <v>6.2707018470314402E-2</v>
      </c>
      <c r="J37" s="101">
        <f t="shared" si="1"/>
        <v>-9.1589813244269767E-3</v>
      </c>
      <c r="K37" s="98">
        <f t="shared" si="2"/>
        <v>-8375</v>
      </c>
      <c r="L37" s="102">
        <f t="shared" si="4"/>
        <v>7.8060920140183426E-2</v>
      </c>
      <c r="M37" s="99">
        <f t="shared" si="3"/>
        <v>-12336</v>
      </c>
      <c r="N37" s="99">
        <f t="shared" si="5"/>
        <v>0</v>
      </c>
    </row>
    <row r="38" spans="1:14">
      <c r="A38" s="42">
        <v>36</v>
      </c>
      <c r="B38" s="104" t="s">
        <v>127</v>
      </c>
      <c r="C38" s="99">
        <v>27538</v>
      </c>
      <c r="D38" s="99">
        <v>28210</v>
      </c>
      <c r="E38" s="99">
        <v>27175</v>
      </c>
      <c r="F38" s="99"/>
      <c r="G38" s="98"/>
      <c r="H38" s="99"/>
      <c r="I38" s="101">
        <f t="shared" si="0"/>
        <v>1.8808063624201393E-3</v>
      </c>
      <c r="J38" s="101">
        <f t="shared" si="1"/>
        <v>-1.3181785169583848E-2</v>
      </c>
      <c r="K38" s="98">
        <f t="shared" si="2"/>
        <v>-363</v>
      </c>
      <c r="L38" s="102">
        <f t="shared" si="4"/>
        <v>3.3834165983148163E-3</v>
      </c>
      <c r="M38" s="99">
        <f t="shared" si="3"/>
        <v>-1035</v>
      </c>
      <c r="N38" s="99">
        <f t="shared" si="5"/>
        <v>0</v>
      </c>
    </row>
    <row r="39" spans="1:14">
      <c r="A39" s="42">
        <v>37</v>
      </c>
      <c r="B39" s="104" t="s">
        <v>128</v>
      </c>
      <c r="C39" s="99">
        <v>51110</v>
      </c>
      <c r="D39" s="99">
        <v>53713</v>
      </c>
      <c r="E39" s="99">
        <v>51937</v>
      </c>
      <c r="F39" s="99"/>
      <c r="G39" s="98"/>
      <c r="H39" s="99"/>
      <c r="I39" s="101">
        <f t="shared" si="0"/>
        <v>3.5946068093841684E-3</v>
      </c>
      <c r="J39" s="101">
        <f t="shared" si="1"/>
        <v>1.61807865388378E-2</v>
      </c>
      <c r="K39" s="98">
        <f t="shared" si="2"/>
        <v>827</v>
      </c>
      <c r="L39" s="102">
        <f t="shared" si="4"/>
        <v>-7.7082245917530386E-3</v>
      </c>
      <c r="M39" s="99">
        <f t="shared" si="3"/>
        <v>-1776</v>
      </c>
      <c r="N39" s="99">
        <f t="shared" si="5"/>
        <v>0</v>
      </c>
    </row>
    <row r="40" spans="1:14">
      <c r="A40" s="42">
        <v>38</v>
      </c>
      <c r="B40" s="104" t="s">
        <v>129</v>
      </c>
      <c r="C40" s="99">
        <v>224306</v>
      </c>
      <c r="D40" s="99">
        <v>223946</v>
      </c>
      <c r="E40" s="99">
        <v>219805</v>
      </c>
      <c r="F40" s="99"/>
      <c r="G40" s="98"/>
      <c r="H40" s="99"/>
      <c r="I40" s="101">
        <f t="shared" si="0"/>
        <v>1.5212903127571618E-2</v>
      </c>
      <c r="J40" s="101">
        <f t="shared" si="1"/>
        <v>-2.0066337949051744E-2</v>
      </c>
      <c r="K40" s="98">
        <f t="shared" si="2"/>
        <v>-4501</v>
      </c>
      <c r="L40" s="102">
        <f t="shared" si="4"/>
        <v>4.1952501677727239E-2</v>
      </c>
      <c r="M40" s="99">
        <f t="shared" si="3"/>
        <v>-4141</v>
      </c>
      <c r="N40" s="99">
        <f t="shared" si="5"/>
        <v>0</v>
      </c>
    </row>
    <row r="41" spans="1:14">
      <c r="A41" s="42">
        <v>39</v>
      </c>
      <c r="B41" s="104" t="s">
        <v>130</v>
      </c>
      <c r="C41" s="99">
        <v>69454</v>
      </c>
      <c r="D41" s="99">
        <v>69847</v>
      </c>
      <c r="E41" s="99">
        <v>68826</v>
      </c>
      <c r="F41" s="99"/>
      <c r="G41" s="98"/>
      <c r="H41" s="99"/>
      <c r="I41" s="101">
        <f t="shared" si="0"/>
        <v>4.7635097957655385E-3</v>
      </c>
      <c r="J41" s="101">
        <f t="shared" si="1"/>
        <v>-9.0419558268782212E-3</v>
      </c>
      <c r="K41" s="98">
        <f t="shared" si="2"/>
        <v>-628</v>
      </c>
      <c r="L41" s="102">
        <f t="shared" si="4"/>
        <v>5.8534039221534561E-3</v>
      </c>
      <c r="M41" s="99">
        <f t="shared" si="3"/>
        <v>-1021</v>
      </c>
      <c r="N41" s="99">
        <f t="shared" si="5"/>
        <v>0</v>
      </c>
    </row>
    <row r="42" spans="1:14">
      <c r="A42" s="42">
        <v>40</v>
      </c>
      <c r="B42" s="104" t="s">
        <v>131</v>
      </c>
      <c r="C42" s="99">
        <v>27674</v>
      </c>
      <c r="D42" s="99">
        <v>27709</v>
      </c>
      <c r="E42" s="99">
        <v>27066</v>
      </c>
      <c r="F42" s="99"/>
      <c r="G42" s="98"/>
      <c r="H42" s="99"/>
      <c r="I42" s="101">
        <f t="shared" si="0"/>
        <v>1.8732623736987485E-3</v>
      </c>
      <c r="J42" s="101">
        <f t="shared" si="1"/>
        <v>-2.1970080219700802E-2</v>
      </c>
      <c r="K42" s="98">
        <f t="shared" si="2"/>
        <v>-608</v>
      </c>
      <c r="L42" s="102">
        <f t="shared" si="4"/>
        <v>5.6669897845052566E-3</v>
      </c>
      <c r="M42" s="99">
        <f t="shared" si="3"/>
        <v>-643</v>
      </c>
      <c r="N42" s="99">
        <f t="shared" si="5"/>
        <v>0</v>
      </c>
    </row>
    <row r="43" spans="1:14">
      <c r="A43" s="42">
        <v>41</v>
      </c>
      <c r="B43" s="104" t="s">
        <v>132</v>
      </c>
      <c r="C43" s="99">
        <v>500392</v>
      </c>
      <c r="D43" s="99">
        <v>511086</v>
      </c>
      <c r="E43" s="99">
        <v>504603</v>
      </c>
      <c r="F43" s="99"/>
      <c r="G43" s="98"/>
      <c r="H43" s="99"/>
      <c r="I43" s="101">
        <f t="shared" si="0"/>
        <v>3.4924030649357479E-2</v>
      </c>
      <c r="J43" s="101">
        <f t="shared" si="1"/>
        <v>8.4154023245775304E-3</v>
      </c>
      <c r="K43" s="98">
        <f t="shared" si="2"/>
        <v>4211</v>
      </c>
      <c r="L43" s="102">
        <f t="shared" si="4"/>
        <v>-3.9249496681828352E-2</v>
      </c>
      <c r="M43" s="99">
        <f t="shared" si="3"/>
        <v>-6483</v>
      </c>
      <c r="N43" s="99">
        <f t="shared" si="5"/>
        <v>0</v>
      </c>
    </row>
    <row r="44" spans="1:14">
      <c r="A44" s="42">
        <v>42</v>
      </c>
      <c r="B44" s="104" t="s">
        <v>133</v>
      </c>
      <c r="C44" s="99">
        <v>319054</v>
      </c>
      <c r="D44" s="99">
        <v>314524</v>
      </c>
      <c r="E44" s="99">
        <v>307735</v>
      </c>
      <c r="F44" s="99"/>
      <c r="G44" s="98"/>
      <c r="H44" s="99"/>
      <c r="I44" s="101">
        <f t="shared" si="0"/>
        <v>2.1298618065845872E-2</v>
      </c>
      <c r="J44" s="101">
        <f t="shared" si="1"/>
        <v>-3.5476753151504135E-2</v>
      </c>
      <c r="K44" s="98">
        <f t="shared" si="2"/>
        <v>-11319</v>
      </c>
      <c r="L44" s="102">
        <f t="shared" si="4"/>
        <v>0.10550108120199836</v>
      </c>
      <c r="M44" s="99">
        <f t="shared" si="3"/>
        <v>-6789</v>
      </c>
      <c r="N44" s="99">
        <f t="shared" si="5"/>
        <v>0</v>
      </c>
    </row>
    <row r="45" spans="1:14">
      <c r="A45" s="42">
        <v>43</v>
      </c>
      <c r="B45" s="104" t="s">
        <v>134</v>
      </c>
      <c r="C45" s="99">
        <v>89051</v>
      </c>
      <c r="D45" s="99">
        <v>86282</v>
      </c>
      <c r="E45" s="99">
        <v>85625</v>
      </c>
      <c r="F45" s="99"/>
      <c r="G45" s="98"/>
      <c r="H45" s="99"/>
      <c r="I45" s="101">
        <f t="shared" si="0"/>
        <v>5.9261838006338333E-3</v>
      </c>
      <c r="J45" s="101">
        <f t="shared" si="1"/>
        <v>-3.8472336077079429E-2</v>
      </c>
      <c r="K45" s="98">
        <f t="shared" si="2"/>
        <v>-3426</v>
      </c>
      <c r="L45" s="102">
        <f t="shared" si="4"/>
        <v>3.1932741779136527E-2</v>
      </c>
      <c r="M45" s="99">
        <f t="shared" si="3"/>
        <v>-657</v>
      </c>
      <c r="N45" s="99">
        <f t="shared" si="5"/>
        <v>0</v>
      </c>
    </row>
    <row r="46" spans="1:14">
      <c r="A46" s="42">
        <v>44</v>
      </c>
      <c r="B46" s="104" t="s">
        <v>135</v>
      </c>
      <c r="C46" s="99">
        <v>102023</v>
      </c>
      <c r="D46" s="99">
        <v>106071</v>
      </c>
      <c r="E46" s="99">
        <v>104350</v>
      </c>
      <c r="F46" s="99"/>
      <c r="G46" s="98"/>
      <c r="H46" s="99"/>
      <c r="I46" s="101">
        <f t="shared" si="0"/>
        <v>7.2221580098819332E-3</v>
      </c>
      <c r="J46" s="101">
        <f t="shared" si="1"/>
        <v>2.2808582378483284E-2</v>
      </c>
      <c r="K46" s="98">
        <f t="shared" si="2"/>
        <v>2327</v>
      </c>
      <c r="L46" s="102">
        <f t="shared" si="4"/>
        <v>-2.1689284915367982E-2</v>
      </c>
      <c r="M46" s="99">
        <f t="shared" si="3"/>
        <v>-1721</v>
      </c>
      <c r="N46" s="99">
        <f t="shared" si="5"/>
        <v>0</v>
      </c>
    </row>
    <row r="47" spans="1:14">
      <c r="A47" s="42">
        <v>45</v>
      </c>
      <c r="B47" s="104" t="s">
        <v>136</v>
      </c>
      <c r="C47" s="99">
        <v>250593</v>
      </c>
      <c r="D47" s="99">
        <v>250313</v>
      </c>
      <c r="E47" s="99">
        <v>245221</v>
      </c>
      <c r="F47" s="99"/>
      <c r="G47" s="98"/>
      <c r="H47" s="99"/>
      <c r="I47" s="101">
        <f t="shared" si="0"/>
        <v>1.6971967506863993E-2</v>
      </c>
      <c r="J47" s="101">
        <f t="shared" si="1"/>
        <v>-2.143715107764383E-2</v>
      </c>
      <c r="K47" s="98">
        <f t="shared" si="2"/>
        <v>-5372</v>
      </c>
      <c r="L47" s="102">
        <f t="shared" si="4"/>
        <v>5.0070837372306318E-2</v>
      </c>
      <c r="M47" s="99">
        <f t="shared" si="3"/>
        <v>-5092</v>
      </c>
      <c r="N47" s="99">
        <f t="shared" si="5"/>
        <v>0</v>
      </c>
    </row>
    <row r="48" spans="1:14">
      <c r="A48" s="42">
        <v>46</v>
      </c>
      <c r="B48" s="104" t="s">
        <v>137</v>
      </c>
      <c r="C48" s="99">
        <v>148907</v>
      </c>
      <c r="D48" s="99">
        <v>146850</v>
      </c>
      <c r="E48" s="99">
        <v>145518</v>
      </c>
      <c r="F48" s="99"/>
      <c r="G48" s="98"/>
      <c r="H48" s="99"/>
      <c r="I48" s="101">
        <f t="shared" si="0"/>
        <v>1.007143257577383E-2</v>
      </c>
      <c r="J48" s="101">
        <f t="shared" si="1"/>
        <v>-2.2759171832083112E-2</v>
      </c>
      <c r="K48" s="98">
        <f t="shared" si="2"/>
        <v>-3389</v>
      </c>
      <c r="L48" s="102">
        <f t="shared" si="4"/>
        <v>3.1587875624487359E-2</v>
      </c>
      <c r="M48" s="99">
        <f t="shared" si="3"/>
        <v>-1332</v>
      </c>
      <c r="N48" s="99">
        <f t="shared" si="5"/>
        <v>0</v>
      </c>
    </row>
    <row r="49" spans="1:14">
      <c r="A49" s="42">
        <v>47</v>
      </c>
      <c r="B49" s="104" t="s">
        <v>138</v>
      </c>
      <c r="C49" s="99">
        <v>80242</v>
      </c>
      <c r="D49" s="99">
        <v>80662</v>
      </c>
      <c r="E49" s="99">
        <v>80359</v>
      </c>
      <c r="F49" s="99"/>
      <c r="G49" s="98"/>
      <c r="H49" s="99"/>
      <c r="I49" s="101">
        <f t="shared" si="0"/>
        <v>5.5617191712132464E-3</v>
      </c>
      <c r="J49" s="101">
        <f t="shared" si="1"/>
        <v>1.4580892799282172E-3</v>
      </c>
      <c r="K49" s="98">
        <f t="shared" si="2"/>
        <v>117</v>
      </c>
      <c r="L49" s="102">
        <f t="shared" si="4"/>
        <v>-1.0905227052419655E-3</v>
      </c>
      <c r="M49" s="99">
        <f t="shared" si="3"/>
        <v>-303</v>
      </c>
      <c r="N49" s="99">
        <f t="shared" si="5"/>
        <v>0</v>
      </c>
    </row>
    <row r="50" spans="1:14">
      <c r="A50" s="42">
        <v>48</v>
      </c>
      <c r="B50" s="104" t="s">
        <v>139</v>
      </c>
      <c r="C50" s="99">
        <v>184718</v>
      </c>
      <c r="D50" s="99">
        <v>214118</v>
      </c>
      <c r="E50" s="99">
        <v>188700</v>
      </c>
      <c r="F50" s="99"/>
      <c r="G50" s="98"/>
      <c r="H50" s="99"/>
      <c r="I50" s="101">
        <f t="shared" si="0"/>
        <v>1.3060097905747204E-2</v>
      </c>
      <c r="J50" s="101">
        <f t="shared" si="1"/>
        <v>2.155718446496822E-2</v>
      </c>
      <c r="K50" s="98">
        <f t="shared" si="2"/>
        <v>3982</v>
      </c>
      <c r="L50" s="102">
        <f t="shared" si="4"/>
        <v>-3.711505480575647E-2</v>
      </c>
      <c r="M50" s="99">
        <f t="shared" si="3"/>
        <v>-25418</v>
      </c>
      <c r="N50" s="99">
        <f t="shared" si="5"/>
        <v>0</v>
      </c>
    </row>
    <row r="51" spans="1:14">
      <c r="A51" s="42">
        <v>49</v>
      </c>
      <c r="B51" s="104" t="s">
        <v>140</v>
      </c>
      <c r="C51" s="99">
        <v>27883</v>
      </c>
      <c r="D51" s="99">
        <v>31184</v>
      </c>
      <c r="E51" s="99">
        <v>30693</v>
      </c>
      <c r="F51" s="99"/>
      <c r="G51" s="98"/>
      <c r="H51" s="99"/>
      <c r="I51" s="101">
        <f t="shared" si="0"/>
        <v>2.12429032867567E-3</v>
      </c>
      <c r="J51" s="101">
        <f t="shared" si="1"/>
        <v>0.10077825198149409</v>
      </c>
      <c r="K51" s="98">
        <f t="shared" si="2"/>
        <v>2810</v>
      </c>
      <c r="L51" s="102">
        <f t="shared" si="4"/>
        <v>-2.6191186339571994E-2</v>
      </c>
      <c r="M51" s="99">
        <f t="shared" si="3"/>
        <v>-491</v>
      </c>
      <c r="N51" s="99">
        <f t="shared" si="5"/>
        <v>0</v>
      </c>
    </row>
    <row r="52" spans="1:14">
      <c r="A52" s="42">
        <v>50</v>
      </c>
      <c r="B52" s="104" t="s">
        <v>141</v>
      </c>
      <c r="C52" s="99">
        <v>39498</v>
      </c>
      <c r="D52" s="99">
        <v>41462</v>
      </c>
      <c r="E52" s="99">
        <v>40705</v>
      </c>
      <c r="F52" s="99"/>
      <c r="G52" s="98"/>
      <c r="H52" s="99"/>
      <c r="I52" s="101">
        <f t="shared" si="0"/>
        <v>2.8172299165524109E-3</v>
      </c>
      <c r="J52" s="101">
        <f t="shared" si="1"/>
        <v>3.0558509291609703E-2</v>
      </c>
      <c r="K52" s="98">
        <f t="shared" si="2"/>
        <v>1207</v>
      </c>
      <c r="L52" s="102">
        <f t="shared" si="4"/>
        <v>-1.1250093207068825E-2</v>
      </c>
      <c r="M52" s="99">
        <f t="shared" si="3"/>
        <v>-757</v>
      </c>
      <c r="N52" s="99">
        <f t="shared" si="5"/>
        <v>0</v>
      </c>
    </row>
    <row r="53" spans="1:14">
      <c r="A53" s="42">
        <v>51</v>
      </c>
      <c r="B53" s="104" t="s">
        <v>142</v>
      </c>
      <c r="C53" s="99">
        <v>38978</v>
      </c>
      <c r="D53" s="99">
        <v>39603</v>
      </c>
      <c r="E53" s="99">
        <v>38872</v>
      </c>
      <c r="F53" s="99"/>
      <c r="G53" s="98"/>
      <c r="H53" s="99"/>
      <c r="I53" s="101">
        <f t="shared" si="0"/>
        <v>2.6903663264027837E-3</v>
      </c>
      <c r="J53" s="101">
        <f t="shared" si="1"/>
        <v>-2.71948278516086E-3</v>
      </c>
      <c r="K53" s="98">
        <f t="shared" si="2"/>
        <v>-106</v>
      </c>
      <c r="L53" s="102">
        <f t="shared" si="4"/>
        <v>9.8799492953545605E-4</v>
      </c>
      <c r="M53" s="99">
        <f t="shared" si="3"/>
        <v>-731</v>
      </c>
      <c r="N53" s="99">
        <f t="shared" si="5"/>
        <v>0</v>
      </c>
    </row>
    <row r="54" spans="1:14">
      <c r="A54" s="42">
        <v>52</v>
      </c>
      <c r="B54" s="104" t="s">
        <v>143</v>
      </c>
      <c r="C54" s="99">
        <v>87763</v>
      </c>
      <c r="D54" s="99">
        <v>87408</v>
      </c>
      <c r="E54" s="99">
        <v>86702</v>
      </c>
      <c r="F54" s="99"/>
      <c r="G54" s="98"/>
      <c r="H54" s="99"/>
      <c r="I54" s="101">
        <f t="shared" si="0"/>
        <v>6.0007239460736304E-3</v>
      </c>
      <c r="J54" s="101">
        <f t="shared" si="1"/>
        <v>-1.2089377072342559E-2</v>
      </c>
      <c r="K54" s="98">
        <f t="shared" si="2"/>
        <v>-1061</v>
      </c>
      <c r="L54" s="102">
        <f t="shared" si="4"/>
        <v>9.8892700022369696E-3</v>
      </c>
      <c r="M54" s="99">
        <f t="shared" si="3"/>
        <v>-706</v>
      </c>
      <c r="N54" s="99">
        <f t="shared" si="5"/>
        <v>0</v>
      </c>
    </row>
    <row r="55" spans="1:14">
      <c r="A55" s="42">
        <v>53</v>
      </c>
      <c r="B55" s="104" t="s">
        <v>144</v>
      </c>
      <c r="C55" s="99">
        <v>47489</v>
      </c>
      <c r="D55" s="99">
        <v>54001</v>
      </c>
      <c r="E55" s="99">
        <v>48336</v>
      </c>
      <c r="F55" s="99"/>
      <c r="G55" s="98"/>
      <c r="H55" s="99"/>
      <c r="I55" s="101">
        <f t="shared" si="0"/>
        <v>3.3453783379554683E-3</v>
      </c>
      <c r="J55" s="101">
        <f t="shared" si="1"/>
        <v>1.7835709322158815E-2</v>
      </c>
      <c r="K55" s="98">
        <f t="shared" si="2"/>
        <v>847</v>
      </c>
      <c r="L55" s="102">
        <f t="shared" si="4"/>
        <v>-7.894638729401238E-3</v>
      </c>
      <c r="M55" s="99">
        <f t="shared" si="3"/>
        <v>-5665</v>
      </c>
      <c r="N55" s="99">
        <f t="shared" si="5"/>
        <v>0</v>
      </c>
    </row>
    <row r="56" spans="1:14">
      <c r="A56" s="42">
        <v>54</v>
      </c>
      <c r="B56" s="104" t="s">
        <v>145</v>
      </c>
      <c r="C56" s="99">
        <v>185368</v>
      </c>
      <c r="D56" s="99">
        <v>180886</v>
      </c>
      <c r="E56" s="99">
        <v>178782</v>
      </c>
      <c r="F56" s="99"/>
      <c r="G56" s="98"/>
      <c r="H56" s="99"/>
      <c r="I56" s="101">
        <f t="shared" si="0"/>
        <v>1.2373664143006342E-2</v>
      </c>
      <c r="J56" s="101">
        <f t="shared" si="1"/>
        <v>-3.5529325449915841E-2</v>
      </c>
      <c r="K56" s="98">
        <f t="shared" si="2"/>
        <v>-6586</v>
      </c>
      <c r="L56" s="102">
        <f t="shared" si="4"/>
        <v>6.138617552755201E-2</v>
      </c>
      <c r="M56" s="99">
        <f t="shared" si="3"/>
        <v>-2104</v>
      </c>
      <c r="N56" s="99">
        <f t="shared" si="5"/>
        <v>0</v>
      </c>
    </row>
    <row r="57" spans="1:14">
      <c r="A57" s="42">
        <v>55</v>
      </c>
      <c r="B57" s="104" t="s">
        <v>146</v>
      </c>
      <c r="C57" s="99">
        <v>174020</v>
      </c>
      <c r="D57" s="99">
        <v>169421</v>
      </c>
      <c r="E57" s="99">
        <v>168645</v>
      </c>
      <c r="F57" s="99"/>
      <c r="G57" s="98"/>
      <c r="H57" s="99"/>
      <c r="I57" s="101">
        <f t="shared" si="0"/>
        <v>1.1672073191916996E-2</v>
      </c>
      <c r="J57" s="101">
        <f t="shared" si="1"/>
        <v>-3.0887254338581773E-2</v>
      </c>
      <c r="K57" s="98">
        <f t="shared" si="2"/>
        <v>-5375</v>
      </c>
      <c r="L57" s="102">
        <f t="shared" si="4"/>
        <v>5.0098799492953545E-2</v>
      </c>
      <c r="M57" s="99">
        <f t="shared" si="3"/>
        <v>-776</v>
      </c>
      <c r="N57" s="99">
        <f t="shared" si="5"/>
        <v>0</v>
      </c>
    </row>
    <row r="58" spans="1:14">
      <c r="A58" s="42">
        <v>56</v>
      </c>
      <c r="B58" s="104" t="s">
        <v>147</v>
      </c>
      <c r="C58" s="99">
        <v>29081</v>
      </c>
      <c r="D58" s="99">
        <v>31839</v>
      </c>
      <c r="E58" s="99">
        <v>32785</v>
      </c>
      <c r="F58" s="99"/>
      <c r="G58" s="98"/>
      <c r="H58" s="99"/>
      <c r="I58" s="101">
        <f t="shared" si="0"/>
        <v>2.2690795434018129E-3</v>
      </c>
      <c r="J58" s="101">
        <f t="shared" si="1"/>
        <v>0.12736838485609162</v>
      </c>
      <c r="K58" s="98">
        <f t="shared" si="2"/>
        <v>3704</v>
      </c>
      <c r="L58" s="102">
        <f t="shared" si="4"/>
        <v>-3.4523898292446502E-2</v>
      </c>
      <c r="M58" s="99">
        <f t="shared" si="3"/>
        <v>946</v>
      </c>
      <c r="N58" s="99">
        <f t="shared" si="5"/>
        <v>0</v>
      </c>
    </row>
    <row r="59" spans="1:14">
      <c r="A59" s="42">
        <v>57</v>
      </c>
      <c r="B59" s="104" t="s">
        <v>148</v>
      </c>
      <c r="C59" s="99">
        <v>26030</v>
      </c>
      <c r="D59" s="99">
        <v>26371</v>
      </c>
      <c r="E59" s="99">
        <v>26065</v>
      </c>
      <c r="F59" s="99"/>
      <c r="G59" s="98"/>
      <c r="H59" s="99"/>
      <c r="I59" s="101">
        <f t="shared" si="0"/>
        <v>1.8039822570922145E-3</v>
      </c>
      <c r="J59" s="101">
        <f t="shared" si="1"/>
        <v>1.3446023818670765E-3</v>
      </c>
      <c r="K59" s="98">
        <f t="shared" si="2"/>
        <v>35</v>
      </c>
      <c r="L59" s="102">
        <f t="shared" si="4"/>
        <v>-3.2622474088434868E-4</v>
      </c>
      <c r="M59" s="99">
        <f t="shared" si="3"/>
        <v>-306</v>
      </c>
      <c r="N59" s="99">
        <f t="shared" si="5"/>
        <v>0</v>
      </c>
    </row>
    <row r="60" spans="1:14">
      <c r="A60" s="42">
        <v>58</v>
      </c>
      <c r="B60" s="104" t="s">
        <v>149</v>
      </c>
      <c r="C60" s="99">
        <v>80597</v>
      </c>
      <c r="D60" s="99">
        <v>83685</v>
      </c>
      <c r="E60" s="99">
        <v>80592</v>
      </c>
      <c r="F60" s="99"/>
      <c r="G60" s="98"/>
      <c r="H60" s="99"/>
      <c r="I60" s="101">
        <f t="shared" si="0"/>
        <v>5.5778453122415405E-3</v>
      </c>
      <c r="J60" s="101">
        <f t="shared" si="1"/>
        <v>-6.2037048525379355E-5</v>
      </c>
      <c r="K60" s="98">
        <f t="shared" si="2"/>
        <v>-5</v>
      </c>
      <c r="L60" s="102">
        <f t="shared" si="4"/>
        <v>4.6603534412049811E-5</v>
      </c>
      <c r="M60" s="99">
        <f t="shared" si="3"/>
        <v>-3093</v>
      </c>
      <c r="N60" s="99">
        <f t="shared" si="5"/>
        <v>0</v>
      </c>
    </row>
    <row r="61" spans="1:14">
      <c r="A61" s="42">
        <v>59</v>
      </c>
      <c r="B61" s="104" t="s">
        <v>150</v>
      </c>
      <c r="C61" s="99">
        <v>273418</v>
      </c>
      <c r="D61" s="99">
        <v>272181</v>
      </c>
      <c r="E61" s="99">
        <v>268939</v>
      </c>
      <c r="F61" s="99"/>
      <c r="G61" s="98"/>
      <c r="H61" s="99"/>
      <c r="I61" s="101">
        <f t="shared" si="0"/>
        <v>1.8613511768276352E-2</v>
      </c>
      <c r="J61" s="101">
        <f t="shared" si="1"/>
        <v>-1.6381511092905369E-2</v>
      </c>
      <c r="K61" s="98">
        <f t="shared" si="2"/>
        <v>-4479</v>
      </c>
      <c r="L61" s="102">
        <f t="shared" si="4"/>
        <v>4.1747446126314217E-2</v>
      </c>
      <c r="M61" s="99">
        <f t="shared" si="3"/>
        <v>-3242</v>
      </c>
      <c r="N61" s="99">
        <f t="shared" si="5"/>
        <v>0</v>
      </c>
    </row>
    <row r="62" spans="1:14">
      <c r="A62" s="42">
        <v>60</v>
      </c>
      <c r="B62" s="104" t="s">
        <v>151</v>
      </c>
      <c r="C62" s="99">
        <v>61263</v>
      </c>
      <c r="D62" s="99">
        <v>63064</v>
      </c>
      <c r="E62" s="99">
        <v>62233</v>
      </c>
      <c r="F62" s="99"/>
      <c r="G62" s="98"/>
      <c r="H62" s="99"/>
      <c r="I62" s="101">
        <f t="shared" si="0"/>
        <v>4.3072022944799461E-3</v>
      </c>
      <c r="J62" s="101">
        <f t="shared" si="1"/>
        <v>1.5833374140998644E-2</v>
      </c>
      <c r="K62" s="98">
        <f t="shared" si="2"/>
        <v>970</v>
      </c>
      <c r="L62" s="102">
        <f t="shared" si="4"/>
        <v>-9.0410856759376625E-3</v>
      </c>
      <c r="M62" s="99">
        <f t="shared" si="3"/>
        <v>-831</v>
      </c>
      <c r="N62" s="99">
        <f t="shared" si="5"/>
        <v>0</v>
      </c>
    </row>
    <row r="63" spans="1:14">
      <c r="A63" s="42">
        <v>61</v>
      </c>
      <c r="B63" s="104" t="s">
        <v>152</v>
      </c>
      <c r="C63" s="99">
        <v>123061</v>
      </c>
      <c r="D63" s="99">
        <v>121841</v>
      </c>
      <c r="E63" s="99">
        <v>120674</v>
      </c>
      <c r="F63" s="99"/>
      <c r="G63" s="98"/>
      <c r="H63" s="99"/>
      <c r="I63" s="101">
        <f t="shared" si="0"/>
        <v>8.3519568345423317E-3</v>
      </c>
      <c r="J63" s="101">
        <f t="shared" si="1"/>
        <v>-1.9396884471928555E-2</v>
      </c>
      <c r="K63" s="98">
        <f t="shared" si="2"/>
        <v>-2387</v>
      </c>
      <c r="L63" s="102">
        <f t="shared" si="4"/>
        <v>2.2248527328312579E-2</v>
      </c>
      <c r="M63" s="99">
        <f t="shared" si="3"/>
        <v>-1167</v>
      </c>
      <c r="N63" s="99">
        <f t="shared" si="5"/>
        <v>0</v>
      </c>
    </row>
    <row r="64" spans="1:14">
      <c r="A64" s="42">
        <v>62</v>
      </c>
      <c r="B64" s="104" t="s">
        <v>153</v>
      </c>
      <c r="C64" s="99">
        <v>9575</v>
      </c>
      <c r="D64" s="99">
        <v>10819</v>
      </c>
      <c r="E64" s="99">
        <v>10494</v>
      </c>
      <c r="F64" s="99"/>
      <c r="G64" s="98"/>
      <c r="H64" s="99"/>
      <c r="I64" s="101">
        <f t="shared" si="0"/>
        <v>7.2629924442454248E-4</v>
      </c>
      <c r="J64" s="101">
        <f t="shared" si="1"/>
        <v>9.5979112271540476E-2</v>
      </c>
      <c r="K64" s="98">
        <f t="shared" si="2"/>
        <v>919</v>
      </c>
      <c r="L64" s="102">
        <f t="shared" si="4"/>
        <v>-8.5657296249347543E-3</v>
      </c>
      <c r="M64" s="99">
        <f t="shared" si="3"/>
        <v>-325</v>
      </c>
      <c r="N64" s="99">
        <f t="shared" si="5"/>
        <v>0</v>
      </c>
    </row>
    <row r="65" spans="1:14">
      <c r="A65" s="42">
        <v>63</v>
      </c>
      <c r="B65" s="104" t="s">
        <v>154</v>
      </c>
      <c r="C65" s="99">
        <v>139021</v>
      </c>
      <c r="D65" s="99">
        <v>145098</v>
      </c>
      <c r="E65" s="99">
        <v>145388</v>
      </c>
      <c r="F65" s="99"/>
      <c r="G65" s="98"/>
      <c r="H65" s="99"/>
      <c r="I65" s="101">
        <f t="shared" si="0"/>
        <v>1.0062435158032722E-2</v>
      </c>
      <c r="J65" s="101">
        <f t="shared" si="1"/>
        <v>4.5798836147056918E-2</v>
      </c>
      <c r="K65" s="98">
        <f t="shared" si="2"/>
        <v>6367</v>
      </c>
      <c r="L65" s="102">
        <f t="shared" si="4"/>
        <v>-5.9344940720304225E-2</v>
      </c>
      <c r="M65" s="99">
        <f t="shared" si="3"/>
        <v>290</v>
      </c>
      <c r="N65" s="99">
        <f t="shared" si="5"/>
        <v>0</v>
      </c>
    </row>
    <row r="66" spans="1:14">
      <c r="A66" s="42">
        <v>64</v>
      </c>
      <c r="B66" s="104" t="s">
        <v>155</v>
      </c>
      <c r="C66" s="99">
        <v>64969</v>
      </c>
      <c r="D66" s="99">
        <v>63535</v>
      </c>
      <c r="E66" s="99">
        <v>62809</v>
      </c>
      <c r="F66" s="99"/>
      <c r="G66" s="98"/>
      <c r="H66" s="99"/>
      <c r="I66" s="101">
        <f t="shared" si="0"/>
        <v>4.347067776163626E-3</v>
      </c>
      <c r="J66" s="101">
        <f t="shared" si="1"/>
        <v>-3.3246625313611104E-2</v>
      </c>
      <c r="K66" s="98">
        <f t="shared" si="2"/>
        <v>-2160</v>
      </c>
      <c r="L66" s="102">
        <f t="shared" si="4"/>
        <v>2.0132726866005517E-2</v>
      </c>
      <c r="M66" s="99">
        <f t="shared" si="3"/>
        <v>-726</v>
      </c>
      <c r="N66" s="99">
        <f t="shared" si="5"/>
        <v>0</v>
      </c>
    </row>
    <row r="67" spans="1:14">
      <c r="A67" s="42">
        <v>65</v>
      </c>
      <c r="B67" s="104" t="s">
        <v>156</v>
      </c>
      <c r="C67" s="99">
        <v>89655</v>
      </c>
      <c r="D67" s="99">
        <v>97988</v>
      </c>
      <c r="E67" s="99">
        <v>96552</v>
      </c>
      <c r="F67" s="99"/>
      <c r="G67" s="98"/>
      <c r="H67" s="99"/>
      <c r="I67" s="101">
        <f t="shared" ref="I67:I84" si="6">E67/$E$84</f>
        <v>6.6824513672268365E-3</v>
      </c>
      <c r="J67" s="101">
        <f t="shared" ref="J67:J84" si="7">(E67-C67)/C67</f>
        <v>7.6928224861970887E-2</v>
      </c>
      <c r="K67" s="98">
        <f t="shared" ref="K67:K84" si="8">E67-C67</f>
        <v>6897</v>
      </c>
      <c r="L67" s="102">
        <f t="shared" si="4"/>
        <v>-6.4284915367981504E-2</v>
      </c>
      <c r="M67" s="99">
        <f t="shared" ref="M67:M84" si="9">E67-D67</f>
        <v>-1436</v>
      </c>
      <c r="N67" s="99">
        <f t="shared" si="5"/>
        <v>0</v>
      </c>
    </row>
    <row r="68" spans="1:14">
      <c r="A68" s="42">
        <v>66</v>
      </c>
      <c r="B68" s="104" t="s">
        <v>157</v>
      </c>
      <c r="C68" s="99">
        <v>41191</v>
      </c>
      <c r="D68" s="99">
        <v>44645</v>
      </c>
      <c r="E68" s="99">
        <v>43255</v>
      </c>
      <c r="F68" s="99"/>
      <c r="G68" s="98"/>
      <c r="H68" s="99"/>
      <c r="I68" s="101">
        <f t="shared" si="6"/>
        <v>2.9937177260895352E-3</v>
      </c>
      <c r="J68" s="101">
        <f t="shared" si="7"/>
        <v>5.0108033308246945E-2</v>
      </c>
      <c r="K68" s="98">
        <f t="shared" si="8"/>
        <v>2064</v>
      </c>
      <c r="L68" s="102">
        <f t="shared" ref="L68:L84" si="10">K68/$K$84</f>
        <v>-1.923793900529416E-2</v>
      </c>
      <c r="M68" s="99">
        <f t="shared" si="9"/>
        <v>-1390</v>
      </c>
      <c r="N68" s="99">
        <f t="shared" ref="N68:N84" si="11">H68-G68</f>
        <v>0</v>
      </c>
    </row>
    <row r="69" spans="1:14">
      <c r="A69" s="42">
        <v>67</v>
      </c>
      <c r="B69" s="104" t="s">
        <v>158</v>
      </c>
      <c r="C69" s="99">
        <v>87967</v>
      </c>
      <c r="D69" s="99">
        <v>89030</v>
      </c>
      <c r="E69" s="99">
        <v>88743</v>
      </c>
      <c r="F69" s="99"/>
      <c r="G69" s="98"/>
      <c r="H69" s="99"/>
      <c r="I69" s="101">
        <f t="shared" si="6"/>
        <v>6.1419834046090313E-3</v>
      </c>
      <c r="J69" s="101">
        <f t="shared" si="7"/>
        <v>8.821489876885651E-3</v>
      </c>
      <c r="K69" s="98">
        <f t="shared" si="8"/>
        <v>776</v>
      </c>
      <c r="L69" s="102">
        <f t="shared" si="10"/>
        <v>-7.2328685407501304E-3</v>
      </c>
      <c r="M69" s="99">
        <f t="shared" si="9"/>
        <v>-287</v>
      </c>
      <c r="N69" s="99">
        <f t="shared" si="11"/>
        <v>0</v>
      </c>
    </row>
    <row r="70" spans="1:14">
      <c r="A70" s="42">
        <v>68</v>
      </c>
      <c r="B70" s="104" t="s">
        <v>159</v>
      </c>
      <c r="C70" s="99">
        <v>51342</v>
      </c>
      <c r="D70" s="99">
        <v>53382</v>
      </c>
      <c r="E70" s="99">
        <v>52811</v>
      </c>
      <c r="F70" s="99"/>
      <c r="G70" s="98"/>
      <c r="H70" s="99"/>
      <c r="I70" s="101">
        <f t="shared" si="6"/>
        <v>3.6550971409666966E-3</v>
      </c>
      <c r="J70" s="101">
        <f t="shared" si="7"/>
        <v>2.8612052510615091E-2</v>
      </c>
      <c r="K70" s="98">
        <f t="shared" si="8"/>
        <v>1469</v>
      </c>
      <c r="L70" s="102">
        <f t="shared" si="10"/>
        <v>-1.3692118410260233E-2</v>
      </c>
      <c r="M70" s="99">
        <f t="shared" si="9"/>
        <v>-571</v>
      </c>
      <c r="N70" s="99">
        <f t="shared" si="11"/>
        <v>0</v>
      </c>
    </row>
    <row r="71" spans="1:14">
      <c r="A71" s="42">
        <v>69</v>
      </c>
      <c r="B71" s="104" t="s">
        <v>160</v>
      </c>
      <c r="C71" s="99">
        <v>10202</v>
      </c>
      <c r="D71" s="99">
        <v>11557</v>
      </c>
      <c r="E71" s="99">
        <v>9286</v>
      </c>
      <c r="F71" s="99"/>
      <c r="G71" s="98"/>
      <c r="H71" s="99"/>
      <c r="I71" s="101">
        <f t="shared" si="6"/>
        <v>6.4269247033793607E-4</v>
      </c>
      <c r="J71" s="101">
        <f t="shared" si="7"/>
        <v>-8.978631640854734E-2</v>
      </c>
      <c r="K71" s="98">
        <f t="shared" si="8"/>
        <v>-916</v>
      </c>
      <c r="L71" s="102">
        <f t="shared" si="10"/>
        <v>8.5377675042875249E-3</v>
      </c>
      <c r="M71" s="99">
        <f t="shared" si="9"/>
        <v>-2271</v>
      </c>
      <c r="N71" s="99">
        <f t="shared" si="11"/>
        <v>0</v>
      </c>
    </row>
    <row r="72" spans="1:14">
      <c r="A72" s="42">
        <v>70</v>
      </c>
      <c r="B72" s="104" t="s">
        <v>161</v>
      </c>
      <c r="C72" s="99">
        <v>44034</v>
      </c>
      <c r="D72" s="99">
        <v>40888</v>
      </c>
      <c r="E72" s="99">
        <v>40636</v>
      </c>
      <c r="F72" s="99"/>
      <c r="G72" s="98"/>
      <c r="H72" s="99"/>
      <c r="I72" s="101">
        <f t="shared" si="6"/>
        <v>2.8124543640590536E-3</v>
      </c>
      <c r="J72" s="101">
        <f t="shared" si="7"/>
        <v>-7.7167643184811729E-2</v>
      </c>
      <c r="K72" s="98">
        <f t="shared" si="8"/>
        <v>-3398</v>
      </c>
      <c r="L72" s="102">
        <f t="shared" si="10"/>
        <v>3.1671761986429049E-2</v>
      </c>
      <c r="M72" s="99">
        <f t="shared" si="9"/>
        <v>-252</v>
      </c>
      <c r="N72" s="99">
        <f t="shared" si="11"/>
        <v>0</v>
      </c>
    </row>
    <row r="73" spans="1:14">
      <c r="A73" s="42">
        <v>71</v>
      </c>
      <c r="B73" s="104" t="s">
        <v>162</v>
      </c>
      <c r="C73" s="99">
        <v>37130</v>
      </c>
      <c r="D73" s="99">
        <v>36126</v>
      </c>
      <c r="E73" s="99">
        <v>35460</v>
      </c>
      <c r="F73" s="99"/>
      <c r="G73" s="98"/>
      <c r="H73" s="99"/>
      <c r="I73" s="101">
        <f t="shared" si="6"/>
        <v>2.4542187161515415E-3</v>
      </c>
      <c r="J73" s="101">
        <f t="shared" si="7"/>
        <v>-4.497710746027471E-2</v>
      </c>
      <c r="K73" s="98">
        <f t="shared" si="8"/>
        <v>-1670</v>
      </c>
      <c r="L73" s="102">
        <f t="shared" si="10"/>
        <v>1.5565580493624637E-2</v>
      </c>
      <c r="M73" s="99">
        <f t="shared" si="9"/>
        <v>-666</v>
      </c>
      <c r="N73" s="99">
        <f t="shared" si="11"/>
        <v>0</v>
      </c>
    </row>
    <row r="74" spans="1:14">
      <c r="A74" s="42">
        <v>72</v>
      </c>
      <c r="B74" s="104" t="s">
        <v>163</v>
      </c>
      <c r="C74" s="99">
        <v>58574</v>
      </c>
      <c r="D74" s="99">
        <v>62933</v>
      </c>
      <c r="E74" s="99">
        <v>64062</v>
      </c>
      <c r="F74" s="99"/>
      <c r="G74" s="98"/>
      <c r="H74" s="99"/>
      <c r="I74" s="101">
        <f t="shared" si="6"/>
        <v>4.4337890410067696E-3</v>
      </c>
      <c r="J74" s="101">
        <f t="shared" si="7"/>
        <v>9.3693447604739299E-2</v>
      </c>
      <c r="K74" s="98">
        <f t="shared" si="8"/>
        <v>5488</v>
      </c>
      <c r="L74" s="102">
        <f t="shared" si="10"/>
        <v>-5.1152039370665869E-2</v>
      </c>
      <c r="M74" s="99">
        <f t="shared" si="9"/>
        <v>1129</v>
      </c>
      <c r="N74" s="99">
        <f t="shared" si="11"/>
        <v>0</v>
      </c>
    </row>
    <row r="75" spans="1:14">
      <c r="A75" s="42">
        <v>73</v>
      </c>
      <c r="B75" s="104" t="s">
        <v>164</v>
      </c>
      <c r="C75" s="99">
        <v>49163</v>
      </c>
      <c r="D75" s="99">
        <v>49376</v>
      </c>
      <c r="E75" s="99">
        <v>49180</v>
      </c>
      <c r="F75" s="99"/>
      <c r="G75" s="98"/>
      <c r="H75" s="99"/>
      <c r="I75" s="101">
        <f t="shared" si="6"/>
        <v>3.4037923423669712E-3</v>
      </c>
      <c r="J75" s="101">
        <f t="shared" si="7"/>
        <v>3.4578849948131723E-4</v>
      </c>
      <c r="K75" s="98">
        <f t="shared" si="8"/>
        <v>17</v>
      </c>
      <c r="L75" s="102">
        <f t="shared" si="10"/>
        <v>-1.5845201700096935E-4</v>
      </c>
      <c r="M75" s="99">
        <f t="shared" si="9"/>
        <v>-196</v>
      </c>
      <c r="N75" s="99">
        <f t="shared" si="11"/>
        <v>0</v>
      </c>
    </row>
    <row r="76" spans="1:14">
      <c r="A76" s="42">
        <v>74</v>
      </c>
      <c r="B76" s="104" t="s">
        <v>165</v>
      </c>
      <c r="C76" s="99">
        <v>30295</v>
      </c>
      <c r="D76" s="99">
        <v>28907</v>
      </c>
      <c r="E76" s="99">
        <v>28267</v>
      </c>
      <c r="F76" s="99"/>
      <c r="G76" s="98"/>
      <c r="H76" s="99"/>
      <c r="I76" s="101">
        <f t="shared" si="6"/>
        <v>1.956384671445449E-3</v>
      </c>
      <c r="J76" s="101">
        <f t="shared" si="7"/>
        <v>-6.6941739560983662E-2</v>
      </c>
      <c r="K76" s="98">
        <f t="shared" si="8"/>
        <v>-2028</v>
      </c>
      <c r="L76" s="102">
        <f t="shared" si="10"/>
        <v>1.8902393557527403E-2</v>
      </c>
      <c r="M76" s="99">
        <f t="shared" si="9"/>
        <v>-640</v>
      </c>
      <c r="N76" s="99">
        <f t="shared" si="11"/>
        <v>0</v>
      </c>
    </row>
    <row r="77" spans="1:14">
      <c r="A77" s="42">
        <v>75</v>
      </c>
      <c r="B77" s="104" t="s">
        <v>166</v>
      </c>
      <c r="C77" s="99">
        <v>13672</v>
      </c>
      <c r="D77" s="99">
        <v>15315</v>
      </c>
      <c r="E77" s="99">
        <v>14315</v>
      </c>
      <c r="F77" s="99"/>
      <c r="G77" s="98"/>
      <c r="H77" s="99"/>
      <c r="I77" s="101">
        <f t="shared" si="6"/>
        <v>9.907541151074257E-4</v>
      </c>
      <c r="J77" s="101">
        <f t="shared" si="7"/>
        <v>4.703042715038034E-2</v>
      </c>
      <c r="K77" s="98">
        <f t="shared" si="8"/>
        <v>643</v>
      </c>
      <c r="L77" s="102">
        <f t="shared" si="10"/>
        <v>-5.9932145253896053E-3</v>
      </c>
      <c r="M77" s="99">
        <f t="shared" si="9"/>
        <v>-1000</v>
      </c>
      <c r="N77" s="99">
        <f t="shared" si="11"/>
        <v>0</v>
      </c>
    </row>
    <row r="78" spans="1:14">
      <c r="A78" s="42">
        <v>76</v>
      </c>
      <c r="B78" s="104" t="s">
        <v>167</v>
      </c>
      <c r="C78" s="99">
        <v>17870</v>
      </c>
      <c r="D78" s="99">
        <v>18313</v>
      </c>
      <c r="E78" s="99">
        <v>17132</v>
      </c>
      <c r="F78" s="99"/>
      <c r="G78" s="98"/>
      <c r="H78" s="99"/>
      <c r="I78" s="101">
        <f t="shared" si="6"/>
        <v>1.1857212364666725E-3</v>
      </c>
      <c r="J78" s="101">
        <f t="shared" si="7"/>
        <v>-4.1298265249020708E-2</v>
      </c>
      <c r="K78" s="98">
        <f t="shared" si="8"/>
        <v>-738</v>
      </c>
      <c r="L78" s="102">
        <f t="shared" si="10"/>
        <v>6.8786816792185523E-3</v>
      </c>
      <c r="M78" s="99">
        <f t="shared" si="9"/>
        <v>-1181</v>
      </c>
      <c r="N78" s="99">
        <f t="shared" si="11"/>
        <v>0</v>
      </c>
    </row>
    <row r="79" spans="1:14">
      <c r="A79" s="42">
        <v>77</v>
      </c>
      <c r="B79" s="104" t="s">
        <v>168</v>
      </c>
      <c r="C79" s="99">
        <v>54699</v>
      </c>
      <c r="D79" s="99">
        <v>56808</v>
      </c>
      <c r="E79" s="99">
        <v>56361</v>
      </c>
      <c r="F79" s="99"/>
      <c r="G79" s="98"/>
      <c r="H79" s="99"/>
      <c r="I79" s="101">
        <f t="shared" si="6"/>
        <v>3.9007958562046539E-3</v>
      </c>
      <c r="J79" s="101">
        <f t="shared" si="7"/>
        <v>3.0384467723358746E-2</v>
      </c>
      <c r="K79" s="98">
        <f t="shared" si="8"/>
        <v>1662</v>
      </c>
      <c r="L79" s="102">
        <f t="shared" si="10"/>
        <v>-1.5491014838565357E-2</v>
      </c>
      <c r="M79" s="99">
        <f t="shared" si="9"/>
        <v>-447</v>
      </c>
      <c r="N79" s="99">
        <f t="shared" si="11"/>
        <v>0</v>
      </c>
    </row>
    <row r="80" spans="1:14">
      <c r="A80" s="42">
        <v>78</v>
      </c>
      <c r="B80" s="104" t="s">
        <v>169</v>
      </c>
      <c r="C80" s="99">
        <v>38695</v>
      </c>
      <c r="D80" s="99">
        <v>37866</v>
      </c>
      <c r="E80" s="99">
        <v>37704</v>
      </c>
      <c r="F80" s="99"/>
      <c r="G80" s="98"/>
      <c r="H80" s="99"/>
      <c r="I80" s="101">
        <f t="shared" si="6"/>
        <v>2.6095279885442108E-3</v>
      </c>
      <c r="J80" s="101">
        <f t="shared" si="7"/>
        <v>-2.5610543997932549E-2</v>
      </c>
      <c r="K80" s="98">
        <f t="shared" si="8"/>
        <v>-991</v>
      </c>
      <c r="L80" s="102">
        <f t="shared" si="10"/>
        <v>9.2368205204682724E-3</v>
      </c>
      <c r="M80" s="99">
        <f t="shared" si="9"/>
        <v>-162</v>
      </c>
      <c r="N80" s="99">
        <f t="shared" si="11"/>
        <v>0</v>
      </c>
    </row>
    <row r="81" spans="1:14">
      <c r="A81" s="42">
        <v>79</v>
      </c>
      <c r="B81" s="104" t="s">
        <v>170</v>
      </c>
      <c r="C81" s="99">
        <v>15283</v>
      </c>
      <c r="D81" s="99">
        <v>19608</v>
      </c>
      <c r="E81" s="99">
        <v>20568</v>
      </c>
      <c r="F81" s="99"/>
      <c r="G81" s="98"/>
      <c r="H81" s="99"/>
      <c r="I81" s="101">
        <f t="shared" si="6"/>
        <v>1.423529908454735E-3</v>
      </c>
      <c r="J81" s="101">
        <f t="shared" si="7"/>
        <v>0.34580906890008506</v>
      </c>
      <c r="K81" s="98">
        <f t="shared" si="8"/>
        <v>5285</v>
      </c>
      <c r="L81" s="102">
        <f t="shared" si="10"/>
        <v>-4.925993587353665E-2</v>
      </c>
      <c r="M81" s="99">
        <f t="shared" si="9"/>
        <v>960</v>
      </c>
      <c r="N81" s="99">
        <f t="shared" si="11"/>
        <v>0</v>
      </c>
    </row>
    <row r="82" spans="1:14">
      <c r="A82" s="42">
        <v>80</v>
      </c>
      <c r="B82" s="104" t="s">
        <v>171</v>
      </c>
      <c r="C82" s="99">
        <v>53858</v>
      </c>
      <c r="D82" s="99">
        <v>54517</v>
      </c>
      <c r="E82" s="99">
        <v>54191</v>
      </c>
      <c r="F82" s="99"/>
      <c r="G82" s="98"/>
      <c r="H82" s="99"/>
      <c r="I82" s="101">
        <f t="shared" si="6"/>
        <v>3.750608190833846E-3</v>
      </c>
      <c r="J82" s="101">
        <f t="shared" si="7"/>
        <v>6.182925470682164E-3</v>
      </c>
      <c r="K82" s="98">
        <f t="shared" si="8"/>
        <v>333</v>
      </c>
      <c r="L82" s="102">
        <f t="shared" si="10"/>
        <v>-3.1037953918425175E-3</v>
      </c>
      <c r="M82" s="99">
        <f t="shared" si="9"/>
        <v>-326</v>
      </c>
      <c r="N82" s="99">
        <f t="shared" si="11"/>
        <v>0</v>
      </c>
    </row>
    <row r="83" spans="1:14">
      <c r="A83" s="42">
        <v>81</v>
      </c>
      <c r="B83" s="104" t="s">
        <v>172</v>
      </c>
      <c r="C83" s="99">
        <v>71514</v>
      </c>
      <c r="D83" s="99">
        <v>71680</v>
      </c>
      <c r="E83" s="99">
        <v>71429</v>
      </c>
      <c r="F83" s="99"/>
      <c r="G83" s="98"/>
      <c r="H83" s="99"/>
      <c r="I83" s="101">
        <f t="shared" si="6"/>
        <v>4.9436657833048072E-3</v>
      </c>
      <c r="J83" s="101">
        <f t="shared" si="7"/>
        <v>-1.1885784601616467E-3</v>
      </c>
      <c r="K83" s="98">
        <f t="shared" si="8"/>
        <v>-85</v>
      </c>
      <c r="L83" s="102">
        <f t="shared" si="10"/>
        <v>7.9226008500484673E-4</v>
      </c>
      <c r="M83" s="99">
        <f t="shared" si="9"/>
        <v>-251</v>
      </c>
      <c r="N83" s="99">
        <f t="shared" si="11"/>
        <v>0</v>
      </c>
    </row>
    <row r="84" spans="1:14" s="110" customFormat="1">
      <c r="A84" s="191" t="s">
        <v>173</v>
      </c>
      <c r="B84" s="191"/>
      <c r="C84" s="64">
        <v>14555878</v>
      </c>
      <c r="D84" s="64">
        <v>14695062</v>
      </c>
      <c r="E84" s="64">
        <v>14448590</v>
      </c>
      <c r="F84" s="64"/>
      <c r="G84" s="65"/>
      <c r="H84" s="64"/>
      <c r="I84" s="70">
        <f t="shared" si="6"/>
        <v>1</v>
      </c>
      <c r="J84" s="70">
        <f t="shared" si="7"/>
        <v>-7.3707680155054882E-3</v>
      </c>
      <c r="K84" s="65">
        <f t="shared" si="8"/>
        <v>-107288</v>
      </c>
      <c r="L84" s="71">
        <f t="shared" si="10"/>
        <v>1</v>
      </c>
      <c r="M84" s="65">
        <f t="shared" si="9"/>
        <v>-246472</v>
      </c>
      <c r="N84" s="99">
        <f t="shared" si="11"/>
        <v>0</v>
      </c>
    </row>
    <row r="85" spans="1:14">
      <c r="C85" s="131"/>
      <c r="D85" s="129"/>
      <c r="E85" s="130"/>
      <c r="F85" s="141"/>
      <c r="G85" s="141"/>
      <c r="H85" s="141"/>
      <c r="L85" s="12"/>
    </row>
    <row r="86" spans="1:14">
      <c r="C86" s="127"/>
      <c r="D86" s="127"/>
      <c r="E86" s="127"/>
      <c r="F86" s="127"/>
      <c r="G86" s="127"/>
      <c r="H86" s="127"/>
    </row>
    <row r="88" spans="1:14">
      <c r="D88" s="14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4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R8" sqref="R8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3.5703125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3.140625" style="5" customWidth="1"/>
    <col min="15" max="16384" width="9.140625" style="5"/>
  </cols>
  <sheetData>
    <row r="1" spans="1:16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6" ht="45">
      <c r="A2" s="18" t="s">
        <v>91</v>
      </c>
      <c r="B2" s="18" t="s">
        <v>174</v>
      </c>
      <c r="C2" s="94">
        <v>43040</v>
      </c>
      <c r="D2" s="94">
        <v>43374</v>
      </c>
      <c r="E2" s="94">
        <v>43405</v>
      </c>
      <c r="F2" s="94">
        <v>43040</v>
      </c>
      <c r="G2" s="94">
        <v>43374</v>
      </c>
      <c r="H2" s="94">
        <v>43405</v>
      </c>
      <c r="I2" s="60" t="s">
        <v>306</v>
      </c>
      <c r="J2" s="13" t="s">
        <v>316</v>
      </c>
      <c r="K2" s="93" t="s">
        <v>317</v>
      </c>
      <c r="L2" s="93" t="s">
        <v>315</v>
      </c>
      <c r="M2" s="97" t="s">
        <v>318</v>
      </c>
      <c r="N2" s="161" t="s">
        <v>319</v>
      </c>
    </row>
    <row r="3" spans="1:16">
      <c r="A3" s="42">
        <v>1</v>
      </c>
      <c r="B3" s="104" t="s">
        <v>92</v>
      </c>
      <c r="C3" s="55">
        <v>50427</v>
      </c>
      <c r="D3" s="55">
        <v>52531</v>
      </c>
      <c r="E3" s="55">
        <v>52585</v>
      </c>
      <c r="F3" s="55"/>
      <c r="G3" s="55"/>
      <c r="H3" s="55"/>
      <c r="I3" s="101">
        <f t="shared" ref="I3:I66" si="0">E3/$E$84</f>
        <v>2.4097406956788723E-2</v>
      </c>
      <c r="J3" s="101">
        <f t="shared" ref="J3:J66" si="1">(E3-C3)/C3</f>
        <v>4.2794534673885019E-2</v>
      </c>
      <c r="K3" s="98">
        <f t="shared" ref="K3:K66" si="2">E3-C3</f>
        <v>2158</v>
      </c>
      <c r="L3" s="102">
        <f>K3/$K$84</f>
        <v>1.7567281548655996E-2</v>
      </c>
      <c r="M3" s="99">
        <f t="shared" ref="M3:M66" si="3">E3-D3</f>
        <v>54</v>
      </c>
      <c r="N3" s="99">
        <f>H3-G3</f>
        <v>0</v>
      </c>
      <c r="O3" s="24"/>
      <c r="P3" s="8"/>
    </row>
    <row r="4" spans="1:16">
      <c r="A4" s="42">
        <v>2</v>
      </c>
      <c r="B4" s="104" t="s">
        <v>93</v>
      </c>
      <c r="C4" s="55">
        <v>11569</v>
      </c>
      <c r="D4" s="55">
        <v>12530</v>
      </c>
      <c r="E4" s="55">
        <v>12382</v>
      </c>
      <c r="F4" s="55"/>
      <c r="G4" s="55"/>
      <c r="H4" s="55"/>
      <c r="I4" s="101">
        <f t="shared" si="0"/>
        <v>5.6741293703329457E-3</v>
      </c>
      <c r="J4" s="101">
        <f t="shared" si="1"/>
        <v>7.0274008125162074E-2</v>
      </c>
      <c r="K4" s="98">
        <f t="shared" si="2"/>
        <v>813</v>
      </c>
      <c r="L4" s="102">
        <f t="shared" ref="L4:L67" si="4">K4/$K$84</f>
        <v>6.6182575991924585E-3</v>
      </c>
      <c r="M4" s="99">
        <f t="shared" si="3"/>
        <v>-148</v>
      </c>
      <c r="N4" s="99">
        <f t="shared" ref="N4:N67" si="5">H4-G4</f>
        <v>0</v>
      </c>
      <c r="O4" s="24"/>
      <c r="P4" s="8"/>
    </row>
    <row r="5" spans="1:16">
      <c r="A5" s="42">
        <v>3</v>
      </c>
      <c r="B5" s="104" t="s">
        <v>94</v>
      </c>
      <c r="C5" s="55">
        <v>17987</v>
      </c>
      <c r="D5" s="55">
        <v>18904</v>
      </c>
      <c r="E5" s="55">
        <v>18979</v>
      </c>
      <c r="F5" s="55"/>
      <c r="G5" s="55"/>
      <c r="H5" s="55"/>
      <c r="I5" s="101">
        <f t="shared" si="0"/>
        <v>8.6972461088312865E-3</v>
      </c>
      <c r="J5" s="101">
        <f t="shared" si="1"/>
        <v>5.5150942347250792E-2</v>
      </c>
      <c r="K5" s="98">
        <f t="shared" si="2"/>
        <v>992</v>
      </c>
      <c r="L5" s="102">
        <f t="shared" si="4"/>
        <v>8.0754139463701333E-3</v>
      </c>
      <c r="M5" s="99">
        <f t="shared" si="3"/>
        <v>75</v>
      </c>
      <c r="N5" s="99">
        <f t="shared" si="5"/>
        <v>0</v>
      </c>
      <c r="O5" s="24"/>
      <c r="P5" s="8"/>
    </row>
    <row r="6" spans="1:16">
      <c r="A6" s="42">
        <v>4</v>
      </c>
      <c r="B6" s="104" t="s">
        <v>95</v>
      </c>
      <c r="C6" s="55">
        <v>6597</v>
      </c>
      <c r="D6" s="55">
        <v>7582</v>
      </c>
      <c r="E6" s="55">
        <v>7554</v>
      </c>
      <c r="F6" s="55"/>
      <c r="G6" s="55"/>
      <c r="H6" s="55"/>
      <c r="I6" s="101">
        <f t="shared" si="0"/>
        <v>3.4616680070663122E-3</v>
      </c>
      <c r="J6" s="101">
        <f t="shared" si="1"/>
        <v>0.14506593906321055</v>
      </c>
      <c r="K6" s="98">
        <f t="shared" si="2"/>
        <v>957</v>
      </c>
      <c r="L6" s="102">
        <f t="shared" si="4"/>
        <v>7.7904951075365107E-3</v>
      </c>
      <c r="M6" s="99">
        <f t="shared" si="3"/>
        <v>-28</v>
      </c>
      <c r="N6" s="99">
        <f t="shared" si="5"/>
        <v>0</v>
      </c>
      <c r="O6" s="24"/>
      <c r="P6" s="8"/>
    </row>
    <row r="7" spans="1:16">
      <c r="A7" s="42">
        <v>5</v>
      </c>
      <c r="B7" s="104" t="s">
        <v>96</v>
      </c>
      <c r="C7" s="55">
        <v>7843</v>
      </c>
      <c r="D7" s="55">
        <v>8167</v>
      </c>
      <c r="E7" s="55">
        <v>8123</v>
      </c>
      <c r="F7" s="55"/>
      <c r="G7" s="55"/>
      <c r="H7" s="55"/>
      <c r="I7" s="101">
        <f t="shared" si="0"/>
        <v>3.7224158355043226E-3</v>
      </c>
      <c r="J7" s="101">
        <f t="shared" si="1"/>
        <v>3.5700624760933317E-2</v>
      </c>
      <c r="K7" s="98">
        <f t="shared" si="2"/>
        <v>280</v>
      </c>
      <c r="L7" s="102">
        <f t="shared" si="4"/>
        <v>2.2793507106689892E-3</v>
      </c>
      <c r="M7" s="99">
        <f t="shared" si="3"/>
        <v>-44</v>
      </c>
      <c r="N7" s="99">
        <f t="shared" si="5"/>
        <v>0</v>
      </c>
      <c r="O7" s="24"/>
      <c r="P7" s="8"/>
    </row>
    <row r="8" spans="1:16">
      <c r="A8" s="42">
        <v>6</v>
      </c>
      <c r="B8" s="104" t="s">
        <v>97</v>
      </c>
      <c r="C8" s="55">
        <v>128979</v>
      </c>
      <c r="D8" s="55">
        <v>138449</v>
      </c>
      <c r="E8" s="55">
        <v>138962</v>
      </c>
      <c r="F8" s="55"/>
      <c r="G8" s="55"/>
      <c r="H8" s="55"/>
      <c r="I8" s="101">
        <f t="shared" si="0"/>
        <v>6.3680210431287909E-2</v>
      </c>
      <c r="J8" s="101">
        <f t="shared" si="1"/>
        <v>7.7400196931283388E-2</v>
      </c>
      <c r="K8" s="98">
        <f t="shared" si="2"/>
        <v>9983</v>
      </c>
      <c r="L8" s="102">
        <f t="shared" si="4"/>
        <v>8.1266993373601867E-2</v>
      </c>
      <c r="M8" s="99">
        <f t="shared" si="3"/>
        <v>513</v>
      </c>
      <c r="N8" s="99">
        <f t="shared" si="5"/>
        <v>0</v>
      </c>
      <c r="O8" s="24"/>
      <c r="P8" s="8"/>
    </row>
    <row r="9" spans="1:16">
      <c r="A9" s="42">
        <v>7</v>
      </c>
      <c r="B9" s="104" t="s">
        <v>98</v>
      </c>
      <c r="C9" s="55">
        <v>90108</v>
      </c>
      <c r="D9" s="55">
        <v>93712</v>
      </c>
      <c r="E9" s="55">
        <v>94162</v>
      </c>
      <c r="F9" s="55"/>
      <c r="G9" s="55"/>
      <c r="H9" s="55"/>
      <c r="I9" s="101">
        <f t="shared" si="0"/>
        <v>4.315032868432328E-2</v>
      </c>
      <c r="J9" s="101">
        <f t="shared" si="1"/>
        <v>4.4990455897367602E-2</v>
      </c>
      <c r="K9" s="98">
        <f t="shared" si="2"/>
        <v>4054</v>
      </c>
      <c r="L9" s="102">
        <f t="shared" si="4"/>
        <v>3.3001742075186011E-2</v>
      </c>
      <c r="M9" s="99">
        <f t="shared" si="3"/>
        <v>450</v>
      </c>
      <c r="N9" s="99">
        <f t="shared" si="5"/>
        <v>0</v>
      </c>
      <c r="O9" s="24"/>
      <c r="P9" s="8"/>
    </row>
    <row r="10" spans="1:16">
      <c r="A10" s="42">
        <v>8</v>
      </c>
      <c r="B10" s="104" t="s">
        <v>99</v>
      </c>
      <c r="C10" s="55">
        <v>4331</v>
      </c>
      <c r="D10" s="55">
        <v>4502</v>
      </c>
      <c r="E10" s="55">
        <v>4532</v>
      </c>
      <c r="F10" s="55"/>
      <c r="G10" s="55"/>
      <c r="H10" s="55"/>
      <c r="I10" s="101">
        <f t="shared" si="0"/>
        <v>2.0768175017241894E-3</v>
      </c>
      <c r="J10" s="101">
        <f t="shared" si="1"/>
        <v>4.64096051720157E-2</v>
      </c>
      <c r="K10" s="98">
        <f t="shared" si="2"/>
        <v>201</v>
      </c>
      <c r="L10" s="102">
        <f t="shared" si="4"/>
        <v>1.6362481887302388E-3</v>
      </c>
      <c r="M10" s="99">
        <f t="shared" si="3"/>
        <v>30</v>
      </c>
      <c r="N10" s="99">
        <f t="shared" si="5"/>
        <v>0</v>
      </c>
      <c r="O10" s="24"/>
      <c r="P10" s="8"/>
    </row>
    <row r="11" spans="1:16">
      <c r="A11" s="42">
        <v>9</v>
      </c>
      <c r="B11" s="104" t="s">
        <v>100</v>
      </c>
      <c r="C11" s="55">
        <v>35848</v>
      </c>
      <c r="D11" s="55">
        <v>37036</v>
      </c>
      <c r="E11" s="55">
        <v>36992</v>
      </c>
      <c r="F11" s="55"/>
      <c r="G11" s="55"/>
      <c r="H11" s="55"/>
      <c r="I11" s="101">
        <f t="shared" si="0"/>
        <v>1.6951816642493647E-2</v>
      </c>
      <c r="J11" s="101">
        <f t="shared" si="1"/>
        <v>3.1912519526891316E-2</v>
      </c>
      <c r="K11" s="98">
        <f t="shared" si="2"/>
        <v>1144</v>
      </c>
      <c r="L11" s="102">
        <f t="shared" si="4"/>
        <v>9.3127757607332998E-3</v>
      </c>
      <c r="M11" s="99">
        <f t="shared" si="3"/>
        <v>-44</v>
      </c>
      <c r="N11" s="99">
        <f t="shared" si="5"/>
        <v>0</v>
      </c>
      <c r="O11" s="24"/>
      <c r="P11" s="8"/>
    </row>
    <row r="12" spans="1:16">
      <c r="A12" s="42">
        <v>10</v>
      </c>
      <c r="B12" s="104" t="s">
        <v>101</v>
      </c>
      <c r="C12" s="55">
        <v>35449</v>
      </c>
      <c r="D12" s="55">
        <v>36506</v>
      </c>
      <c r="E12" s="55">
        <v>36515</v>
      </c>
      <c r="F12" s="55"/>
      <c r="G12" s="55"/>
      <c r="H12" s="55"/>
      <c r="I12" s="101">
        <f t="shared" si="0"/>
        <v>1.6733228392643153E-2</v>
      </c>
      <c r="J12" s="101">
        <f t="shared" si="1"/>
        <v>3.0071370137380461E-2</v>
      </c>
      <c r="K12" s="98">
        <f t="shared" si="2"/>
        <v>1066</v>
      </c>
      <c r="L12" s="102">
        <f t="shared" si="4"/>
        <v>8.6778137770469384E-3</v>
      </c>
      <c r="M12" s="99">
        <f t="shared" si="3"/>
        <v>9</v>
      </c>
      <c r="N12" s="99">
        <f t="shared" si="5"/>
        <v>0</v>
      </c>
      <c r="O12" s="24"/>
      <c r="P12" s="8"/>
    </row>
    <row r="13" spans="1:16">
      <c r="A13" s="42">
        <v>11</v>
      </c>
      <c r="B13" s="104" t="s">
        <v>102</v>
      </c>
      <c r="C13" s="55">
        <v>4105</v>
      </c>
      <c r="D13" s="55">
        <v>4282</v>
      </c>
      <c r="E13" s="55">
        <v>4291</v>
      </c>
      <c r="F13" s="55"/>
      <c r="G13" s="55"/>
      <c r="H13" s="55"/>
      <c r="I13" s="101">
        <f t="shared" si="0"/>
        <v>1.9663777360764555E-3</v>
      </c>
      <c r="J13" s="101">
        <f t="shared" si="1"/>
        <v>4.531059683313033E-2</v>
      </c>
      <c r="K13" s="98">
        <f t="shared" si="2"/>
        <v>186</v>
      </c>
      <c r="L13" s="102">
        <f t="shared" si="4"/>
        <v>1.5141401149444001E-3</v>
      </c>
      <c r="M13" s="99">
        <f t="shared" si="3"/>
        <v>9</v>
      </c>
      <c r="N13" s="99">
        <f t="shared" si="5"/>
        <v>0</v>
      </c>
      <c r="O13" s="24"/>
      <c r="P13" s="8"/>
    </row>
    <row r="14" spans="1:16">
      <c r="A14" s="42">
        <v>12</v>
      </c>
      <c r="B14" s="104" t="s">
        <v>103</v>
      </c>
      <c r="C14" s="55">
        <v>3567</v>
      </c>
      <c r="D14" s="55">
        <v>4210</v>
      </c>
      <c r="E14" s="55">
        <v>4081</v>
      </c>
      <c r="F14" s="55"/>
      <c r="G14" s="55"/>
      <c r="H14" s="55"/>
      <c r="I14" s="101">
        <f t="shared" si="0"/>
        <v>1.8701439153875588E-3</v>
      </c>
      <c r="J14" s="101">
        <f t="shared" si="1"/>
        <v>0.14409868236613402</v>
      </c>
      <c r="K14" s="98">
        <f t="shared" si="2"/>
        <v>514</v>
      </c>
      <c r="L14" s="102">
        <f t="shared" si="4"/>
        <v>4.1842366617280734E-3</v>
      </c>
      <c r="M14" s="99">
        <f t="shared" si="3"/>
        <v>-129</v>
      </c>
      <c r="N14" s="99">
        <f t="shared" si="5"/>
        <v>0</v>
      </c>
      <c r="O14" s="24"/>
      <c r="P14" s="8"/>
    </row>
    <row r="15" spans="1:16">
      <c r="A15" s="42">
        <v>13</v>
      </c>
      <c r="B15" s="104" t="s">
        <v>104</v>
      </c>
      <c r="C15" s="55">
        <v>5083</v>
      </c>
      <c r="D15" s="55">
        <v>5481</v>
      </c>
      <c r="E15" s="55">
        <v>5374</v>
      </c>
      <c r="F15" s="55"/>
      <c r="G15" s="55"/>
      <c r="H15" s="55"/>
      <c r="I15" s="101">
        <f t="shared" si="0"/>
        <v>2.4626692970577653E-3</v>
      </c>
      <c r="J15" s="101">
        <f t="shared" si="1"/>
        <v>5.7249655715128862E-2</v>
      </c>
      <c r="K15" s="98">
        <f t="shared" si="2"/>
        <v>291</v>
      </c>
      <c r="L15" s="102">
        <f t="shared" si="4"/>
        <v>2.3688966314452712E-3</v>
      </c>
      <c r="M15" s="99">
        <f t="shared" si="3"/>
        <v>-107</v>
      </c>
      <c r="N15" s="99">
        <f t="shared" si="5"/>
        <v>0</v>
      </c>
      <c r="O15" s="24"/>
      <c r="P15" s="8"/>
    </row>
    <row r="16" spans="1:16">
      <c r="A16" s="42">
        <v>14</v>
      </c>
      <c r="B16" s="104" t="s">
        <v>105</v>
      </c>
      <c r="C16" s="55">
        <v>6846</v>
      </c>
      <c r="D16" s="55">
        <v>7089</v>
      </c>
      <c r="E16" s="55">
        <v>7108</v>
      </c>
      <c r="F16" s="55"/>
      <c r="G16" s="55"/>
      <c r="H16" s="55"/>
      <c r="I16" s="101">
        <f t="shared" si="0"/>
        <v>3.2572857021746552E-3</v>
      </c>
      <c r="J16" s="101">
        <f t="shared" si="1"/>
        <v>3.827052293309962E-2</v>
      </c>
      <c r="K16" s="98">
        <f t="shared" si="2"/>
        <v>262</v>
      </c>
      <c r="L16" s="102">
        <f t="shared" si="4"/>
        <v>2.1328210221259829E-3</v>
      </c>
      <c r="M16" s="99">
        <f t="shared" si="3"/>
        <v>19</v>
      </c>
      <c r="N16" s="99">
        <f t="shared" si="5"/>
        <v>0</v>
      </c>
      <c r="O16" s="24"/>
      <c r="P16" s="8"/>
    </row>
    <row r="17" spans="1:16">
      <c r="A17" s="42">
        <v>15</v>
      </c>
      <c r="B17" s="104" t="s">
        <v>106</v>
      </c>
      <c r="C17" s="55">
        <v>8685</v>
      </c>
      <c r="D17" s="55">
        <v>9011</v>
      </c>
      <c r="E17" s="55">
        <v>9006</v>
      </c>
      <c r="F17" s="55"/>
      <c r="G17" s="55"/>
      <c r="H17" s="55"/>
      <c r="I17" s="101">
        <f t="shared" si="0"/>
        <v>4.1270561386866833E-3</v>
      </c>
      <c r="J17" s="101">
        <f t="shared" si="1"/>
        <v>3.6960276338514682E-2</v>
      </c>
      <c r="K17" s="98">
        <f t="shared" si="2"/>
        <v>321</v>
      </c>
      <c r="L17" s="102">
        <f t="shared" si="4"/>
        <v>2.6131127790169485E-3</v>
      </c>
      <c r="M17" s="99">
        <f t="shared" si="3"/>
        <v>-5</v>
      </c>
      <c r="N17" s="99">
        <f t="shared" si="5"/>
        <v>0</v>
      </c>
      <c r="O17" s="24"/>
      <c r="P17" s="8"/>
    </row>
    <row r="18" spans="1:16">
      <c r="A18" s="42">
        <v>16</v>
      </c>
      <c r="B18" s="104" t="s">
        <v>107</v>
      </c>
      <c r="C18" s="55">
        <v>80342</v>
      </c>
      <c r="D18" s="55">
        <v>85257</v>
      </c>
      <c r="E18" s="55">
        <v>85594</v>
      </c>
      <c r="F18" s="55"/>
      <c r="G18" s="55"/>
      <c r="H18" s="55"/>
      <c r="I18" s="101">
        <f t="shared" si="0"/>
        <v>3.9223988800216297E-2</v>
      </c>
      <c r="J18" s="101">
        <f t="shared" si="1"/>
        <v>6.5370540937492227E-2</v>
      </c>
      <c r="K18" s="98">
        <f t="shared" si="2"/>
        <v>5252</v>
      </c>
      <c r="L18" s="102">
        <f t="shared" si="4"/>
        <v>4.2754106901548329E-2</v>
      </c>
      <c r="M18" s="99">
        <f t="shared" si="3"/>
        <v>337</v>
      </c>
      <c r="N18" s="99">
        <f t="shared" si="5"/>
        <v>0</v>
      </c>
    </row>
    <row r="19" spans="1:16">
      <c r="A19" s="42">
        <v>17</v>
      </c>
      <c r="B19" s="104" t="s">
        <v>108</v>
      </c>
      <c r="C19" s="55">
        <v>16242</v>
      </c>
      <c r="D19" s="55">
        <v>16781</v>
      </c>
      <c r="E19" s="55">
        <v>16840</v>
      </c>
      <c r="F19" s="55"/>
      <c r="G19" s="55"/>
      <c r="H19" s="55"/>
      <c r="I19" s="101">
        <f t="shared" si="0"/>
        <v>7.717035906671524E-3</v>
      </c>
      <c r="J19" s="101">
        <f t="shared" si="1"/>
        <v>3.6818125846570619E-2</v>
      </c>
      <c r="K19" s="98">
        <f t="shared" si="2"/>
        <v>598</v>
      </c>
      <c r="L19" s="102">
        <f t="shared" si="4"/>
        <v>4.8680418749287701E-3</v>
      </c>
      <c r="M19" s="99">
        <f t="shared" si="3"/>
        <v>59</v>
      </c>
      <c r="N19" s="99">
        <f t="shared" si="5"/>
        <v>0</v>
      </c>
    </row>
    <row r="20" spans="1:16">
      <c r="A20" s="42">
        <v>18</v>
      </c>
      <c r="B20" s="104" t="s">
        <v>109</v>
      </c>
      <c r="C20" s="55">
        <v>2992</v>
      </c>
      <c r="D20" s="55">
        <v>3139</v>
      </c>
      <c r="E20" s="55">
        <v>3169</v>
      </c>
      <c r="F20" s="55"/>
      <c r="G20" s="55"/>
      <c r="H20" s="55"/>
      <c r="I20" s="101">
        <f t="shared" si="0"/>
        <v>1.4522141798243504E-3</v>
      </c>
      <c r="J20" s="101">
        <f t="shared" si="1"/>
        <v>5.9157754010695188E-2</v>
      </c>
      <c r="K20" s="98">
        <f t="shared" si="2"/>
        <v>177</v>
      </c>
      <c r="L20" s="102">
        <f t="shared" si="4"/>
        <v>1.440875270672897E-3</v>
      </c>
      <c r="M20" s="99">
        <f t="shared" si="3"/>
        <v>30</v>
      </c>
      <c r="N20" s="99">
        <f t="shared" si="5"/>
        <v>0</v>
      </c>
    </row>
    <row r="21" spans="1:16">
      <c r="A21" s="42">
        <v>19</v>
      </c>
      <c r="B21" s="104" t="s">
        <v>110</v>
      </c>
      <c r="C21" s="55">
        <v>11982</v>
      </c>
      <c r="D21" s="55">
        <v>12638</v>
      </c>
      <c r="E21" s="55">
        <v>12666</v>
      </c>
      <c r="F21" s="55"/>
      <c r="G21" s="55"/>
      <c r="H21" s="55"/>
      <c r="I21" s="101">
        <f t="shared" si="0"/>
        <v>5.8042741564074537E-3</v>
      </c>
      <c r="J21" s="101">
        <f t="shared" si="1"/>
        <v>5.7085628442663995E-2</v>
      </c>
      <c r="K21" s="98">
        <f t="shared" si="2"/>
        <v>684</v>
      </c>
      <c r="L21" s="102">
        <f t="shared" si="4"/>
        <v>5.5681281646342458E-3</v>
      </c>
      <c r="M21" s="99">
        <f t="shared" si="3"/>
        <v>28</v>
      </c>
      <c r="N21" s="99">
        <f t="shared" si="5"/>
        <v>0</v>
      </c>
    </row>
    <row r="22" spans="1:16">
      <c r="A22" s="42">
        <v>20</v>
      </c>
      <c r="B22" s="104" t="s">
        <v>111</v>
      </c>
      <c r="C22" s="55">
        <v>35364</v>
      </c>
      <c r="D22" s="55">
        <v>36307</v>
      </c>
      <c r="E22" s="55">
        <v>36365</v>
      </c>
      <c r="F22" s="55"/>
      <c r="G22" s="55"/>
      <c r="H22" s="55"/>
      <c r="I22" s="101">
        <f t="shared" si="0"/>
        <v>1.6664489949293943E-2</v>
      </c>
      <c r="J22" s="101">
        <f t="shared" si="1"/>
        <v>2.8305621536025335E-2</v>
      </c>
      <c r="K22" s="98">
        <f t="shared" si="2"/>
        <v>1001</v>
      </c>
      <c r="L22" s="102">
        <f t="shared" si="4"/>
        <v>8.1486787906416367E-3</v>
      </c>
      <c r="M22" s="99">
        <f t="shared" si="3"/>
        <v>58</v>
      </c>
      <c r="N22" s="99">
        <f t="shared" si="5"/>
        <v>0</v>
      </c>
    </row>
    <row r="23" spans="1:16">
      <c r="A23" s="42">
        <v>21</v>
      </c>
      <c r="B23" s="104" t="s">
        <v>112</v>
      </c>
      <c r="C23" s="55">
        <v>20590</v>
      </c>
      <c r="D23" s="55">
        <v>22698</v>
      </c>
      <c r="E23" s="55">
        <v>22489</v>
      </c>
      <c r="F23" s="55"/>
      <c r="G23" s="55"/>
      <c r="H23" s="55"/>
      <c r="I23" s="101">
        <f t="shared" si="0"/>
        <v>1.0305725683202845E-2</v>
      </c>
      <c r="J23" s="101">
        <f t="shared" si="1"/>
        <v>9.2229237493929098E-2</v>
      </c>
      <c r="K23" s="98">
        <f t="shared" si="2"/>
        <v>1899</v>
      </c>
      <c r="L23" s="102">
        <f t="shared" si="4"/>
        <v>1.5458882141287182E-2</v>
      </c>
      <c r="M23" s="99">
        <f t="shared" si="3"/>
        <v>-209</v>
      </c>
      <c r="N23" s="99">
        <f t="shared" si="5"/>
        <v>0</v>
      </c>
    </row>
    <row r="24" spans="1:16">
      <c r="A24" s="42">
        <v>22</v>
      </c>
      <c r="B24" s="104" t="s">
        <v>113</v>
      </c>
      <c r="C24" s="55">
        <v>11416</v>
      </c>
      <c r="D24" s="55">
        <v>11692</v>
      </c>
      <c r="E24" s="55">
        <v>11797</v>
      </c>
      <c r="F24" s="55"/>
      <c r="G24" s="55"/>
      <c r="H24" s="55"/>
      <c r="I24" s="101">
        <f t="shared" si="0"/>
        <v>5.4060494412710193E-3</v>
      </c>
      <c r="J24" s="101">
        <f t="shared" si="1"/>
        <v>3.3374211632796073E-2</v>
      </c>
      <c r="K24" s="98">
        <f t="shared" si="2"/>
        <v>381</v>
      </c>
      <c r="L24" s="102">
        <f t="shared" si="4"/>
        <v>3.1015450741603036E-3</v>
      </c>
      <c r="M24" s="99">
        <f t="shared" si="3"/>
        <v>105</v>
      </c>
      <c r="N24" s="99">
        <f t="shared" si="5"/>
        <v>0</v>
      </c>
    </row>
    <row r="25" spans="1:16">
      <c r="A25" s="42">
        <v>23</v>
      </c>
      <c r="B25" s="104" t="s">
        <v>114</v>
      </c>
      <c r="C25" s="55">
        <v>10460</v>
      </c>
      <c r="D25" s="55">
        <v>10855</v>
      </c>
      <c r="E25" s="55">
        <v>10881</v>
      </c>
      <c r="F25" s="55"/>
      <c r="G25" s="55"/>
      <c r="H25" s="55"/>
      <c r="I25" s="101">
        <f t="shared" si="0"/>
        <v>4.9862866805518323E-3</v>
      </c>
      <c r="J25" s="101">
        <f t="shared" si="1"/>
        <v>4.0248565965583176E-2</v>
      </c>
      <c r="K25" s="98">
        <f t="shared" si="2"/>
        <v>421</v>
      </c>
      <c r="L25" s="102">
        <f t="shared" si="4"/>
        <v>3.4271666042558734E-3</v>
      </c>
      <c r="M25" s="99">
        <f t="shared" si="3"/>
        <v>26</v>
      </c>
      <c r="N25" s="99">
        <f t="shared" si="5"/>
        <v>0</v>
      </c>
    </row>
    <row r="26" spans="1:16">
      <c r="A26" s="42">
        <v>24</v>
      </c>
      <c r="B26" s="104" t="s">
        <v>115</v>
      </c>
      <c r="C26" s="55">
        <v>4716</v>
      </c>
      <c r="D26" s="55">
        <v>4951</v>
      </c>
      <c r="E26" s="55">
        <v>4963</v>
      </c>
      <c r="F26" s="55"/>
      <c r="G26" s="55"/>
      <c r="H26" s="55"/>
      <c r="I26" s="101">
        <f t="shared" si="0"/>
        <v>2.2743259622809249E-3</v>
      </c>
      <c r="J26" s="101">
        <f t="shared" si="1"/>
        <v>5.2374893977947416E-2</v>
      </c>
      <c r="K26" s="98">
        <f t="shared" si="2"/>
        <v>247</v>
      </c>
      <c r="L26" s="102">
        <f t="shared" si="4"/>
        <v>2.0107129483401443E-3</v>
      </c>
      <c r="M26" s="99">
        <f t="shared" si="3"/>
        <v>12</v>
      </c>
      <c r="N26" s="99">
        <f t="shared" si="5"/>
        <v>0</v>
      </c>
    </row>
    <row r="27" spans="1:16">
      <c r="A27" s="42">
        <v>25</v>
      </c>
      <c r="B27" s="104" t="s">
        <v>116</v>
      </c>
      <c r="C27" s="55">
        <v>12728</v>
      </c>
      <c r="D27" s="55">
        <v>13408</v>
      </c>
      <c r="E27" s="55">
        <v>13340</v>
      </c>
      <c r="F27" s="55"/>
      <c r="G27" s="55"/>
      <c r="H27" s="55"/>
      <c r="I27" s="101">
        <f t="shared" si="0"/>
        <v>6.1131388951899132E-3</v>
      </c>
      <c r="J27" s="101">
        <f t="shared" si="1"/>
        <v>4.8082966687617849E-2</v>
      </c>
      <c r="K27" s="98">
        <f t="shared" si="2"/>
        <v>612</v>
      </c>
      <c r="L27" s="102">
        <f t="shared" si="4"/>
        <v>4.9820094104622197E-3</v>
      </c>
      <c r="M27" s="99">
        <f t="shared" si="3"/>
        <v>-68</v>
      </c>
      <c r="N27" s="99">
        <f t="shared" si="5"/>
        <v>0</v>
      </c>
    </row>
    <row r="28" spans="1:16">
      <c r="A28" s="42">
        <v>26</v>
      </c>
      <c r="B28" s="104" t="s">
        <v>117</v>
      </c>
      <c r="C28" s="55">
        <v>17703</v>
      </c>
      <c r="D28" s="55">
        <v>18788</v>
      </c>
      <c r="E28" s="55">
        <v>18875</v>
      </c>
      <c r="F28" s="55"/>
      <c r="G28" s="55"/>
      <c r="H28" s="55"/>
      <c r="I28" s="101">
        <f t="shared" si="0"/>
        <v>8.6495874547758318E-3</v>
      </c>
      <c r="J28" s="101">
        <f t="shared" si="1"/>
        <v>6.6203468338699653E-2</v>
      </c>
      <c r="K28" s="98">
        <f t="shared" si="2"/>
        <v>1172</v>
      </c>
      <c r="L28" s="102">
        <f t="shared" si="4"/>
        <v>9.540710831800199E-3</v>
      </c>
      <c r="M28" s="99">
        <f t="shared" si="3"/>
        <v>87</v>
      </c>
      <c r="N28" s="99">
        <f t="shared" si="5"/>
        <v>0</v>
      </c>
    </row>
    <row r="29" spans="1:16">
      <c r="A29" s="42">
        <v>27</v>
      </c>
      <c r="B29" s="104" t="s">
        <v>118</v>
      </c>
      <c r="C29" s="55">
        <v>45156</v>
      </c>
      <c r="D29" s="55">
        <v>49618</v>
      </c>
      <c r="E29" s="55">
        <v>49672</v>
      </c>
      <c r="F29" s="55"/>
      <c r="G29" s="55"/>
      <c r="H29" s="55"/>
      <c r="I29" s="101">
        <f t="shared" si="0"/>
        <v>2.2762506386947028E-2</v>
      </c>
      <c r="J29" s="101">
        <f t="shared" si="1"/>
        <v>0.10000885818052972</v>
      </c>
      <c r="K29" s="98">
        <f t="shared" si="2"/>
        <v>4516</v>
      </c>
      <c r="L29" s="102">
        <f t="shared" si="4"/>
        <v>3.6762670747789841E-2</v>
      </c>
      <c r="M29" s="99">
        <f t="shared" si="3"/>
        <v>54</v>
      </c>
      <c r="N29" s="99">
        <f t="shared" si="5"/>
        <v>0</v>
      </c>
    </row>
    <row r="30" spans="1:16">
      <c r="A30" s="42">
        <v>28</v>
      </c>
      <c r="B30" s="104" t="s">
        <v>119</v>
      </c>
      <c r="C30" s="55">
        <v>10131</v>
      </c>
      <c r="D30" s="55">
        <v>10525</v>
      </c>
      <c r="E30" s="55">
        <v>10479</v>
      </c>
      <c r="F30" s="55"/>
      <c r="G30" s="55"/>
      <c r="H30" s="55"/>
      <c r="I30" s="101">
        <f t="shared" si="0"/>
        <v>4.8020676523759442E-3</v>
      </c>
      <c r="J30" s="101">
        <f t="shared" si="1"/>
        <v>3.4350014806040864E-2</v>
      </c>
      <c r="K30" s="98">
        <f t="shared" si="2"/>
        <v>348</v>
      </c>
      <c r="L30" s="102">
        <f t="shared" si="4"/>
        <v>2.8329073118314582E-3</v>
      </c>
      <c r="M30" s="99">
        <f t="shared" si="3"/>
        <v>-46</v>
      </c>
      <c r="N30" s="99">
        <f t="shared" si="5"/>
        <v>0</v>
      </c>
    </row>
    <row r="31" spans="1:16">
      <c r="A31" s="42">
        <v>29</v>
      </c>
      <c r="B31" s="104" t="s">
        <v>120</v>
      </c>
      <c r="C31" s="55">
        <v>2493</v>
      </c>
      <c r="D31" s="55">
        <v>2561</v>
      </c>
      <c r="E31" s="55">
        <v>2559</v>
      </c>
      <c r="F31" s="55"/>
      <c r="G31" s="55"/>
      <c r="H31" s="55"/>
      <c r="I31" s="101">
        <f t="shared" si="0"/>
        <v>1.1726778435375554E-3</v>
      </c>
      <c r="J31" s="101">
        <f t="shared" si="1"/>
        <v>2.6474127557160047E-2</v>
      </c>
      <c r="K31" s="98">
        <f t="shared" si="2"/>
        <v>66</v>
      </c>
      <c r="L31" s="102">
        <f t="shared" si="4"/>
        <v>5.3727552465769038E-4</v>
      </c>
      <c r="M31" s="99">
        <f t="shared" si="3"/>
        <v>-2</v>
      </c>
      <c r="N31" s="99">
        <f t="shared" si="5"/>
        <v>0</v>
      </c>
    </row>
    <row r="32" spans="1:16">
      <c r="A32" s="42">
        <v>30</v>
      </c>
      <c r="B32" s="104" t="s">
        <v>121</v>
      </c>
      <c r="C32" s="55">
        <v>3525</v>
      </c>
      <c r="D32" s="55">
        <v>4042</v>
      </c>
      <c r="E32" s="55">
        <v>4002</v>
      </c>
      <c r="F32" s="55"/>
      <c r="G32" s="55"/>
      <c r="H32" s="55"/>
      <c r="I32" s="101">
        <f t="shared" si="0"/>
        <v>1.8339416685569738E-3</v>
      </c>
      <c r="J32" s="101">
        <f t="shared" si="1"/>
        <v>0.13531914893617022</v>
      </c>
      <c r="K32" s="98">
        <f t="shared" si="2"/>
        <v>477</v>
      </c>
      <c r="L32" s="102">
        <f t="shared" si="4"/>
        <v>3.8830367463896713E-3</v>
      </c>
      <c r="M32" s="99">
        <f t="shared" si="3"/>
        <v>-40</v>
      </c>
      <c r="N32" s="99">
        <f t="shared" si="5"/>
        <v>0</v>
      </c>
    </row>
    <row r="33" spans="1:14">
      <c r="A33" s="42">
        <v>31</v>
      </c>
      <c r="B33" s="104" t="s">
        <v>122</v>
      </c>
      <c r="C33" s="55">
        <v>38555</v>
      </c>
      <c r="D33" s="55">
        <v>41252</v>
      </c>
      <c r="E33" s="55">
        <v>41486</v>
      </c>
      <c r="F33" s="55"/>
      <c r="G33" s="55"/>
      <c r="H33" s="55"/>
      <c r="I33" s="101">
        <f t="shared" si="0"/>
        <v>1.9011220405236038E-2</v>
      </c>
      <c r="J33" s="101">
        <f t="shared" si="1"/>
        <v>7.6021268317987292E-2</v>
      </c>
      <c r="K33" s="98">
        <f t="shared" si="2"/>
        <v>2931</v>
      </c>
      <c r="L33" s="102">
        <f t="shared" si="4"/>
        <v>2.3859917617752885E-2</v>
      </c>
      <c r="M33" s="99">
        <f t="shared" si="3"/>
        <v>234</v>
      </c>
      <c r="N33" s="99">
        <f t="shared" si="5"/>
        <v>0</v>
      </c>
    </row>
    <row r="34" spans="1:14">
      <c r="A34" s="42">
        <v>32</v>
      </c>
      <c r="B34" s="104" t="s">
        <v>123</v>
      </c>
      <c r="C34" s="55">
        <v>11041</v>
      </c>
      <c r="D34" s="55">
        <v>11343</v>
      </c>
      <c r="E34" s="55">
        <v>11373</v>
      </c>
      <c r="F34" s="55"/>
      <c r="G34" s="55"/>
      <c r="H34" s="55"/>
      <c r="I34" s="101">
        <f t="shared" si="0"/>
        <v>5.211748774737247E-3</v>
      </c>
      <c r="J34" s="101">
        <f t="shared" si="1"/>
        <v>3.0069740059777195E-2</v>
      </c>
      <c r="K34" s="98">
        <f t="shared" si="2"/>
        <v>332</v>
      </c>
      <c r="L34" s="102">
        <f t="shared" si="4"/>
        <v>2.7026586997932305E-3</v>
      </c>
      <c r="M34" s="99">
        <f t="shared" si="3"/>
        <v>30</v>
      </c>
      <c r="N34" s="99">
        <f t="shared" si="5"/>
        <v>0</v>
      </c>
    </row>
    <row r="35" spans="1:14">
      <c r="A35" s="42">
        <v>33</v>
      </c>
      <c r="B35" s="104" t="s">
        <v>124</v>
      </c>
      <c r="C35" s="55">
        <v>49552</v>
      </c>
      <c r="D35" s="55">
        <v>52563</v>
      </c>
      <c r="E35" s="55">
        <v>52700</v>
      </c>
      <c r="F35" s="55"/>
      <c r="G35" s="55"/>
      <c r="H35" s="55"/>
      <c r="I35" s="101">
        <f t="shared" si="0"/>
        <v>2.4150106430023119E-2</v>
      </c>
      <c r="J35" s="101">
        <f t="shared" si="1"/>
        <v>6.3529221827575075E-2</v>
      </c>
      <c r="K35" s="98">
        <f t="shared" si="2"/>
        <v>3148</v>
      </c>
      <c r="L35" s="102">
        <f t="shared" si="4"/>
        <v>2.5626414418521353E-2</v>
      </c>
      <c r="M35" s="99">
        <f t="shared" si="3"/>
        <v>137</v>
      </c>
      <c r="N35" s="99">
        <f t="shared" si="5"/>
        <v>0</v>
      </c>
    </row>
    <row r="36" spans="1:14">
      <c r="A36" s="42">
        <v>34</v>
      </c>
      <c r="B36" s="104" t="s">
        <v>125</v>
      </c>
      <c r="C36" s="55">
        <v>486761</v>
      </c>
      <c r="D36" s="55">
        <v>520831</v>
      </c>
      <c r="E36" s="55">
        <v>521627</v>
      </c>
      <c r="F36" s="55"/>
      <c r="G36" s="55"/>
      <c r="H36" s="55"/>
      <c r="I36" s="101">
        <f t="shared" si="0"/>
        <v>0.23903885325946242</v>
      </c>
      <c r="J36" s="101">
        <f t="shared" si="1"/>
        <v>7.1628581583158879E-2</v>
      </c>
      <c r="K36" s="98">
        <f t="shared" si="2"/>
        <v>34866</v>
      </c>
      <c r="L36" s="102">
        <f t="shared" si="4"/>
        <v>0.2838280067078035</v>
      </c>
      <c r="M36" s="99">
        <f t="shared" si="3"/>
        <v>796</v>
      </c>
      <c r="N36" s="99">
        <f t="shared" si="5"/>
        <v>0</v>
      </c>
    </row>
    <row r="37" spans="1:14">
      <c r="A37" s="42">
        <v>35</v>
      </c>
      <c r="B37" s="104" t="s">
        <v>126</v>
      </c>
      <c r="C37" s="55">
        <v>125530</v>
      </c>
      <c r="D37" s="55">
        <v>130310</v>
      </c>
      <c r="E37" s="55">
        <v>130249</v>
      </c>
      <c r="F37" s="55"/>
      <c r="G37" s="55"/>
      <c r="H37" s="55"/>
      <c r="I37" s="101">
        <f t="shared" si="0"/>
        <v>5.9687423385276682E-2</v>
      </c>
      <c r="J37" s="101">
        <f t="shared" si="1"/>
        <v>3.7592607344857802E-2</v>
      </c>
      <c r="K37" s="98">
        <f t="shared" si="2"/>
        <v>4719</v>
      </c>
      <c r="L37" s="102">
        <f t="shared" si="4"/>
        <v>3.8415200013024862E-2</v>
      </c>
      <c r="M37" s="99">
        <f t="shared" si="3"/>
        <v>-61</v>
      </c>
      <c r="N37" s="99">
        <f t="shared" si="5"/>
        <v>0</v>
      </c>
    </row>
    <row r="38" spans="1:14">
      <c r="A38" s="42">
        <v>36</v>
      </c>
      <c r="B38" s="104" t="s">
        <v>127</v>
      </c>
      <c r="C38" s="55">
        <v>4502</v>
      </c>
      <c r="D38" s="55">
        <v>4743</v>
      </c>
      <c r="E38" s="55">
        <v>4772</v>
      </c>
      <c r="F38" s="55"/>
      <c r="G38" s="55"/>
      <c r="H38" s="55"/>
      <c r="I38" s="101">
        <f t="shared" si="0"/>
        <v>2.1867990110829285E-3</v>
      </c>
      <c r="J38" s="101">
        <f t="shared" si="1"/>
        <v>5.9973345179920035E-2</v>
      </c>
      <c r="K38" s="98">
        <f t="shared" si="2"/>
        <v>270</v>
      </c>
      <c r="L38" s="102">
        <f t="shared" si="4"/>
        <v>2.1979453281450968E-3</v>
      </c>
      <c r="M38" s="99">
        <f t="shared" si="3"/>
        <v>29</v>
      </c>
      <c r="N38" s="99">
        <f t="shared" si="5"/>
        <v>0</v>
      </c>
    </row>
    <row r="39" spans="1:14">
      <c r="A39" s="42">
        <v>37</v>
      </c>
      <c r="B39" s="104" t="s">
        <v>128</v>
      </c>
      <c r="C39" s="55">
        <v>9535</v>
      </c>
      <c r="D39" s="55">
        <v>9612</v>
      </c>
      <c r="E39" s="55">
        <v>9638</v>
      </c>
      <c r="F39" s="55"/>
      <c r="G39" s="55"/>
      <c r="H39" s="55"/>
      <c r="I39" s="101">
        <f t="shared" si="0"/>
        <v>4.4166741133313632E-3</v>
      </c>
      <c r="J39" s="101">
        <f t="shared" si="1"/>
        <v>1.0802307288935501E-2</v>
      </c>
      <c r="K39" s="98">
        <f t="shared" si="2"/>
        <v>103</v>
      </c>
      <c r="L39" s="102">
        <f t="shared" si="4"/>
        <v>8.384754399960925E-4</v>
      </c>
      <c r="M39" s="99">
        <f t="shared" si="3"/>
        <v>26</v>
      </c>
      <c r="N39" s="99">
        <f t="shared" si="5"/>
        <v>0</v>
      </c>
    </row>
    <row r="40" spans="1:14">
      <c r="A40" s="42">
        <v>38</v>
      </c>
      <c r="B40" s="104" t="s">
        <v>129</v>
      </c>
      <c r="C40" s="55">
        <v>32190</v>
      </c>
      <c r="D40" s="55">
        <v>33582</v>
      </c>
      <c r="E40" s="55">
        <v>33618</v>
      </c>
      <c r="F40" s="55"/>
      <c r="G40" s="55"/>
      <c r="H40" s="55"/>
      <c r="I40" s="101">
        <f t="shared" si="0"/>
        <v>1.5405659923425375E-2</v>
      </c>
      <c r="J40" s="101">
        <f t="shared" si="1"/>
        <v>4.4361602982292636E-2</v>
      </c>
      <c r="K40" s="98">
        <f t="shared" si="2"/>
        <v>1428</v>
      </c>
      <c r="L40" s="102">
        <f t="shared" si="4"/>
        <v>1.1624688624411846E-2</v>
      </c>
      <c r="M40" s="99">
        <f t="shared" si="3"/>
        <v>36</v>
      </c>
      <c r="N40" s="99">
        <f t="shared" si="5"/>
        <v>0</v>
      </c>
    </row>
    <row r="41" spans="1:14">
      <c r="A41" s="42">
        <v>39</v>
      </c>
      <c r="B41" s="104" t="s">
        <v>130</v>
      </c>
      <c r="C41" s="55">
        <v>9676</v>
      </c>
      <c r="D41" s="55">
        <v>9955</v>
      </c>
      <c r="E41" s="55">
        <v>9940</v>
      </c>
      <c r="F41" s="55"/>
      <c r="G41" s="55"/>
      <c r="H41" s="55"/>
      <c r="I41" s="101">
        <f t="shared" si="0"/>
        <v>4.555067512607776E-3</v>
      </c>
      <c r="J41" s="101">
        <f t="shared" si="1"/>
        <v>2.7284001653575859E-2</v>
      </c>
      <c r="K41" s="98">
        <f t="shared" si="2"/>
        <v>264</v>
      </c>
      <c r="L41" s="102">
        <f t="shared" si="4"/>
        <v>2.1491020986307615E-3</v>
      </c>
      <c r="M41" s="99">
        <f t="shared" si="3"/>
        <v>-15</v>
      </c>
      <c r="N41" s="99">
        <f t="shared" si="5"/>
        <v>0</v>
      </c>
    </row>
    <row r="42" spans="1:14">
      <c r="A42" s="42">
        <v>40</v>
      </c>
      <c r="B42" s="104" t="s">
        <v>131</v>
      </c>
      <c r="C42" s="55">
        <v>5266</v>
      </c>
      <c r="D42" s="55">
        <v>5414</v>
      </c>
      <c r="E42" s="55">
        <v>5370</v>
      </c>
      <c r="F42" s="55"/>
      <c r="G42" s="55"/>
      <c r="H42" s="55"/>
      <c r="I42" s="101">
        <f t="shared" si="0"/>
        <v>2.4608362719017863E-3</v>
      </c>
      <c r="J42" s="101">
        <f t="shared" si="1"/>
        <v>1.9749335358906189E-2</v>
      </c>
      <c r="K42" s="98">
        <f t="shared" si="2"/>
        <v>104</v>
      </c>
      <c r="L42" s="102">
        <f t="shared" si="4"/>
        <v>8.4661597824848178E-4</v>
      </c>
      <c r="M42" s="99">
        <f t="shared" si="3"/>
        <v>-44</v>
      </c>
      <c r="N42" s="99">
        <f t="shared" si="5"/>
        <v>0</v>
      </c>
    </row>
    <row r="43" spans="1:14">
      <c r="A43" s="42">
        <v>41</v>
      </c>
      <c r="B43" s="104" t="s">
        <v>132</v>
      </c>
      <c r="C43" s="55">
        <v>38289</v>
      </c>
      <c r="D43" s="55">
        <v>40964</v>
      </c>
      <c r="E43" s="55">
        <v>41011</v>
      </c>
      <c r="F43" s="55"/>
      <c r="G43" s="55"/>
      <c r="H43" s="55"/>
      <c r="I43" s="101">
        <f t="shared" si="0"/>
        <v>1.8793548667963532E-2</v>
      </c>
      <c r="J43" s="101">
        <f t="shared" si="1"/>
        <v>7.1090913839483919E-2</v>
      </c>
      <c r="K43" s="98">
        <f t="shared" si="2"/>
        <v>2722</v>
      </c>
      <c r="L43" s="102">
        <f t="shared" si="4"/>
        <v>2.2158545123003533E-2</v>
      </c>
      <c r="M43" s="99">
        <f t="shared" si="3"/>
        <v>47</v>
      </c>
      <c r="N43" s="99">
        <f t="shared" si="5"/>
        <v>0</v>
      </c>
    </row>
    <row r="44" spans="1:14">
      <c r="A44" s="42">
        <v>42</v>
      </c>
      <c r="B44" s="104" t="s">
        <v>133</v>
      </c>
      <c r="C44" s="55">
        <v>62505</v>
      </c>
      <c r="D44" s="55">
        <v>65173</v>
      </c>
      <c r="E44" s="55">
        <v>65443</v>
      </c>
      <c r="F44" s="55"/>
      <c r="G44" s="55"/>
      <c r="H44" s="55"/>
      <c r="I44" s="101">
        <f t="shared" si="0"/>
        <v>2.9989666320683169E-2</v>
      </c>
      <c r="J44" s="101">
        <f t="shared" si="1"/>
        <v>4.7004239660827132E-2</v>
      </c>
      <c r="K44" s="98">
        <f t="shared" si="2"/>
        <v>2938</v>
      </c>
      <c r="L44" s="102">
        <f t="shared" si="4"/>
        <v>2.391690138551961E-2</v>
      </c>
      <c r="M44" s="99">
        <f t="shared" si="3"/>
        <v>270</v>
      </c>
      <c r="N44" s="99">
        <f t="shared" si="5"/>
        <v>0</v>
      </c>
    </row>
    <row r="45" spans="1:14">
      <c r="A45" s="42">
        <v>43</v>
      </c>
      <c r="B45" s="104" t="s">
        <v>134</v>
      </c>
      <c r="C45" s="55">
        <v>12453</v>
      </c>
      <c r="D45" s="55">
        <v>12888</v>
      </c>
      <c r="E45" s="55">
        <v>12898</v>
      </c>
      <c r="F45" s="55"/>
      <c r="G45" s="55"/>
      <c r="H45" s="55"/>
      <c r="I45" s="101">
        <f t="shared" si="0"/>
        <v>5.9105896154542353E-3</v>
      </c>
      <c r="J45" s="101">
        <f t="shared" si="1"/>
        <v>3.5734361198104872E-2</v>
      </c>
      <c r="K45" s="98">
        <f t="shared" si="2"/>
        <v>445</v>
      </c>
      <c r="L45" s="102">
        <f t="shared" si="4"/>
        <v>3.6225395223132154E-3</v>
      </c>
      <c r="M45" s="99">
        <f t="shared" si="3"/>
        <v>10</v>
      </c>
      <c r="N45" s="99">
        <f t="shared" si="5"/>
        <v>0</v>
      </c>
    </row>
    <row r="46" spans="1:14">
      <c r="A46" s="42">
        <v>44</v>
      </c>
      <c r="B46" s="104" t="s">
        <v>135</v>
      </c>
      <c r="C46" s="55">
        <v>15602</v>
      </c>
      <c r="D46" s="55">
        <v>16576</v>
      </c>
      <c r="E46" s="55">
        <v>16575</v>
      </c>
      <c r="F46" s="55"/>
      <c r="G46" s="55"/>
      <c r="H46" s="55"/>
      <c r="I46" s="101">
        <f t="shared" si="0"/>
        <v>7.5955979900879161E-3</v>
      </c>
      <c r="J46" s="101">
        <f t="shared" si="1"/>
        <v>6.2363799512882963E-2</v>
      </c>
      <c r="K46" s="98">
        <f t="shared" si="2"/>
        <v>973</v>
      </c>
      <c r="L46" s="102">
        <f t="shared" si="4"/>
        <v>7.9207437195747375E-3</v>
      </c>
      <c r="M46" s="99">
        <f t="shared" si="3"/>
        <v>-1</v>
      </c>
      <c r="N46" s="99">
        <f t="shared" si="5"/>
        <v>0</v>
      </c>
    </row>
    <row r="47" spans="1:14">
      <c r="A47" s="42">
        <v>45</v>
      </c>
      <c r="B47" s="104" t="s">
        <v>136</v>
      </c>
      <c r="C47" s="55">
        <v>39343</v>
      </c>
      <c r="D47" s="55">
        <v>40471</v>
      </c>
      <c r="E47" s="55">
        <v>40495</v>
      </c>
      <c r="F47" s="55"/>
      <c r="G47" s="55"/>
      <c r="H47" s="55"/>
      <c r="I47" s="101">
        <f t="shared" si="0"/>
        <v>1.8557088422842243E-2</v>
      </c>
      <c r="J47" s="101">
        <f t="shared" si="1"/>
        <v>2.9280939430140051E-2</v>
      </c>
      <c r="K47" s="98">
        <f t="shared" si="2"/>
        <v>1152</v>
      </c>
      <c r="L47" s="102">
        <f t="shared" si="4"/>
        <v>9.3779000667524141E-3</v>
      </c>
      <c r="M47" s="99">
        <f t="shared" si="3"/>
        <v>24</v>
      </c>
      <c r="N47" s="99">
        <f t="shared" si="5"/>
        <v>0</v>
      </c>
    </row>
    <row r="48" spans="1:14">
      <c r="A48" s="42">
        <v>46</v>
      </c>
      <c r="B48" s="104" t="s">
        <v>137</v>
      </c>
      <c r="C48" s="55">
        <v>23451</v>
      </c>
      <c r="D48" s="55">
        <v>25172</v>
      </c>
      <c r="E48" s="55">
        <v>25127</v>
      </c>
      <c r="F48" s="55"/>
      <c r="G48" s="55"/>
      <c r="H48" s="55"/>
      <c r="I48" s="101">
        <f t="shared" si="0"/>
        <v>1.1514605773570986E-2</v>
      </c>
      <c r="J48" s="101">
        <f t="shared" si="1"/>
        <v>7.1468167668756133E-2</v>
      </c>
      <c r="K48" s="98">
        <f t="shared" si="2"/>
        <v>1676</v>
      </c>
      <c r="L48" s="102">
        <f t="shared" si="4"/>
        <v>1.3643542111004379E-2</v>
      </c>
      <c r="M48" s="99">
        <f t="shared" si="3"/>
        <v>-45</v>
      </c>
      <c r="N48" s="99">
        <f t="shared" si="5"/>
        <v>0</v>
      </c>
    </row>
    <row r="49" spans="1:14">
      <c r="A49" s="42">
        <v>47</v>
      </c>
      <c r="B49" s="104" t="s">
        <v>138</v>
      </c>
      <c r="C49" s="55">
        <v>10897</v>
      </c>
      <c r="D49" s="55">
        <v>12292</v>
      </c>
      <c r="E49" s="55">
        <v>12244</v>
      </c>
      <c r="F49" s="55"/>
      <c r="G49" s="55"/>
      <c r="H49" s="55"/>
      <c r="I49" s="101">
        <f t="shared" si="0"/>
        <v>5.6108900024516711E-3</v>
      </c>
      <c r="J49" s="101">
        <f t="shared" si="1"/>
        <v>0.12361200330366155</v>
      </c>
      <c r="K49" s="98">
        <f t="shared" si="2"/>
        <v>1347</v>
      </c>
      <c r="L49" s="102">
        <f t="shared" si="4"/>
        <v>1.0965305025968318E-2</v>
      </c>
      <c r="M49" s="99">
        <f t="shared" si="3"/>
        <v>-48</v>
      </c>
      <c r="N49" s="99">
        <f t="shared" si="5"/>
        <v>0</v>
      </c>
    </row>
    <row r="50" spans="1:14">
      <c r="A50" s="42">
        <v>48</v>
      </c>
      <c r="B50" s="104" t="s">
        <v>139</v>
      </c>
      <c r="C50" s="55">
        <v>37532</v>
      </c>
      <c r="D50" s="55">
        <v>39144</v>
      </c>
      <c r="E50" s="55">
        <v>39262</v>
      </c>
      <c r="F50" s="55"/>
      <c r="G50" s="55"/>
      <c r="H50" s="55"/>
      <c r="I50" s="101">
        <f t="shared" si="0"/>
        <v>1.799205841851172E-2</v>
      </c>
      <c r="J50" s="101">
        <f t="shared" si="1"/>
        <v>4.6093999786848555E-2</v>
      </c>
      <c r="K50" s="98">
        <f t="shared" si="2"/>
        <v>1730</v>
      </c>
      <c r="L50" s="102">
        <f t="shared" si="4"/>
        <v>1.4083131176633399E-2</v>
      </c>
      <c r="M50" s="99">
        <f t="shared" si="3"/>
        <v>118</v>
      </c>
      <c r="N50" s="99">
        <f t="shared" si="5"/>
        <v>0</v>
      </c>
    </row>
    <row r="51" spans="1:14">
      <c r="A51" s="42">
        <v>49</v>
      </c>
      <c r="B51" s="104" t="s">
        <v>140</v>
      </c>
      <c r="C51" s="55">
        <v>4406</v>
      </c>
      <c r="D51" s="55">
        <v>5134</v>
      </c>
      <c r="E51" s="55">
        <v>5020</v>
      </c>
      <c r="F51" s="55"/>
      <c r="G51" s="55"/>
      <c r="H51" s="55"/>
      <c r="I51" s="101">
        <f t="shared" si="0"/>
        <v>2.3004465707536252E-3</v>
      </c>
      <c r="J51" s="101">
        <f t="shared" si="1"/>
        <v>0.13935542442124377</v>
      </c>
      <c r="K51" s="98">
        <f t="shared" si="2"/>
        <v>614</v>
      </c>
      <c r="L51" s="102">
        <f t="shared" si="4"/>
        <v>4.9982904869669978E-3</v>
      </c>
      <c r="M51" s="99">
        <f t="shared" si="3"/>
        <v>-114</v>
      </c>
      <c r="N51" s="99">
        <f t="shared" si="5"/>
        <v>0</v>
      </c>
    </row>
    <row r="52" spans="1:14">
      <c r="A52" s="42">
        <v>50</v>
      </c>
      <c r="B52" s="104" t="s">
        <v>141</v>
      </c>
      <c r="C52" s="55">
        <v>9302</v>
      </c>
      <c r="D52" s="55">
        <v>9737</v>
      </c>
      <c r="E52" s="55">
        <v>9786</v>
      </c>
      <c r="F52" s="55"/>
      <c r="G52" s="55"/>
      <c r="H52" s="55"/>
      <c r="I52" s="101">
        <f t="shared" si="0"/>
        <v>4.4844960441025854E-3</v>
      </c>
      <c r="J52" s="101">
        <f t="shared" si="1"/>
        <v>5.2031821113738982E-2</v>
      </c>
      <c r="K52" s="98">
        <f t="shared" si="2"/>
        <v>484</v>
      </c>
      <c r="L52" s="102">
        <f t="shared" si="4"/>
        <v>3.9400205141563961E-3</v>
      </c>
      <c r="M52" s="99">
        <f t="shared" si="3"/>
        <v>49</v>
      </c>
      <c r="N52" s="99">
        <f t="shared" si="5"/>
        <v>0</v>
      </c>
    </row>
    <row r="53" spans="1:14">
      <c r="A53" s="42">
        <v>51</v>
      </c>
      <c r="B53" s="104" t="s">
        <v>142</v>
      </c>
      <c r="C53" s="55">
        <v>8903</v>
      </c>
      <c r="D53" s="55">
        <v>9097</v>
      </c>
      <c r="E53" s="55">
        <v>9188</v>
      </c>
      <c r="F53" s="55"/>
      <c r="G53" s="55"/>
      <c r="H53" s="55"/>
      <c r="I53" s="101">
        <f t="shared" si="0"/>
        <v>4.2104587832837272E-3</v>
      </c>
      <c r="J53" s="101">
        <f t="shared" si="1"/>
        <v>3.2011681455689091E-2</v>
      </c>
      <c r="K53" s="98">
        <f t="shared" si="2"/>
        <v>285</v>
      </c>
      <c r="L53" s="102">
        <f t="shared" si="4"/>
        <v>2.3200534019309359E-3</v>
      </c>
      <c r="M53" s="99">
        <f t="shared" si="3"/>
        <v>91</v>
      </c>
      <c r="N53" s="99">
        <f t="shared" si="5"/>
        <v>0</v>
      </c>
    </row>
    <row r="54" spans="1:14">
      <c r="A54" s="42">
        <v>52</v>
      </c>
      <c r="B54" s="104" t="s">
        <v>143</v>
      </c>
      <c r="C54" s="55">
        <v>16206</v>
      </c>
      <c r="D54" s="55">
        <v>17629</v>
      </c>
      <c r="E54" s="55">
        <v>17685</v>
      </c>
      <c r="F54" s="55"/>
      <c r="G54" s="55"/>
      <c r="H54" s="55"/>
      <c r="I54" s="101">
        <f t="shared" si="0"/>
        <v>8.1042624708720853E-3</v>
      </c>
      <c r="J54" s="101">
        <f t="shared" si="1"/>
        <v>9.1262495372084418E-2</v>
      </c>
      <c r="K54" s="98">
        <f t="shared" si="2"/>
        <v>1479</v>
      </c>
      <c r="L54" s="102">
        <f t="shared" si="4"/>
        <v>1.2039856075283698E-2</v>
      </c>
      <c r="M54" s="99">
        <f t="shared" si="3"/>
        <v>56</v>
      </c>
      <c r="N54" s="99">
        <f t="shared" si="5"/>
        <v>0</v>
      </c>
    </row>
    <row r="55" spans="1:14">
      <c r="A55" s="42">
        <v>53</v>
      </c>
      <c r="B55" s="104" t="s">
        <v>144</v>
      </c>
      <c r="C55" s="55">
        <v>7790</v>
      </c>
      <c r="D55" s="55">
        <v>7640</v>
      </c>
      <c r="E55" s="55">
        <v>7881</v>
      </c>
      <c r="F55" s="55"/>
      <c r="G55" s="55"/>
      <c r="H55" s="55"/>
      <c r="I55" s="101">
        <f t="shared" si="0"/>
        <v>3.6115178135675938E-3</v>
      </c>
      <c r="J55" s="101">
        <f t="shared" si="1"/>
        <v>1.1681643132220795E-2</v>
      </c>
      <c r="K55" s="98">
        <f t="shared" si="2"/>
        <v>91</v>
      </c>
      <c r="L55" s="102">
        <f t="shared" si="4"/>
        <v>7.4078898096742159E-4</v>
      </c>
      <c r="M55" s="99">
        <f t="shared" si="3"/>
        <v>241</v>
      </c>
      <c r="N55" s="99">
        <f t="shared" si="5"/>
        <v>0</v>
      </c>
    </row>
    <row r="56" spans="1:14">
      <c r="A56" s="42">
        <v>54</v>
      </c>
      <c r="B56" s="104" t="s">
        <v>145</v>
      </c>
      <c r="C56" s="55">
        <v>26360</v>
      </c>
      <c r="D56" s="55">
        <v>27495</v>
      </c>
      <c r="E56" s="55">
        <v>27565</v>
      </c>
      <c r="F56" s="55"/>
      <c r="G56" s="55"/>
      <c r="H56" s="55"/>
      <c r="I56" s="101">
        <f t="shared" si="0"/>
        <v>1.2631834606140176E-2</v>
      </c>
      <c r="J56" s="101">
        <f t="shared" si="1"/>
        <v>4.5713201820940817E-2</v>
      </c>
      <c r="K56" s="98">
        <f t="shared" si="2"/>
        <v>1205</v>
      </c>
      <c r="L56" s="102">
        <f t="shared" si="4"/>
        <v>9.8093485941290436E-3</v>
      </c>
      <c r="M56" s="99">
        <f t="shared" si="3"/>
        <v>70</v>
      </c>
      <c r="N56" s="99">
        <f t="shared" si="5"/>
        <v>0</v>
      </c>
    </row>
    <row r="57" spans="1:14">
      <c r="A57" s="42">
        <v>55</v>
      </c>
      <c r="B57" s="104" t="s">
        <v>146</v>
      </c>
      <c r="C57" s="55">
        <v>30419</v>
      </c>
      <c r="D57" s="55">
        <v>31927</v>
      </c>
      <c r="E57" s="55">
        <v>31915</v>
      </c>
      <c r="F57" s="55"/>
      <c r="G57" s="55"/>
      <c r="H57" s="55"/>
      <c r="I57" s="101">
        <f t="shared" si="0"/>
        <v>1.4625249463267322E-2</v>
      </c>
      <c r="J57" s="101">
        <f t="shared" si="1"/>
        <v>4.9179788947697166E-2</v>
      </c>
      <c r="K57" s="98">
        <f t="shared" si="2"/>
        <v>1496</v>
      </c>
      <c r="L57" s="102">
        <f t="shared" si="4"/>
        <v>1.2178245225574315E-2</v>
      </c>
      <c r="M57" s="99">
        <f t="shared" si="3"/>
        <v>-12</v>
      </c>
      <c r="N57" s="99">
        <f t="shared" si="5"/>
        <v>0</v>
      </c>
    </row>
    <row r="58" spans="1:14">
      <c r="A58" s="42">
        <v>56</v>
      </c>
      <c r="B58" s="104" t="s">
        <v>147</v>
      </c>
      <c r="C58" s="55">
        <v>3306</v>
      </c>
      <c r="D58" s="55">
        <v>3727</v>
      </c>
      <c r="E58" s="55">
        <v>3656</v>
      </c>
      <c r="F58" s="55"/>
      <c r="G58" s="55"/>
      <c r="H58" s="55"/>
      <c r="I58" s="101">
        <f t="shared" si="0"/>
        <v>1.6753849925647917E-3</v>
      </c>
      <c r="J58" s="101">
        <f t="shared" si="1"/>
        <v>0.10586811857229281</v>
      </c>
      <c r="K58" s="98">
        <f t="shared" si="2"/>
        <v>350</v>
      </c>
      <c r="L58" s="102">
        <f t="shared" si="4"/>
        <v>2.8491883883362368E-3</v>
      </c>
      <c r="M58" s="99">
        <f t="shared" si="3"/>
        <v>-71</v>
      </c>
      <c r="N58" s="99">
        <f t="shared" si="5"/>
        <v>0</v>
      </c>
    </row>
    <row r="59" spans="1:14">
      <c r="A59" s="42">
        <v>57</v>
      </c>
      <c r="B59" s="104" t="s">
        <v>148</v>
      </c>
      <c r="C59" s="55">
        <v>4627</v>
      </c>
      <c r="D59" s="55">
        <v>4808</v>
      </c>
      <c r="E59" s="55">
        <v>4800</v>
      </c>
      <c r="F59" s="55"/>
      <c r="G59" s="55"/>
      <c r="H59" s="55"/>
      <c r="I59" s="101">
        <f t="shared" si="0"/>
        <v>2.199630187174781E-3</v>
      </c>
      <c r="J59" s="101">
        <f t="shared" si="1"/>
        <v>3.7389237086665222E-2</v>
      </c>
      <c r="K59" s="98">
        <f t="shared" si="2"/>
        <v>173</v>
      </c>
      <c r="L59" s="102">
        <f t="shared" si="4"/>
        <v>1.4083131176633398E-3</v>
      </c>
      <c r="M59" s="99">
        <f t="shared" si="3"/>
        <v>-8</v>
      </c>
      <c r="N59" s="99">
        <f t="shared" si="5"/>
        <v>0</v>
      </c>
    </row>
    <row r="60" spans="1:14">
      <c r="A60" s="42">
        <v>58</v>
      </c>
      <c r="B60" s="104" t="s">
        <v>149</v>
      </c>
      <c r="C60" s="55">
        <v>12553</v>
      </c>
      <c r="D60" s="55">
        <v>13101</v>
      </c>
      <c r="E60" s="55">
        <v>13185</v>
      </c>
      <c r="F60" s="55"/>
      <c r="G60" s="55"/>
      <c r="H60" s="55"/>
      <c r="I60" s="101">
        <f t="shared" si="0"/>
        <v>6.0421091703957274E-3</v>
      </c>
      <c r="J60" s="101">
        <f t="shared" si="1"/>
        <v>5.0346530709790491E-2</v>
      </c>
      <c r="K60" s="98">
        <f t="shared" si="2"/>
        <v>632</v>
      </c>
      <c r="L60" s="102">
        <f t="shared" si="4"/>
        <v>5.1448201755100046E-3</v>
      </c>
      <c r="M60" s="99">
        <f t="shared" si="3"/>
        <v>84</v>
      </c>
      <c r="N60" s="99">
        <f t="shared" si="5"/>
        <v>0</v>
      </c>
    </row>
    <row r="61" spans="1:14">
      <c r="A61" s="42">
        <v>59</v>
      </c>
      <c r="B61" s="104" t="s">
        <v>150</v>
      </c>
      <c r="C61" s="55">
        <v>25054</v>
      </c>
      <c r="D61" s="55">
        <v>26577</v>
      </c>
      <c r="E61" s="55">
        <v>26861</v>
      </c>
      <c r="F61" s="55"/>
      <c r="G61" s="55"/>
      <c r="H61" s="55"/>
      <c r="I61" s="101">
        <f t="shared" si="0"/>
        <v>1.2309222178687875E-2</v>
      </c>
      <c r="J61" s="101">
        <f t="shared" si="1"/>
        <v>7.2124211702722124E-2</v>
      </c>
      <c r="K61" s="98">
        <f t="shared" si="2"/>
        <v>1807</v>
      </c>
      <c r="L61" s="102">
        <f t="shared" si="4"/>
        <v>1.4709952622067372E-2</v>
      </c>
      <c r="M61" s="99">
        <f t="shared" si="3"/>
        <v>284</v>
      </c>
      <c r="N61" s="99">
        <f t="shared" si="5"/>
        <v>0</v>
      </c>
    </row>
    <row r="62" spans="1:14">
      <c r="A62" s="42">
        <v>60</v>
      </c>
      <c r="B62" s="104" t="s">
        <v>151</v>
      </c>
      <c r="C62" s="55">
        <v>12982</v>
      </c>
      <c r="D62" s="55">
        <v>13217</v>
      </c>
      <c r="E62" s="55">
        <v>13220</v>
      </c>
      <c r="F62" s="55"/>
      <c r="G62" s="55"/>
      <c r="H62" s="55"/>
      <c r="I62" s="101">
        <f t="shared" si="0"/>
        <v>6.0581481405105435E-3</v>
      </c>
      <c r="J62" s="101">
        <f t="shared" si="1"/>
        <v>1.8333076567555076E-2</v>
      </c>
      <c r="K62" s="98">
        <f t="shared" si="2"/>
        <v>238</v>
      </c>
      <c r="L62" s="102">
        <f t="shared" si="4"/>
        <v>1.9374481040686411E-3</v>
      </c>
      <c r="M62" s="99">
        <f t="shared" si="3"/>
        <v>3</v>
      </c>
      <c r="N62" s="99">
        <f t="shared" si="5"/>
        <v>0</v>
      </c>
    </row>
    <row r="63" spans="1:14">
      <c r="A63" s="42">
        <v>61</v>
      </c>
      <c r="B63" s="104" t="s">
        <v>152</v>
      </c>
      <c r="C63" s="55">
        <v>18458</v>
      </c>
      <c r="D63" s="55">
        <v>19271</v>
      </c>
      <c r="E63" s="55">
        <v>19340</v>
      </c>
      <c r="F63" s="55"/>
      <c r="G63" s="55"/>
      <c r="H63" s="55"/>
      <c r="I63" s="101">
        <f t="shared" si="0"/>
        <v>8.8626766291583902E-3</v>
      </c>
      <c r="J63" s="101">
        <f t="shared" si="1"/>
        <v>4.778415863040416E-2</v>
      </c>
      <c r="K63" s="98">
        <f t="shared" si="2"/>
        <v>882</v>
      </c>
      <c r="L63" s="102">
        <f t="shared" si="4"/>
        <v>7.1799547386073165E-3</v>
      </c>
      <c r="M63" s="99">
        <f t="shared" si="3"/>
        <v>69</v>
      </c>
      <c r="N63" s="99">
        <f t="shared" si="5"/>
        <v>0</v>
      </c>
    </row>
    <row r="64" spans="1:14">
      <c r="A64" s="42">
        <v>62</v>
      </c>
      <c r="B64" s="104" t="s">
        <v>153</v>
      </c>
      <c r="C64" s="55">
        <v>1948</v>
      </c>
      <c r="D64" s="55">
        <v>2012</v>
      </c>
      <c r="E64" s="55">
        <v>2035</v>
      </c>
      <c r="F64" s="55"/>
      <c r="G64" s="55"/>
      <c r="H64" s="55"/>
      <c r="I64" s="101">
        <f t="shared" si="0"/>
        <v>9.3255154810430825E-4</v>
      </c>
      <c r="J64" s="101">
        <f t="shared" si="1"/>
        <v>4.4661190965092405E-2</v>
      </c>
      <c r="K64" s="98">
        <f t="shared" si="2"/>
        <v>87</v>
      </c>
      <c r="L64" s="102">
        <f t="shared" si="4"/>
        <v>7.0822682795786455E-4</v>
      </c>
      <c r="M64" s="99">
        <f t="shared" si="3"/>
        <v>23</v>
      </c>
      <c r="N64" s="99">
        <f t="shared" si="5"/>
        <v>0</v>
      </c>
    </row>
    <row r="65" spans="1:14">
      <c r="A65" s="42">
        <v>63</v>
      </c>
      <c r="B65" s="104" t="s">
        <v>154</v>
      </c>
      <c r="C65" s="55">
        <v>32546</v>
      </c>
      <c r="D65" s="55">
        <v>35576</v>
      </c>
      <c r="E65" s="55">
        <v>35219</v>
      </c>
      <c r="F65" s="55"/>
      <c r="G65" s="55"/>
      <c r="H65" s="55"/>
      <c r="I65" s="101">
        <f t="shared" si="0"/>
        <v>1.6139328242105962E-2</v>
      </c>
      <c r="J65" s="101">
        <f t="shared" si="1"/>
        <v>8.2129908437288762E-2</v>
      </c>
      <c r="K65" s="98">
        <f t="shared" si="2"/>
        <v>2673</v>
      </c>
      <c r="L65" s="102">
        <f t="shared" si="4"/>
        <v>2.175965874863646E-2</v>
      </c>
      <c r="M65" s="99">
        <f t="shared" si="3"/>
        <v>-357</v>
      </c>
      <c r="N65" s="99">
        <f t="shared" si="5"/>
        <v>0</v>
      </c>
    </row>
    <row r="66" spans="1:14">
      <c r="A66" s="42">
        <v>64</v>
      </c>
      <c r="B66" s="104" t="s">
        <v>155</v>
      </c>
      <c r="C66" s="55">
        <v>11465</v>
      </c>
      <c r="D66" s="55">
        <v>11908</v>
      </c>
      <c r="E66" s="55">
        <v>11912</v>
      </c>
      <c r="F66" s="55"/>
      <c r="G66" s="55"/>
      <c r="H66" s="55"/>
      <c r="I66" s="101">
        <f t="shared" si="0"/>
        <v>5.4587489145054152E-3</v>
      </c>
      <c r="J66" s="101">
        <f t="shared" si="1"/>
        <v>3.898822503270824E-2</v>
      </c>
      <c r="K66" s="98">
        <f t="shared" si="2"/>
        <v>447</v>
      </c>
      <c r="L66" s="102">
        <f t="shared" si="4"/>
        <v>3.638820598817994E-3</v>
      </c>
      <c r="M66" s="99">
        <f t="shared" si="3"/>
        <v>4</v>
      </c>
      <c r="N66" s="99">
        <f t="shared" si="5"/>
        <v>0</v>
      </c>
    </row>
    <row r="67" spans="1:14">
      <c r="A67" s="42">
        <v>65</v>
      </c>
      <c r="B67" s="104" t="s">
        <v>156</v>
      </c>
      <c r="C67" s="55">
        <v>14014</v>
      </c>
      <c r="D67" s="55">
        <v>15967</v>
      </c>
      <c r="E67" s="55">
        <v>15712</v>
      </c>
      <c r="F67" s="55"/>
      <c r="G67" s="55"/>
      <c r="H67" s="55"/>
      <c r="I67" s="101">
        <f t="shared" ref="I67:I84" si="6">E67/$E$84</f>
        <v>7.2001228126854508E-3</v>
      </c>
      <c r="J67" s="101">
        <f t="shared" ref="J67:J84" si="7">(E67-C67)/C67</f>
        <v>0.1211645497359783</v>
      </c>
      <c r="K67" s="98">
        <f t="shared" ref="K67:K84" si="8">E67-C67</f>
        <v>1698</v>
      </c>
      <c r="L67" s="102">
        <f t="shared" si="4"/>
        <v>1.3822633952556944E-2</v>
      </c>
      <c r="M67" s="99">
        <f t="shared" ref="M67:M84" si="9">E67-D67</f>
        <v>-255</v>
      </c>
      <c r="N67" s="99">
        <f t="shared" si="5"/>
        <v>0</v>
      </c>
    </row>
    <row r="68" spans="1:14">
      <c r="A68" s="42">
        <v>66</v>
      </c>
      <c r="B68" s="104" t="s">
        <v>157</v>
      </c>
      <c r="C68" s="55">
        <v>10360</v>
      </c>
      <c r="D68" s="55">
        <v>10689</v>
      </c>
      <c r="E68" s="55">
        <v>10724</v>
      </c>
      <c r="F68" s="55"/>
      <c r="G68" s="55"/>
      <c r="H68" s="55"/>
      <c r="I68" s="101">
        <f t="shared" si="6"/>
        <v>4.9143404431796567E-3</v>
      </c>
      <c r="J68" s="101">
        <f t="shared" si="7"/>
        <v>3.5135135135135137E-2</v>
      </c>
      <c r="K68" s="98">
        <f t="shared" si="8"/>
        <v>364</v>
      </c>
      <c r="L68" s="102">
        <f t="shared" ref="L68:L84" si="10">K68/$K$84</f>
        <v>2.9631559238696864E-3</v>
      </c>
      <c r="M68" s="99">
        <f t="shared" si="9"/>
        <v>35</v>
      </c>
      <c r="N68" s="99">
        <f t="shared" ref="N68:N84" si="11">H68-G68</f>
        <v>0</v>
      </c>
    </row>
    <row r="69" spans="1:14">
      <c r="A69" s="42">
        <v>67</v>
      </c>
      <c r="B69" s="104" t="s">
        <v>158</v>
      </c>
      <c r="C69" s="55">
        <v>10522</v>
      </c>
      <c r="D69" s="55">
        <v>10738</v>
      </c>
      <c r="E69" s="55">
        <v>10712</v>
      </c>
      <c r="F69" s="55"/>
      <c r="G69" s="55"/>
      <c r="H69" s="55"/>
      <c r="I69" s="101">
        <f t="shared" si="6"/>
        <v>4.9088413677117202E-3</v>
      </c>
      <c r="J69" s="101">
        <f t="shared" si="7"/>
        <v>1.8057403535449535E-2</v>
      </c>
      <c r="K69" s="98">
        <f t="shared" si="8"/>
        <v>190</v>
      </c>
      <c r="L69" s="102">
        <f t="shared" si="10"/>
        <v>1.546702267953957E-3</v>
      </c>
      <c r="M69" s="99">
        <f t="shared" si="9"/>
        <v>-26</v>
      </c>
      <c r="N69" s="99">
        <f t="shared" si="11"/>
        <v>0</v>
      </c>
    </row>
    <row r="70" spans="1:14">
      <c r="A70" s="42">
        <v>68</v>
      </c>
      <c r="B70" s="104" t="s">
        <v>159</v>
      </c>
      <c r="C70" s="55">
        <v>10925</v>
      </c>
      <c r="D70" s="55">
        <v>11443</v>
      </c>
      <c r="E70" s="55">
        <v>11541</v>
      </c>
      <c r="F70" s="55"/>
      <c r="G70" s="55"/>
      <c r="H70" s="55"/>
      <c r="I70" s="101">
        <f t="shared" si="6"/>
        <v>5.2887358312883647E-3</v>
      </c>
      <c r="J70" s="101">
        <f t="shared" si="7"/>
        <v>5.6384439359267735E-2</v>
      </c>
      <c r="K70" s="98">
        <f t="shared" si="8"/>
        <v>616</v>
      </c>
      <c r="L70" s="102">
        <f t="shared" si="10"/>
        <v>5.0145715634717768E-3</v>
      </c>
      <c r="M70" s="99">
        <f t="shared" si="9"/>
        <v>98</v>
      </c>
      <c r="N70" s="99">
        <f t="shared" si="11"/>
        <v>0</v>
      </c>
    </row>
    <row r="71" spans="1:14">
      <c r="A71" s="42">
        <v>69</v>
      </c>
      <c r="B71" s="104" t="s">
        <v>160</v>
      </c>
      <c r="C71" s="55">
        <v>1556</v>
      </c>
      <c r="D71" s="55">
        <v>1619</v>
      </c>
      <c r="E71" s="55">
        <v>1645</v>
      </c>
      <c r="F71" s="55"/>
      <c r="G71" s="55"/>
      <c r="H71" s="55"/>
      <c r="I71" s="101">
        <f t="shared" si="6"/>
        <v>7.5383159539635727E-4</v>
      </c>
      <c r="J71" s="101">
        <f t="shared" si="7"/>
        <v>5.719794344473008E-2</v>
      </c>
      <c r="K71" s="98">
        <f t="shared" si="8"/>
        <v>89</v>
      </c>
      <c r="L71" s="102">
        <f t="shared" si="10"/>
        <v>7.2450790446264312E-4</v>
      </c>
      <c r="M71" s="99">
        <f t="shared" si="9"/>
        <v>26</v>
      </c>
      <c r="N71" s="99">
        <f t="shared" si="11"/>
        <v>0</v>
      </c>
    </row>
    <row r="72" spans="1:14">
      <c r="A72" s="42">
        <v>70</v>
      </c>
      <c r="B72" s="104" t="s">
        <v>161</v>
      </c>
      <c r="C72" s="55">
        <v>6807</v>
      </c>
      <c r="D72" s="55">
        <v>7119</v>
      </c>
      <c r="E72" s="55">
        <v>7181</v>
      </c>
      <c r="F72" s="55"/>
      <c r="G72" s="55"/>
      <c r="H72" s="55"/>
      <c r="I72" s="101">
        <f t="shared" si="6"/>
        <v>3.2907384112712719E-3</v>
      </c>
      <c r="J72" s="101">
        <f t="shared" si="7"/>
        <v>5.4943440575877772E-2</v>
      </c>
      <c r="K72" s="98">
        <f t="shared" si="8"/>
        <v>374</v>
      </c>
      <c r="L72" s="102">
        <f t="shared" si="10"/>
        <v>3.0445613063935788E-3</v>
      </c>
      <c r="M72" s="99">
        <f t="shared" si="9"/>
        <v>62</v>
      </c>
      <c r="N72" s="99">
        <f t="shared" si="11"/>
        <v>0</v>
      </c>
    </row>
    <row r="73" spans="1:14">
      <c r="A73" s="42">
        <v>71</v>
      </c>
      <c r="B73" s="104" t="s">
        <v>162</v>
      </c>
      <c r="C73" s="55">
        <v>5505</v>
      </c>
      <c r="D73" s="55">
        <v>5780</v>
      </c>
      <c r="E73" s="55">
        <v>5736</v>
      </c>
      <c r="F73" s="55"/>
      <c r="G73" s="55"/>
      <c r="H73" s="55"/>
      <c r="I73" s="101">
        <f t="shared" si="6"/>
        <v>2.6285580736738635E-3</v>
      </c>
      <c r="J73" s="101">
        <f t="shared" si="7"/>
        <v>4.1961852861035424E-2</v>
      </c>
      <c r="K73" s="98">
        <f t="shared" si="8"/>
        <v>231</v>
      </c>
      <c r="L73" s="102">
        <f t="shared" si="10"/>
        <v>1.8804643363019163E-3</v>
      </c>
      <c r="M73" s="99">
        <f t="shared" si="9"/>
        <v>-44</v>
      </c>
      <c r="N73" s="99">
        <f t="shared" si="11"/>
        <v>0</v>
      </c>
    </row>
    <row r="74" spans="1:14">
      <c r="A74" s="42">
        <v>72</v>
      </c>
      <c r="B74" s="104" t="s">
        <v>163</v>
      </c>
      <c r="C74" s="55">
        <v>6271</v>
      </c>
      <c r="D74" s="55">
        <v>7230</v>
      </c>
      <c r="E74" s="55">
        <v>7177</v>
      </c>
      <c r="F74" s="55"/>
      <c r="G74" s="55"/>
      <c r="H74" s="55"/>
      <c r="I74" s="101">
        <f t="shared" si="6"/>
        <v>3.2889053861152929E-3</v>
      </c>
      <c r="J74" s="101">
        <f t="shared" si="7"/>
        <v>0.14447456546005422</v>
      </c>
      <c r="K74" s="98">
        <f t="shared" si="8"/>
        <v>906</v>
      </c>
      <c r="L74" s="102">
        <f t="shared" si="10"/>
        <v>7.3753276566646585E-3</v>
      </c>
      <c r="M74" s="99">
        <f t="shared" si="9"/>
        <v>-53</v>
      </c>
      <c r="N74" s="99">
        <f t="shared" si="11"/>
        <v>0</v>
      </c>
    </row>
    <row r="75" spans="1:14">
      <c r="A75" s="42">
        <v>73</v>
      </c>
      <c r="B75" s="104" t="s">
        <v>164</v>
      </c>
      <c r="C75" s="55">
        <v>4783</v>
      </c>
      <c r="D75" s="55">
        <v>5575</v>
      </c>
      <c r="E75" s="55">
        <v>5596</v>
      </c>
      <c r="F75" s="55"/>
      <c r="G75" s="55"/>
      <c r="H75" s="55"/>
      <c r="I75" s="101">
        <f t="shared" si="6"/>
        <v>2.5644021932145992E-3</v>
      </c>
      <c r="J75" s="101">
        <f t="shared" si="7"/>
        <v>0.16997700188166423</v>
      </c>
      <c r="K75" s="98">
        <f t="shared" si="8"/>
        <v>813</v>
      </c>
      <c r="L75" s="102">
        <f t="shared" si="10"/>
        <v>6.6182575991924585E-3</v>
      </c>
      <c r="M75" s="99">
        <f t="shared" si="9"/>
        <v>21</v>
      </c>
      <c r="N75" s="99">
        <f t="shared" si="11"/>
        <v>0</v>
      </c>
    </row>
    <row r="76" spans="1:14">
      <c r="A76" s="42">
        <v>74</v>
      </c>
      <c r="B76" s="104" t="s">
        <v>165</v>
      </c>
      <c r="C76" s="55">
        <v>4181</v>
      </c>
      <c r="D76" s="55">
        <v>4270</v>
      </c>
      <c r="E76" s="55">
        <v>4264</v>
      </c>
      <c r="F76" s="55"/>
      <c r="G76" s="55"/>
      <c r="H76" s="55"/>
      <c r="I76" s="101">
        <f t="shared" si="6"/>
        <v>1.9540048162735974E-3</v>
      </c>
      <c r="J76" s="101">
        <f t="shared" si="7"/>
        <v>1.9851710117196844E-2</v>
      </c>
      <c r="K76" s="98">
        <f t="shared" si="8"/>
        <v>83</v>
      </c>
      <c r="L76" s="102">
        <f t="shared" si="10"/>
        <v>6.7566467494830761E-4</v>
      </c>
      <c r="M76" s="99">
        <f t="shared" si="9"/>
        <v>-6</v>
      </c>
      <c r="N76" s="99">
        <f t="shared" si="11"/>
        <v>0</v>
      </c>
    </row>
    <row r="77" spans="1:14">
      <c r="A77" s="42">
        <v>75</v>
      </c>
      <c r="B77" s="104" t="s">
        <v>166</v>
      </c>
      <c r="C77" s="55">
        <v>2055</v>
      </c>
      <c r="D77" s="55">
        <v>2120</v>
      </c>
      <c r="E77" s="55">
        <v>2105</v>
      </c>
      <c r="F77" s="55"/>
      <c r="G77" s="55"/>
      <c r="H77" s="55"/>
      <c r="I77" s="101">
        <f t="shared" si="6"/>
        <v>9.646294883339405E-4</v>
      </c>
      <c r="J77" s="101">
        <f t="shared" si="7"/>
        <v>2.4330900243309004E-2</v>
      </c>
      <c r="K77" s="98">
        <f t="shared" si="8"/>
        <v>50</v>
      </c>
      <c r="L77" s="102">
        <f t="shared" si="10"/>
        <v>4.0702691261946243E-4</v>
      </c>
      <c r="M77" s="99">
        <f t="shared" si="9"/>
        <v>-15</v>
      </c>
      <c r="N77" s="99">
        <f t="shared" si="11"/>
        <v>0</v>
      </c>
    </row>
    <row r="78" spans="1:14">
      <c r="A78" s="42">
        <v>76</v>
      </c>
      <c r="B78" s="104" t="s">
        <v>167</v>
      </c>
      <c r="C78" s="55">
        <v>3682</v>
      </c>
      <c r="D78" s="55">
        <v>3977</v>
      </c>
      <c r="E78" s="55">
        <v>3934</v>
      </c>
      <c r="F78" s="55"/>
      <c r="G78" s="55"/>
      <c r="H78" s="55"/>
      <c r="I78" s="101">
        <f t="shared" si="6"/>
        <v>1.8027802409053312E-3</v>
      </c>
      <c r="J78" s="101">
        <f t="shared" si="7"/>
        <v>6.8441064638783272E-2</v>
      </c>
      <c r="K78" s="98">
        <f t="shared" si="8"/>
        <v>252</v>
      </c>
      <c r="L78" s="102">
        <f t="shared" si="10"/>
        <v>2.0514156396020905E-3</v>
      </c>
      <c r="M78" s="99">
        <f t="shared" si="9"/>
        <v>-43</v>
      </c>
      <c r="N78" s="99">
        <f t="shared" si="11"/>
        <v>0</v>
      </c>
    </row>
    <row r="79" spans="1:14">
      <c r="A79" s="42">
        <v>77</v>
      </c>
      <c r="B79" s="104" t="s">
        <v>168</v>
      </c>
      <c r="C79" s="55">
        <v>7186</v>
      </c>
      <c r="D79" s="55">
        <v>7592</v>
      </c>
      <c r="E79" s="55">
        <v>7585</v>
      </c>
      <c r="F79" s="55"/>
      <c r="G79" s="55"/>
      <c r="H79" s="55"/>
      <c r="I79" s="101">
        <f t="shared" si="6"/>
        <v>3.4758739520251492E-3</v>
      </c>
      <c r="J79" s="101">
        <f t="shared" si="7"/>
        <v>5.5524631227386587E-2</v>
      </c>
      <c r="K79" s="98">
        <f t="shared" si="8"/>
        <v>399</v>
      </c>
      <c r="L79" s="102">
        <f t="shared" si="10"/>
        <v>3.2480747627033099E-3</v>
      </c>
      <c r="M79" s="99">
        <f t="shared" si="9"/>
        <v>-7</v>
      </c>
      <c r="N79" s="99">
        <f t="shared" si="11"/>
        <v>0</v>
      </c>
    </row>
    <row r="80" spans="1:14">
      <c r="A80" s="42">
        <v>78</v>
      </c>
      <c r="B80" s="104" t="s">
        <v>169</v>
      </c>
      <c r="C80" s="55">
        <v>4796</v>
      </c>
      <c r="D80" s="55">
        <v>5027</v>
      </c>
      <c r="E80" s="55">
        <v>5016</v>
      </c>
      <c r="F80" s="55"/>
      <c r="G80" s="55"/>
      <c r="H80" s="55"/>
      <c r="I80" s="101">
        <f t="shared" si="6"/>
        <v>2.2986135455976462E-3</v>
      </c>
      <c r="J80" s="101">
        <f t="shared" si="7"/>
        <v>4.5871559633027525E-2</v>
      </c>
      <c r="K80" s="98">
        <f t="shared" si="8"/>
        <v>220</v>
      </c>
      <c r="L80" s="102">
        <f t="shared" si="10"/>
        <v>1.7909184155256346E-3</v>
      </c>
      <c r="M80" s="99">
        <f t="shared" si="9"/>
        <v>-11</v>
      </c>
      <c r="N80" s="99">
        <f t="shared" si="11"/>
        <v>0</v>
      </c>
    </row>
    <row r="81" spans="1:14">
      <c r="A81" s="42">
        <v>79</v>
      </c>
      <c r="B81" s="104" t="s">
        <v>170</v>
      </c>
      <c r="C81" s="55">
        <v>3544</v>
      </c>
      <c r="D81" s="55">
        <v>3821</v>
      </c>
      <c r="E81" s="55">
        <v>3866</v>
      </c>
      <c r="F81" s="55"/>
      <c r="G81" s="55"/>
      <c r="H81" s="55"/>
      <c r="I81" s="101">
        <f t="shared" si="6"/>
        <v>1.7716188132536883E-3</v>
      </c>
      <c r="J81" s="101">
        <f t="shared" si="7"/>
        <v>9.0857787810383742E-2</v>
      </c>
      <c r="K81" s="98">
        <f t="shared" si="8"/>
        <v>322</v>
      </c>
      <c r="L81" s="102">
        <f t="shared" si="10"/>
        <v>2.621253317269338E-3</v>
      </c>
      <c r="M81" s="99">
        <f t="shared" si="9"/>
        <v>45</v>
      </c>
      <c r="N81" s="99">
        <f t="shared" si="11"/>
        <v>0</v>
      </c>
    </row>
    <row r="82" spans="1:14">
      <c r="A82" s="42">
        <v>80</v>
      </c>
      <c r="B82" s="104" t="s">
        <v>171</v>
      </c>
      <c r="C82" s="55">
        <v>11435</v>
      </c>
      <c r="D82" s="55">
        <v>12046</v>
      </c>
      <c r="E82" s="55">
        <v>12037</v>
      </c>
      <c r="F82" s="55"/>
      <c r="G82" s="55"/>
      <c r="H82" s="55"/>
      <c r="I82" s="101">
        <f t="shared" si="6"/>
        <v>5.5160309506297588E-3</v>
      </c>
      <c r="J82" s="101">
        <f t="shared" si="7"/>
        <v>5.2645386969829469E-2</v>
      </c>
      <c r="K82" s="98">
        <f t="shared" si="8"/>
        <v>602</v>
      </c>
      <c r="L82" s="102">
        <f t="shared" si="10"/>
        <v>4.9006040279383272E-3</v>
      </c>
      <c r="M82" s="99">
        <f t="shared" si="9"/>
        <v>-9</v>
      </c>
      <c r="N82" s="99">
        <f t="shared" si="11"/>
        <v>0</v>
      </c>
    </row>
    <row r="83" spans="1:14">
      <c r="A83" s="42">
        <v>81</v>
      </c>
      <c r="B83" s="104" t="s">
        <v>172</v>
      </c>
      <c r="C83" s="55">
        <v>9452</v>
      </c>
      <c r="D83" s="55">
        <v>9868</v>
      </c>
      <c r="E83" s="55">
        <v>9921</v>
      </c>
      <c r="F83" s="55"/>
      <c r="G83" s="55"/>
      <c r="H83" s="55"/>
      <c r="I83" s="101">
        <f t="shared" si="6"/>
        <v>4.5463606431168759E-3</v>
      </c>
      <c r="J83" s="101">
        <f t="shared" si="7"/>
        <v>4.9619128226830303E-2</v>
      </c>
      <c r="K83" s="98">
        <f t="shared" si="8"/>
        <v>469</v>
      </c>
      <c r="L83" s="102">
        <f t="shared" si="10"/>
        <v>3.8179124403705574E-3</v>
      </c>
      <c r="M83" s="99">
        <f t="shared" si="9"/>
        <v>53</v>
      </c>
      <c r="N83" s="99">
        <f t="shared" si="11"/>
        <v>0</v>
      </c>
    </row>
    <row r="84" spans="1:14" s="110" customFormat="1">
      <c r="A84" s="192" t="s">
        <v>173</v>
      </c>
      <c r="B84" s="192"/>
      <c r="C84" s="64">
        <v>2059343</v>
      </c>
      <c r="D84" s="64">
        <v>2179274</v>
      </c>
      <c r="E84" s="64">
        <v>2182185</v>
      </c>
      <c r="F84" s="64"/>
      <c r="G84" s="64"/>
      <c r="H84" s="64"/>
      <c r="I84" s="101">
        <f t="shared" si="6"/>
        <v>1</v>
      </c>
      <c r="J84" s="101">
        <f t="shared" si="7"/>
        <v>5.9651063470242696E-2</v>
      </c>
      <c r="K84" s="98">
        <f t="shared" si="8"/>
        <v>122842</v>
      </c>
      <c r="L84" s="102">
        <f t="shared" si="10"/>
        <v>1</v>
      </c>
      <c r="M84" s="98">
        <f t="shared" si="9"/>
        <v>2911</v>
      </c>
      <c r="N84" s="99">
        <f t="shared" si="11"/>
        <v>0</v>
      </c>
    </row>
    <row r="85" spans="1:14">
      <c r="C85" s="133"/>
      <c r="D85" s="131"/>
      <c r="E85" s="132"/>
      <c r="F85" s="141"/>
      <c r="G85" s="141"/>
      <c r="H85" s="141"/>
      <c r="L85" s="12"/>
    </row>
    <row r="86" spans="1:14">
      <c r="C86" s="133"/>
      <c r="D86" s="131"/>
      <c r="E86" s="132"/>
      <c r="F86" s="141"/>
      <c r="G86" s="141"/>
      <c r="H86" s="141"/>
    </row>
    <row r="87" spans="1:14">
      <c r="E87" s="141"/>
      <c r="F87" s="141"/>
    </row>
    <row r="88" spans="1:14">
      <c r="C88" s="141"/>
      <c r="E88" s="141"/>
      <c r="G88" s="23"/>
    </row>
    <row r="93" spans="1:14">
      <c r="C93" s="141"/>
      <c r="E93" s="141"/>
      <c r="F93" s="141"/>
    </row>
    <row r="94" spans="1:14">
      <c r="F94" s="2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R11" sqref="R11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5.140625" style="5" customWidth="1"/>
    <col min="15" max="16384" width="9.140625" style="5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30">
      <c r="A2" s="94" t="s">
        <v>91</v>
      </c>
      <c r="B2" s="94" t="s">
        <v>174</v>
      </c>
      <c r="C2" s="94">
        <v>43040</v>
      </c>
      <c r="D2" s="94">
        <v>43374</v>
      </c>
      <c r="E2" s="94">
        <v>43405</v>
      </c>
      <c r="F2" s="94">
        <v>43040</v>
      </c>
      <c r="G2" s="94">
        <v>43374</v>
      </c>
      <c r="H2" s="94">
        <v>43405</v>
      </c>
      <c r="I2" s="93" t="s">
        <v>306</v>
      </c>
      <c r="J2" s="93" t="s">
        <v>320</v>
      </c>
      <c r="K2" s="93" t="s">
        <v>321</v>
      </c>
      <c r="L2" s="93" t="s">
        <v>315</v>
      </c>
      <c r="M2" s="43" t="s">
        <v>322</v>
      </c>
      <c r="N2" s="162" t="s">
        <v>323</v>
      </c>
    </row>
    <row r="3" spans="1:15">
      <c r="A3" s="42">
        <v>1</v>
      </c>
      <c r="B3" s="104" t="s">
        <v>92</v>
      </c>
      <c r="C3" s="56">
        <v>15854</v>
      </c>
      <c r="D3" s="56">
        <v>15865</v>
      </c>
      <c r="E3" s="56">
        <v>15793</v>
      </c>
      <c r="F3" s="56"/>
      <c r="G3" s="56"/>
      <c r="H3" s="56"/>
      <c r="I3" s="101">
        <f>E3/$E$84</f>
        <v>2.2644079461462911E-2</v>
      </c>
      <c r="J3" s="101">
        <f t="shared" ref="J3:J66" si="0">(E3-C3)/C3</f>
        <v>-3.847609436104453E-3</v>
      </c>
      <c r="K3" s="98">
        <f t="shared" ref="K3:K66" si="1">E3-C3</f>
        <v>-61</v>
      </c>
      <c r="L3" s="102">
        <f>K3/$K$84</f>
        <v>5.5444464642792216E-3</v>
      </c>
      <c r="M3" s="99">
        <f t="shared" ref="M3:M66" si="2">E3-D3</f>
        <v>-72</v>
      </c>
      <c r="N3" s="99">
        <f>H3-G3</f>
        <v>0</v>
      </c>
      <c r="O3" s="8"/>
    </row>
    <row r="4" spans="1:15">
      <c r="A4" s="42">
        <v>2</v>
      </c>
      <c r="B4" s="104" t="s">
        <v>93</v>
      </c>
      <c r="C4" s="56">
        <v>4840</v>
      </c>
      <c r="D4" s="56">
        <v>5412</v>
      </c>
      <c r="E4" s="56">
        <v>5182</v>
      </c>
      <c r="F4" s="56"/>
      <c r="G4" s="56"/>
      <c r="H4" s="56"/>
      <c r="I4" s="101">
        <f t="shared" ref="I4:I67" si="3">E4/$E$84</f>
        <v>7.4299765572912561E-3</v>
      </c>
      <c r="J4" s="101">
        <f t="shared" si="0"/>
        <v>7.0661157024793392E-2</v>
      </c>
      <c r="K4" s="98">
        <f t="shared" si="1"/>
        <v>342</v>
      </c>
      <c r="L4" s="102">
        <f t="shared" ref="L4:L67" si="4">K4/$K$84</f>
        <v>-3.1085257225958916E-2</v>
      </c>
      <c r="M4" s="99">
        <f t="shared" si="2"/>
        <v>-230</v>
      </c>
      <c r="N4" s="99">
        <f t="shared" ref="N4:N67" si="5">H4-G4</f>
        <v>0</v>
      </c>
      <c r="O4" s="8"/>
    </row>
    <row r="5" spans="1:15">
      <c r="A5" s="42">
        <v>3</v>
      </c>
      <c r="B5" s="104" t="s">
        <v>94</v>
      </c>
      <c r="C5" s="56">
        <v>17291</v>
      </c>
      <c r="D5" s="56">
        <v>19406</v>
      </c>
      <c r="E5" s="56">
        <v>18039</v>
      </c>
      <c r="F5" s="56"/>
      <c r="G5" s="56"/>
      <c r="H5" s="56"/>
      <c r="I5" s="101">
        <f t="shared" si="3"/>
        <v>2.586440507853666E-2</v>
      </c>
      <c r="J5" s="101">
        <f t="shared" si="0"/>
        <v>4.3259499161413452E-2</v>
      </c>
      <c r="K5" s="98">
        <f t="shared" si="1"/>
        <v>748</v>
      </c>
      <c r="L5" s="102">
        <f t="shared" si="4"/>
        <v>-6.798763861116161E-2</v>
      </c>
      <c r="M5" s="99">
        <f t="shared" si="2"/>
        <v>-1367</v>
      </c>
      <c r="N5" s="99">
        <f t="shared" si="5"/>
        <v>0</v>
      </c>
      <c r="O5" s="8"/>
    </row>
    <row r="6" spans="1:15">
      <c r="A6" s="42">
        <v>4</v>
      </c>
      <c r="B6" s="104" t="s">
        <v>95</v>
      </c>
      <c r="C6" s="56">
        <v>3375</v>
      </c>
      <c r="D6" s="56">
        <v>3796</v>
      </c>
      <c r="E6" s="56">
        <v>3675</v>
      </c>
      <c r="F6" s="56"/>
      <c r="G6" s="56"/>
      <c r="H6" s="56"/>
      <c r="I6" s="101">
        <f t="shared" si="3"/>
        <v>5.269232699352637E-3</v>
      </c>
      <c r="J6" s="101">
        <f t="shared" si="0"/>
        <v>8.8888888888888892E-2</v>
      </c>
      <c r="K6" s="98">
        <f t="shared" si="1"/>
        <v>300</v>
      </c>
      <c r="L6" s="102">
        <f t="shared" si="4"/>
        <v>-2.726776949645519E-2</v>
      </c>
      <c r="M6" s="99">
        <f t="shared" si="2"/>
        <v>-121</v>
      </c>
      <c r="N6" s="99">
        <f t="shared" si="5"/>
        <v>0</v>
      </c>
      <c r="O6" s="8"/>
    </row>
    <row r="7" spans="1:15">
      <c r="A7" s="42">
        <v>5</v>
      </c>
      <c r="B7" s="104" t="s">
        <v>96</v>
      </c>
      <c r="C7" s="56">
        <v>5095</v>
      </c>
      <c r="D7" s="56">
        <v>5378</v>
      </c>
      <c r="E7" s="56">
        <v>5265</v>
      </c>
      <c r="F7" s="56"/>
      <c r="G7" s="56"/>
      <c r="H7" s="56"/>
      <c r="I7" s="101">
        <f t="shared" si="3"/>
        <v>7.5489823570317376E-3</v>
      </c>
      <c r="J7" s="101">
        <f t="shared" si="0"/>
        <v>3.3366045142296366E-2</v>
      </c>
      <c r="K7" s="98">
        <f t="shared" si="1"/>
        <v>170</v>
      </c>
      <c r="L7" s="102">
        <f t="shared" si="4"/>
        <v>-1.5451736047991275E-2</v>
      </c>
      <c r="M7" s="99">
        <f t="shared" si="2"/>
        <v>-113</v>
      </c>
      <c r="N7" s="99">
        <f t="shared" si="5"/>
        <v>0</v>
      </c>
      <c r="O7" s="8"/>
    </row>
    <row r="8" spans="1:15">
      <c r="A8" s="42">
        <v>6</v>
      </c>
      <c r="B8" s="104" t="s">
        <v>97</v>
      </c>
      <c r="C8" s="56">
        <v>15187</v>
      </c>
      <c r="D8" s="56">
        <v>15541</v>
      </c>
      <c r="E8" s="56">
        <v>15425</v>
      </c>
      <c r="F8" s="56"/>
      <c r="G8" s="56"/>
      <c r="H8" s="56"/>
      <c r="I8" s="101">
        <f t="shared" si="3"/>
        <v>2.2116439289119574E-2</v>
      </c>
      <c r="J8" s="101">
        <f t="shared" si="0"/>
        <v>1.567129782050438E-2</v>
      </c>
      <c r="K8" s="98">
        <f t="shared" si="1"/>
        <v>238</v>
      </c>
      <c r="L8" s="102">
        <f t="shared" si="4"/>
        <v>-2.1632430467187783E-2</v>
      </c>
      <c r="M8" s="99">
        <f t="shared" si="2"/>
        <v>-116</v>
      </c>
      <c r="N8" s="99">
        <f t="shared" si="5"/>
        <v>0</v>
      </c>
      <c r="O8" s="8"/>
    </row>
    <row r="9" spans="1:15">
      <c r="A9" s="42">
        <v>7</v>
      </c>
      <c r="B9" s="104" t="s">
        <v>98</v>
      </c>
      <c r="C9" s="56">
        <v>36523</v>
      </c>
      <c r="D9" s="56">
        <v>35621</v>
      </c>
      <c r="E9" s="56">
        <v>34294</v>
      </c>
      <c r="F9" s="56"/>
      <c r="G9" s="56"/>
      <c r="H9" s="56"/>
      <c r="I9" s="101">
        <f t="shared" si="3"/>
        <v>4.9170902365061046E-2</v>
      </c>
      <c r="J9" s="101">
        <f t="shared" si="0"/>
        <v>-6.1030035867809328E-2</v>
      </c>
      <c r="K9" s="98">
        <f t="shared" si="1"/>
        <v>-2229</v>
      </c>
      <c r="L9" s="102">
        <f t="shared" si="4"/>
        <v>0.20259952735866207</v>
      </c>
      <c r="M9" s="99">
        <f t="shared" si="2"/>
        <v>-1327</v>
      </c>
      <c r="N9" s="99">
        <f t="shared" si="5"/>
        <v>0</v>
      </c>
      <c r="O9" s="8"/>
    </row>
    <row r="10" spans="1:15">
      <c r="A10" s="42">
        <v>8</v>
      </c>
      <c r="B10" s="104" t="s">
        <v>99</v>
      </c>
      <c r="C10" s="56">
        <v>1237</v>
      </c>
      <c r="D10" s="56">
        <v>1218</v>
      </c>
      <c r="E10" s="56">
        <v>1205</v>
      </c>
      <c r="F10" s="56"/>
      <c r="G10" s="56"/>
      <c r="H10" s="56"/>
      <c r="I10" s="101">
        <f t="shared" si="3"/>
        <v>1.7277348034612048E-3</v>
      </c>
      <c r="J10" s="101">
        <f t="shared" si="0"/>
        <v>-2.5869037995149554E-2</v>
      </c>
      <c r="K10" s="98">
        <f t="shared" si="1"/>
        <v>-32</v>
      </c>
      <c r="L10" s="102">
        <f t="shared" si="4"/>
        <v>2.9085620796218867E-3</v>
      </c>
      <c r="M10" s="99">
        <f t="shared" si="2"/>
        <v>-13</v>
      </c>
      <c r="N10" s="99">
        <f t="shared" si="5"/>
        <v>0</v>
      </c>
      <c r="O10" s="8"/>
    </row>
    <row r="11" spans="1:15">
      <c r="A11" s="42">
        <v>9</v>
      </c>
      <c r="B11" s="104" t="s">
        <v>100</v>
      </c>
      <c r="C11" s="56">
        <v>20117</v>
      </c>
      <c r="D11" s="56">
        <v>19648</v>
      </c>
      <c r="E11" s="56">
        <v>18820</v>
      </c>
      <c r="F11" s="56"/>
      <c r="G11" s="56"/>
      <c r="H11" s="56"/>
      <c r="I11" s="101">
        <f t="shared" si="3"/>
        <v>2.6984206639950103E-2</v>
      </c>
      <c r="J11" s="101">
        <f t="shared" si="0"/>
        <v>-6.4472833921558878E-2</v>
      </c>
      <c r="K11" s="98">
        <f t="shared" si="1"/>
        <v>-1297</v>
      </c>
      <c r="L11" s="102">
        <f t="shared" si="4"/>
        <v>0.11788765678967461</v>
      </c>
      <c r="M11" s="99">
        <f t="shared" si="2"/>
        <v>-828</v>
      </c>
      <c r="N11" s="99">
        <f t="shared" si="5"/>
        <v>0</v>
      </c>
      <c r="O11" s="8"/>
    </row>
    <row r="12" spans="1:15">
      <c r="A12" s="42">
        <v>10</v>
      </c>
      <c r="B12" s="104" t="s">
        <v>101</v>
      </c>
      <c r="C12" s="56">
        <v>22663</v>
      </c>
      <c r="D12" s="56">
        <v>23037</v>
      </c>
      <c r="E12" s="56">
        <v>20236</v>
      </c>
      <c r="F12" s="56"/>
      <c r="G12" s="56"/>
      <c r="H12" s="56"/>
      <c r="I12" s="101">
        <f t="shared" si="3"/>
        <v>2.9014474259619037E-2</v>
      </c>
      <c r="J12" s="101">
        <f t="shared" si="0"/>
        <v>-0.10709085293209196</v>
      </c>
      <c r="K12" s="98">
        <f t="shared" si="1"/>
        <v>-2427</v>
      </c>
      <c r="L12" s="102">
        <f t="shared" si="4"/>
        <v>0.22059625522632248</v>
      </c>
      <c r="M12" s="99">
        <f t="shared" si="2"/>
        <v>-2801</v>
      </c>
      <c r="N12" s="99">
        <f t="shared" si="5"/>
        <v>0</v>
      </c>
      <c r="O12" s="8"/>
    </row>
    <row r="13" spans="1:15">
      <c r="A13" s="42">
        <v>11</v>
      </c>
      <c r="B13" s="104" t="s">
        <v>102</v>
      </c>
      <c r="C13" s="56">
        <v>2115</v>
      </c>
      <c r="D13" s="56">
        <v>2070</v>
      </c>
      <c r="E13" s="56">
        <v>2063</v>
      </c>
      <c r="F13" s="56"/>
      <c r="G13" s="56"/>
      <c r="H13" s="56"/>
      <c r="I13" s="101">
        <f t="shared" si="3"/>
        <v>2.9579393357182285E-3</v>
      </c>
      <c r="J13" s="101">
        <f t="shared" si="0"/>
        <v>-2.4586288416075651E-2</v>
      </c>
      <c r="K13" s="98">
        <f t="shared" si="1"/>
        <v>-52</v>
      </c>
      <c r="L13" s="102">
        <f t="shared" si="4"/>
        <v>4.726413379385566E-3</v>
      </c>
      <c r="M13" s="99">
        <f t="shared" si="2"/>
        <v>-7</v>
      </c>
      <c r="N13" s="99">
        <f t="shared" si="5"/>
        <v>0</v>
      </c>
      <c r="O13" s="8"/>
    </row>
    <row r="14" spans="1:15">
      <c r="A14" s="42">
        <v>12</v>
      </c>
      <c r="B14" s="104" t="s">
        <v>103</v>
      </c>
      <c r="C14" s="56">
        <v>790</v>
      </c>
      <c r="D14" s="56">
        <v>832</v>
      </c>
      <c r="E14" s="56">
        <v>796</v>
      </c>
      <c r="F14" s="56"/>
      <c r="G14" s="56"/>
      <c r="H14" s="56"/>
      <c r="I14" s="101">
        <f t="shared" si="3"/>
        <v>1.1413086336557003E-3</v>
      </c>
      <c r="J14" s="101">
        <f t="shared" si="0"/>
        <v>7.5949367088607592E-3</v>
      </c>
      <c r="K14" s="98">
        <f t="shared" si="1"/>
        <v>6</v>
      </c>
      <c r="L14" s="102">
        <f t="shared" si="4"/>
        <v>-5.4535538992910384E-4</v>
      </c>
      <c r="M14" s="99">
        <f t="shared" si="2"/>
        <v>-36</v>
      </c>
      <c r="N14" s="99">
        <f t="shared" si="5"/>
        <v>0</v>
      </c>
      <c r="O14" s="8"/>
    </row>
    <row r="15" spans="1:15">
      <c r="A15" s="42">
        <v>13</v>
      </c>
      <c r="B15" s="104" t="s">
        <v>104</v>
      </c>
      <c r="C15" s="56">
        <v>2776</v>
      </c>
      <c r="D15" s="56">
        <v>3071</v>
      </c>
      <c r="E15" s="56">
        <v>3034</v>
      </c>
      <c r="F15" s="56"/>
      <c r="G15" s="56"/>
      <c r="H15" s="56"/>
      <c r="I15" s="101">
        <f t="shared" si="3"/>
        <v>4.3501638122002452E-3</v>
      </c>
      <c r="J15" s="101">
        <f t="shared" si="0"/>
        <v>9.2939481268011534E-2</v>
      </c>
      <c r="K15" s="98">
        <f t="shared" si="1"/>
        <v>258</v>
      </c>
      <c r="L15" s="102">
        <f t="shared" si="4"/>
        <v>-2.3450281766951464E-2</v>
      </c>
      <c r="M15" s="99">
        <f t="shared" si="2"/>
        <v>-37</v>
      </c>
      <c r="N15" s="99">
        <f t="shared" si="5"/>
        <v>0</v>
      </c>
      <c r="O15" s="8"/>
    </row>
    <row r="16" spans="1:15">
      <c r="A16" s="42">
        <v>14</v>
      </c>
      <c r="B16" s="104" t="s">
        <v>105</v>
      </c>
      <c r="C16" s="56">
        <v>3510</v>
      </c>
      <c r="D16" s="56">
        <v>3474</v>
      </c>
      <c r="E16" s="56">
        <v>3449</v>
      </c>
      <c r="F16" s="56"/>
      <c r="G16" s="56"/>
      <c r="H16" s="56"/>
      <c r="I16" s="101">
        <f t="shared" si="3"/>
        <v>4.9451928109026516E-3</v>
      </c>
      <c r="J16" s="101">
        <f t="shared" si="0"/>
        <v>-1.7378917378917377E-2</v>
      </c>
      <c r="K16" s="98">
        <f t="shared" si="1"/>
        <v>-61</v>
      </c>
      <c r="L16" s="102">
        <f t="shared" si="4"/>
        <v>5.5444464642792216E-3</v>
      </c>
      <c r="M16" s="99">
        <f t="shared" si="2"/>
        <v>-25</v>
      </c>
      <c r="N16" s="99">
        <f t="shared" si="5"/>
        <v>0</v>
      </c>
      <c r="O16" s="8"/>
    </row>
    <row r="17" spans="1:15">
      <c r="A17" s="42">
        <v>15</v>
      </c>
      <c r="B17" s="104" t="s">
        <v>106</v>
      </c>
      <c r="C17" s="56">
        <v>6916</v>
      </c>
      <c r="D17" s="56">
        <v>7359</v>
      </c>
      <c r="E17" s="56">
        <v>7138</v>
      </c>
      <c r="F17" s="56"/>
      <c r="G17" s="56"/>
      <c r="H17" s="56"/>
      <c r="I17" s="101">
        <f t="shared" si="3"/>
        <v>1.0234498777681395E-2</v>
      </c>
      <c r="J17" s="101">
        <f t="shared" si="0"/>
        <v>3.2099479467900517E-2</v>
      </c>
      <c r="K17" s="98">
        <f t="shared" si="1"/>
        <v>222</v>
      </c>
      <c r="L17" s="102">
        <f t="shared" si="4"/>
        <v>-2.0178149427376842E-2</v>
      </c>
      <c r="M17" s="99">
        <f t="shared" si="2"/>
        <v>-221</v>
      </c>
      <c r="N17" s="99">
        <f t="shared" si="5"/>
        <v>0</v>
      </c>
      <c r="O17" s="8"/>
    </row>
    <row r="18" spans="1:15">
      <c r="A18" s="42">
        <v>16</v>
      </c>
      <c r="B18" s="104" t="s">
        <v>107</v>
      </c>
      <c r="C18" s="56">
        <v>17875</v>
      </c>
      <c r="D18" s="56">
        <v>17839</v>
      </c>
      <c r="E18" s="56">
        <v>17632</v>
      </c>
      <c r="F18" s="56"/>
      <c r="G18" s="56"/>
      <c r="H18" s="56"/>
      <c r="I18" s="101">
        <f t="shared" si="3"/>
        <v>2.5280846518363456E-2</v>
      </c>
      <c r="J18" s="101">
        <f t="shared" si="0"/>
        <v>-1.3594405594405595E-2</v>
      </c>
      <c r="K18" s="98">
        <f t="shared" si="1"/>
        <v>-243</v>
      </c>
      <c r="L18" s="102">
        <f t="shared" si="4"/>
        <v>2.2086893292128703E-2</v>
      </c>
      <c r="M18" s="99">
        <f t="shared" si="2"/>
        <v>-207</v>
      </c>
      <c r="N18" s="99">
        <f t="shared" si="5"/>
        <v>0</v>
      </c>
    </row>
    <row r="19" spans="1:15">
      <c r="A19" s="42">
        <v>17</v>
      </c>
      <c r="B19" s="104" t="s">
        <v>108</v>
      </c>
      <c r="C19" s="56">
        <v>10751</v>
      </c>
      <c r="D19" s="56">
        <v>10829</v>
      </c>
      <c r="E19" s="56">
        <v>10536</v>
      </c>
      <c r="F19" s="56"/>
      <c r="G19" s="56"/>
      <c r="H19" s="56"/>
      <c r="I19" s="101">
        <f t="shared" si="3"/>
        <v>1.5106567542960378E-2</v>
      </c>
      <c r="J19" s="101">
        <f t="shared" si="0"/>
        <v>-1.9998139707934147E-2</v>
      </c>
      <c r="K19" s="98">
        <f t="shared" si="1"/>
        <v>-215</v>
      </c>
      <c r="L19" s="102">
        <f t="shared" si="4"/>
        <v>1.9541901472459555E-2</v>
      </c>
      <c r="M19" s="99">
        <f t="shared" si="2"/>
        <v>-293</v>
      </c>
      <c r="N19" s="99">
        <f t="shared" si="5"/>
        <v>0</v>
      </c>
    </row>
    <row r="20" spans="1:15">
      <c r="A20" s="42">
        <v>18</v>
      </c>
      <c r="B20" s="104" t="s">
        <v>109</v>
      </c>
      <c r="C20" s="56">
        <v>3604</v>
      </c>
      <c r="D20" s="56">
        <v>3732</v>
      </c>
      <c r="E20" s="56">
        <v>3709</v>
      </c>
      <c r="F20" s="56"/>
      <c r="G20" s="56"/>
      <c r="H20" s="56"/>
      <c r="I20" s="101">
        <f t="shared" si="3"/>
        <v>5.3179820631017501E-3</v>
      </c>
      <c r="J20" s="101">
        <f t="shared" si="0"/>
        <v>2.9134295227524972E-2</v>
      </c>
      <c r="K20" s="98">
        <f t="shared" si="1"/>
        <v>105</v>
      </c>
      <c r="L20" s="102">
        <f t="shared" si="4"/>
        <v>-9.5437193237593171E-3</v>
      </c>
      <c r="M20" s="99">
        <f t="shared" si="2"/>
        <v>-23</v>
      </c>
      <c r="N20" s="99">
        <f t="shared" si="5"/>
        <v>0</v>
      </c>
    </row>
    <row r="21" spans="1:15">
      <c r="A21" s="42">
        <v>19</v>
      </c>
      <c r="B21" s="104" t="s">
        <v>110</v>
      </c>
      <c r="C21" s="56">
        <v>6938</v>
      </c>
      <c r="D21" s="56">
        <v>7302</v>
      </c>
      <c r="E21" s="56">
        <v>7267</v>
      </c>
      <c r="F21" s="56"/>
      <c r="G21" s="56"/>
      <c r="H21" s="56"/>
      <c r="I21" s="101">
        <f t="shared" si="3"/>
        <v>1.0419459598964793E-2</v>
      </c>
      <c r="J21" s="101">
        <f t="shared" si="0"/>
        <v>4.7420005765350243E-2</v>
      </c>
      <c r="K21" s="98">
        <f t="shared" si="1"/>
        <v>329</v>
      </c>
      <c r="L21" s="102">
        <f t="shared" si="4"/>
        <v>-2.9903653881112525E-2</v>
      </c>
      <c r="M21" s="99">
        <f t="shared" si="2"/>
        <v>-35</v>
      </c>
      <c r="N21" s="99">
        <f t="shared" si="5"/>
        <v>0</v>
      </c>
    </row>
    <row r="22" spans="1:15">
      <c r="A22" s="42">
        <v>20</v>
      </c>
      <c r="B22" s="104" t="s">
        <v>111</v>
      </c>
      <c r="C22" s="56">
        <v>15907</v>
      </c>
      <c r="D22" s="56">
        <v>16009</v>
      </c>
      <c r="E22" s="56">
        <v>15537</v>
      </c>
      <c r="F22" s="56"/>
      <c r="G22" s="56"/>
      <c r="H22" s="56"/>
      <c r="I22" s="101">
        <f t="shared" si="3"/>
        <v>2.2277025428528413E-2</v>
      </c>
      <c r="J22" s="101">
        <f t="shared" si="0"/>
        <v>-2.3260199911988431E-2</v>
      </c>
      <c r="K22" s="98">
        <f t="shared" si="1"/>
        <v>-370</v>
      </c>
      <c r="L22" s="102">
        <f t="shared" si="4"/>
        <v>3.3630249045628065E-2</v>
      </c>
      <c r="M22" s="99">
        <f t="shared" si="2"/>
        <v>-472</v>
      </c>
      <c r="N22" s="99">
        <f t="shared" si="5"/>
        <v>0</v>
      </c>
    </row>
    <row r="23" spans="1:15">
      <c r="A23" s="42">
        <v>21</v>
      </c>
      <c r="B23" s="104" t="s">
        <v>112</v>
      </c>
      <c r="C23" s="56">
        <v>6505</v>
      </c>
      <c r="D23" s="56">
        <v>7733</v>
      </c>
      <c r="E23" s="56">
        <v>7347</v>
      </c>
      <c r="F23" s="56"/>
      <c r="G23" s="56"/>
      <c r="H23" s="56"/>
      <c r="I23" s="101">
        <f t="shared" si="3"/>
        <v>1.0534163984256823E-2</v>
      </c>
      <c r="J23" s="101">
        <f t="shared" si="0"/>
        <v>0.12943889315910836</v>
      </c>
      <c r="K23" s="98">
        <f t="shared" si="1"/>
        <v>842</v>
      </c>
      <c r="L23" s="102">
        <f t="shared" si="4"/>
        <v>-7.6531539720050903E-2</v>
      </c>
      <c r="M23" s="99">
        <f t="shared" si="2"/>
        <v>-386</v>
      </c>
      <c r="N23" s="99">
        <f t="shared" si="5"/>
        <v>0</v>
      </c>
    </row>
    <row r="24" spans="1:15">
      <c r="A24" s="42">
        <v>22</v>
      </c>
      <c r="B24" s="104" t="s">
        <v>113</v>
      </c>
      <c r="C24" s="56">
        <v>8720</v>
      </c>
      <c r="D24" s="56">
        <v>8382</v>
      </c>
      <c r="E24" s="56">
        <v>8328</v>
      </c>
      <c r="F24" s="56"/>
      <c r="G24" s="56"/>
      <c r="H24" s="56"/>
      <c r="I24" s="101">
        <f t="shared" si="3"/>
        <v>1.1940726508900344E-2</v>
      </c>
      <c r="J24" s="101">
        <f t="shared" si="0"/>
        <v>-4.4954128440366975E-2</v>
      </c>
      <c r="K24" s="98">
        <f t="shared" si="1"/>
        <v>-392</v>
      </c>
      <c r="L24" s="102">
        <f t="shared" si="4"/>
        <v>3.5629885475368113E-2</v>
      </c>
      <c r="M24" s="99">
        <f t="shared" si="2"/>
        <v>-54</v>
      </c>
      <c r="N24" s="99">
        <f t="shared" si="5"/>
        <v>0</v>
      </c>
    </row>
    <row r="25" spans="1:15">
      <c r="A25" s="42">
        <v>23</v>
      </c>
      <c r="B25" s="104" t="s">
        <v>114</v>
      </c>
      <c r="C25" s="56">
        <v>5256</v>
      </c>
      <c r="D25" s="56">
        <v>5186</v>
      </c>
      <c r="E25" s="56">
        <v>5112</v>
      </c>
      <c r="F25" s="56"/>
      <c r="G25" s="56"/>
      <c r="H25" s="56"/>
      <c r="I25" s="101">
        <f t="shared" si="3"/>
        <v>7.3296102201607293E-3</v>
      </c>
      <c r="J25" s="101">
        <f t="shared" si="0"/>
        <v>-2.7397260273972601E-2</v>
      </c>
      <c r="K25" s="98">
        <f t="shared" si="1"/>
        <v>-144</v>
      </c>
      <c r="L25" s="102">
        <f t="shared" si="4"/>
        <v>1.3088529358298491E-2</v>
      </c>
      <c r="M25" s="99">
        <f t="shared" si="2"/>
        <v>-74</v>
      </c>
      <c r="N25" s="99">
        <f t="shared" si="5"/>
        <v>0</v>
      </c>
    </row>
    <row r="26" spans="1:15">
      <c r="A26" s="42">
        <v>24</v>
      </c>
      <c r="B26" s="104" t="s">
        <v>115</v>
      </c>
      <c r="C26" s="56">
        <v>3912</v>
      </c>
      <c r="D26" s="56">
        <v>3948</v>
      </c>
      <c r="E26" s="56">
        <v>3871</v>
      </c>
      <c r="F26" s="56"/>
      <c r="G26" s="56"/>
      <c r="H26" s="56"/>
      <c r="I26" s="101">
        <f t="shared" si="3"/>
        <v>5.5502584433181111E-3</v>
      </c>
      <c r="J26" s="101">
        <f t="shared" si="0"/>
        <v>-1.0480572597137014E-2</v>
      </c>
      <c r="K26" s="98">
        <f t="shared" si="1"/>
        <v>-41</v>
      </c>
      <c r="L26" s="102">
        <f t="shared" si="4"/>
        <v>3.7265951645155428E-3</v>
      </c>
      <c r="M26" s="99">
        <f t="shared" si="2"/>
        <v>-77</v>
      </c>
      <c r="N26" s="99">
        <f t="shared" si="5"/>
        <v>0</v>
      </c>
    </row>
    <row r="27" spans="1:15">
      <c r="A27" s="42">
        <v>25</v>
      </c>
      <c r="B27" s="104" t="s">
        <v>116</v>
      </c>
      <c r="C27" s="56">
        <v>7084</v>
      </c>
      <c r="D27" s="56">
        <v>7754</v>
      </c>
      <c r="E27" s="56">
        <v>7602</v>
      </c>
      <c r="F27" s="56"/>
      <c r="G27" s="56"/>
      <c r="H27" s="56"/>
      <c r="I27" s="101">
        <f t="shared" si="3"/>
        <v>1.0899784212375169E-2</v>
      </c>
      <c r="J27" s="101">
        <f t="shared" si="0"/>
        <v>7.3122529644268769E-2</v>
      </c>
      <c r="K27" s="98">
        <f t="shared" si="1"/>
        <v>518</v>
      </c>
      <c r="L27" s="102">
        <f t="shared" si="4"/>
        <v>-4.7082348663879295E-2</v>
      </c>
      <c r="M27" s="99">
        <f t="shared" si="2"/>
        <v>-152</v>
      </c>
      <c r="N27" s="99">
        <f t="shared" si="5"/>
        <v>0</v>
      </c>
    </row>
    <row r="28" spans="1:15">
      <c r="A28" s="42">
        <v>26</v>
      </c>
      <c r="B28" s="104" t="s">
        <v>117</v>
      </c>
      <c r="C28" s="56">
        <v>6897</v>
      </c>
      <c r="D28" s="56">
        <v>7184</v>
      </c>
      <c r="E28" s="56">
        <v>7048</v>
      </c>
      <c r="F28" s="56"/>
      <c r="G28" s="56"/>
      <c r="H28" s="56"/>
      <c r="I28" s="101">
        <f t="shared" si="3"/>
        <v>1.010545634422786E-2</v>
      </c>
      <c r="J28" s="101">
        <f t="shared" si="0"/>
        <v>2.1893576917500362E-2</v>
      </c>
      <c r="K28" s="98">
        <f t="shared" si="1"/>
        <v>151</v>
      </c>
      <c r="L28" s="102">
        <f t="shared" si="4"/>
        <v>-1.3724777313215778E-2</v>
      </c>
      <c r="M28" s="99">
        <f t="shared" si="2"/>
        <v>-136</v>
      </c>
      <c r="N28" s="99">
        <f t="shared" si="5"/>
        <v>0</v>
      </c>
    </row>
    <row r="29" spans="1:15">
      <c r="A29" s="42">
        <v>27</v>
      </c>
      <c r="B29" s="104" t="s">
        <v>118</v>
      </c>
      <c r="C29" s="56">
        <v>15700</v>
      </c>
      <c r="D29" s="56">
        <v>16276</v>
      </c>
      <c r="E29" s="56">
        <v>16180</v>
      </c>
      <c r="F29" s="56"/>
      <c r="G29" s="56"/>
      <c r="H29" s="56"/>
      <c r="I29" s="101">
        <f t="shared" si="3"/>
        <v>2.3198961925313108E-2</v>
      </c>
      <c r="J29" s="101">
        <f t="shared" si="0"/>
        <v>3.0573248407643312E-2</v>
      </c>
      <c r="K29" s="98">
        <f t="shared" si="1"/>
        <v>480</v>
      </c>
      <c r="L29" s="102">
        <f t="shared" si="4"/>
        <v>-4.3628431194328306E-2</v>
      </c>
      <c r="M29" s="99">
        <f t="shared" si="2"/>
        <v>-96</v>
      </c>
      <c r="N29" s="99">
        <f t="shared" si="5"/>
        <v>0</v>
      </c>
    </row>
    <row r="30" spans="1:15">
      <c r="A30" s="42">
        <v>28</v>
      </c>
      <c r="B30" s="104" t="s">
        <v>119</v>
      </c>
      <c r="C30" s="56">
        <v>6678</v>
      </c>
      <c r="D30" s="56">
        <v>6644</v>
      </c>
      <c r="E30" s="56">
        <v>6039</v>
      </c>
      <c r="F30" s="56"/>
      <c r="G30" s="56"/>
      <c r="H30" s="56"/>
      <c r="I30" s="101">
        <f t="shared" si="3"/>
        <v>8.6587472847321299E-3</v>
      </c>
      <c r="J30" s="101">
        <f t="shared" si="0"/>
        <v>-9.5687331536388143E-2</v>
      </c>
      <c r="K30" s="98">
        <f t="shared" si="1"/>
        <v>-639</v>
      </c>
      <c r="L30" s="102">
        <f t="shared" si="4"/>
        <v>5.8080349027449553E-2</v>
      </c>
      <c r="M30" s="99">
        <f t="shared" si="2"/>
        <v>-605</v>
      </c>
      <c r="N30" s="99">
        <f t="shared" si="5"/>
        <v>0</v>
      </c>
    </row>
    <row r="31" spans="1:15">
      <c r="A31" s="42">
        <v>29</v>
      </c>
      <c r="B31" s="104" t="s">
        <v>120</v>
      </c>
      <c r="C31" s="56">
        <v>2324</v>
      </c>
      <c r="D31" s="56">
        <v>2499</v>
      </c>
      <c r="E31" s="56">
        <v>2193</v>
      </c>
      <c r="F31" s="56"/>
      <c r="G31" s="56"/>
      <c r="H31" s="56"/>
      <c r="I31" s="101">
        <f t="shared" si="3"/>
        <v>3.1443339618177778E-3</v>
      </c>
      <c r="J31" s="101">
        <f t="shared" si="0"/>
        <v>-5.636833046471601E-2</v>
      </c>
      <c r="K31" s="98">
        <f t="shared" si="1"/>
        <v>-131</v>
      </c>
      <c r="L31" s="102">
        <f t="shared" si="4"/>
        <v>1.1906926013452099E-2</v>
      </c>
      <c r="M31" s="99">
        <f t="shared" si="2"/>
        <v>-306</v>
      </c>
      <c r="N31" s="99">
        <f t="shared" si="5"/>
        <v>0</v>
      </c>
    </row>
    <row r="32" spans="1:15">
      <c r="A32" s="42">
        <v>30</v>
      </c>
      <c r="B32" s="104" t="s">
        <v>121</v>
      </c>
      <c r="C32" s="56">
        <v>1090</v>
      </c>
      <c r="D32" s="56">
        <v>1095</v>
      </c>
      <c r="E32" s="56">
        <v>1111</v>
      </c>
      <c r="F32" s="56"/>
      <c r="G32" s="56"/>
      <c r="H32" s="56"/>
      <c r="I32" s="101">
        <f t="shared" si="3"/>
        <v>1.5929571507430694E-3</v>
      </c>
      <c r="J32" s="101">
        <f t="shared" si="0"/>
        <v>1.9266055045871561E-2</v>
      </c>
      <c r="K32" s="98">
        <f t="shared" si="1"/>
        <v>21</v>
      </c>
      <c r="L32" s="102">
        <f t="shared" si="4"/>
        <v>-1.9087438647518633E-3</v>
      </c>
      <c r="M32" s="99">
        <f t="shared" si="2"/>
        <v>16</v>
      </c>
      <c r="N32" s="99">
        <f t="shared" si="5"/>
        <v>0</v>
      </c>
    </row>
    <row r="33" spans="1:14">
      <c r="A33" s="42">
        <v>31</v>
      </c>
      <c r="B33" s="104" t="s">
        <v>122</v>
      </c>
      <c r="C33" s="56">
        <v>17093</v>
      </c>
      <c r="D33" s="56">
        <v>16454</v>
      </c>
      <c r="E33" s="56">
        <v>15114</v>
      </c>
      <c r="F33" s="56"/>
      <c r="G33" s="56"/>
      <c r="H33" s="56"/>
      <c r="I33" s="101">
        <f t="shared" si="3"/>
        <v>2.1670525991296805E-2</v>
      </c>
      <c r="J33" s="101">
        <f t="shared" si="0"/>
        <v>-0.11577838881413444</v>
      </c>
      <c r="K33" s="98">
        <f t="shared" si="1"/>
        <v>-1979</v>
      </c>
      <c r="L33" s="102">
        <f t="shared" si="4"/>
        <v>0.17987638611161608</v>
      </c>
      <c r="M33" s="99">
        <f t="shared" si="2"/>
        <v>-1340</v>
      </c>
      <c r="N33" s="99">
        <f t="shared" si="5"/>
        <v>0</v>
      </c>
    </row>
    <row r="34" spans="1:14">
      <c r="A34" s="42">
        <v>32</v>
      </c>
      <c r="B34" s="104" t="s">
        <v>123</v>
      </c>
      <c r="C34" s="56">
        <v>5804</v>
      </c>
      <c r="D34" s="56">
        <v>5947</v>
      </c>
      <c r="E34" s="56">
        <v>5901</v>
      </c>
      <c r="F34" s="56"/>
      <c r="G34" s="56"/>
      <c r="H34" s="56"/>
      <c r="I34" s="101">
        <f t="shared" si="3"/>
        <v>8.4608822201033777E-3</v>
      </c>
      <c r="J34" s="101">
        <f t="shared" si="0"/>
        <v>1.6712611991729843E-2</v>
      </c>
      <c r="K34" s="98">
        <f t="shared" si="1"/>
        <v>97</v>
      </c>
      <c r="L34" s="102">
        <f t="shared" si="4"/>
        <v>-8.8165788038538449E-3</v>
      </c>
      <c r="M34" s="99">
        <f t="shared" si="2"/>
        <v>-46</v>
      </c>
      <c r="N34" s="99">
        <f t="shared" si="5"/>
        <v>0</v>
      </c>
    </row>
    <row r="35" spans="1:14">
      <c r="A35" s="42">
        <v>33</v>
      </c>
      <c r="B35" s="104" t="s">
        <v>124</v>
      </c>
      <c r="C35" s="56">
        <v>28045</v>
      </c>
      <c r="D35" s="56">
        <v>27580</v>
      </c>
      <c r="E35" s="56">
        <v>27342</v>
      </c>
      <c r="F35" s="56"/>
      <c r="G35" s="56"/>
      <c r="H35" s="56"/>
      <c r="I35" s="101">
        <f t="shared" si="3"/>
        <v>3.9203091283183618E-2</v>
      </c>
      <c r="J35" s="101">
        <f t="shared" si="0"/>
        <v>-2.5066856837225888E-2</v>
      </c>
      <c r="K35" s="98">
        <f t="shared" si="1"/>
        <v>-703</v>
      </c>
      <c r="L35" s="102">
        <f t="shared" si="4"/>
        <v>6.3897473186693324E-2</v>
      </c>
      <c r="M35" s="99">
        <f t="shared" si="2"/>
        <v>-238</v>
      </c>
      <c r="N35" s="99">
        <f t="shared" si="5"/>
        <v>0</v>
      </c>
    </row>
    <row r="36" spans="1:14">
      <c r="A36" s="42">
        <v>34</v>
      </c>
      <c r="B36" s="104" t="s">
        <v>125</v>
      </c>
      <c r="C36" s="56">
        <v>5447</v>
      </c>
      <c r="D36" s="56">
        <v>4923</v>
      </c>
      <c r="E36" s="56">
        <v>4862</v>
      </c>
      <c r="F36" s="56"/>
      <c r="G36" s="56"/>
      <c r="H36" s="56"/>
      <c r="I36" s="101">
        <f t="shared" si="3"/>
        <v>6.9711590161231352E-3</v>
      </c>
      <c r="J36" s="101">
        <f t="shared" si="0"/>
        <v>-0.10739856801909307</v>
      </c>
      <c r="K36" s="98">
        <f t="shared" si="1"/>
        <v>-585</v>
      </c>
      <c r="L36" s="102">
        <f t="shared" si="4"/>
        <v>5.3172150518087623E-2</v>
      </c>
      <c r="M36" s="99">
        <f t="shared" si="2"/>
        <v>-61</v>
      </c>
      <c r="N36" s="99">
        <f t="shared" si="5"/>
        <v>0</v>
      </c>
    </row>
    <row r="37" spans="1:14" ht="15.75" customHeight="1">
      <c r="A37" s="42">
        <v>35</v>
      </c>
      <c r="B37" s="104" t="s">
        <v>126</v>
      </c>
      <c r="C37" s="56">
        <v>26864</v>
      </c>
      <c r="D37" s="56">
        <v>27949</v>
      </c>
      <c r="E37" s="56">
        <v>27471</v>
      </c>
      <c r="F37" s="56"/>
      <c r="G37" s="56"/>
      <c r="H37" s="56"/>
      <c r="I37" s="101">
        <f t="shared" si="3"/>
        <v>3.9388052104467018E-2</v>
      </c>
      <c r="J37" s="101">
        <f t="shared" si="0"/>
        <v>2.2595294818344252E-2</v>
      </c>
      <c r="K37" s="98">
        <f t="shared" si="1"/>
        <v>607</v>
      </c>
      <c r="L37" s="102">
        <f t="shared" si="4"/>
        <v>-5.5171786947827671E-2</v>
      </c>
      <c r="M37" s="99">
        <f t="shared" si="2"/>
        <v>-478</v>
      </c>
      <c r="N37" s="99">
        <f t="shared" si="5"/>
        <v>0</v>
      </c>
    </row>
    <row r="38" spans="1:14">
      <c r="A38" s="42">
        <v>36</v>
      </c>
      <c r="B38" s="104" t="s">
        <v>127</v>
      </c>
      <c r="C38" s="56">
        <v>4388</v>
      </c>
      <c r="D38" s="56">
        <v>4727</v>
      </c>
      <c r="E38" s="56">
        <v>4679</v>
      </c>
      <c r="F38" s="56"/>
      <c r="G38" s="56"/>
      <c r="H38" s="56"/>
      <c r="I38" s="101">
        <f t="shared" si="3"/>
        <v>6.7087727347676157E-3</v>
      </c>
      <c r="J38" s="101">
        <f t="shared" si="0"/>
        <v>6.63172288058341E-2</v>
      </c>
      <c r="K38" s="98">
        <f t="shared" si="1"/>
        <v>291</v>
      </c>
      <c r="L38" s="102">
        <f t="shared" si="4"/>
        <v>-2.6449736411561533E-2</v>
      </c>
      <c r="M38" s="99">
        <f t="shared" si="2"/>
        <v>-48</v>
      </c>
      <c r="N38" s="99">
        <f t="shared" si="5"/>
        <v>0</v>
      </c>
    </row>
    <row r="39" spans="1:14">
      <c r="A39" s="42">
        <v>37</v>
      </c>
      <c r="B39" s="104" t="s">
        <v>128</v>
      </c>
      <c r="C39" s="56">
        <v>8440</v>
      </c>
      <c r="D39" s="56">
        <v>8364</v>
      </c>
      <c r="E39" s="56">
        <v>8260</v>
      </c>
      <c r="F39" s="56"/>
      <c r="G39" s="56"/>
      <c r="H39" s="56"/>
      <c r="I39" s="101">
        <f t="shared" si="3"/>
        <v>1.1843227781402118E-2</v>
      </c>
      <c r="J39" s="101">
        <f t="shared" si="0"/>
        <v>-2.132701421800948E-2</v>
      </c>
      <c r="K39" s="98">
        <f t="shared" si="1"/>
        <v>-180</v>
      </c>
      <c r="L39" s="102">
        <f t="shared" si="4"/>
        <v>1.6360661697873115E-2</v>
      </c>
      <c r="M39" s="99">
        <f t="shared" si="2"/>
        <v>-104</v>
      </c>
      <c r="N39" s="99">
        <f t="shared" si="5"/>
        <v>0</v>
      </c>
    </row>
    <row r="40" spans="1:14">
      <c r="A40" s="42">
        <v>38</v>
      </c>
      <c r="B40" s="104" t="s">
        <v>129</v>
      </c>
      <c r="C40" s="56">
        <v>11989</v>
      </c>
      <c r="D40" s="56">
        <v>12560</v>
      </c>
      <c r="E40" s="56">
        <v>12359</v>
      </c>
      <c r="F40" s="56"/>
      <c r="G40" s="56"/>
      <c r="H40" s="56"/>
      <c r="I40" s="101">
        <f t="shared" si="3"/>
        <v>1.7720393722802513E-2</v>
      </c>
      <c r="J40" s="101">
        <f t="shared" si="0"/>
        <v>3.0861623154558347E-2</v>
      </c>
      <c r="K40" s="98">
        <f t="shared" si="1"/>
        <v>370</v>
      </c>
      <c r="L40" s="102">
        <f t="shared" si="4"/>
        <v>-3.3630249045628065E-2</v>
      </c>
      <c r="M40" s="99">
        <f t="shared" si="2"/>
        <v>-201</v>
      </c>
      <c r="N40" s="99">
        <f t="shared" si="5"/>
        <v>0</v>
      </c>
    </row>
    <row r="41" spans="1:14">
      <c r="A41" s="42">
        <v>39</v>
      </c>
      <c r="B41" s="104" t="s">
        <v>130</v>
      </c>
      <c r="C41" s="56">
        <v>4552</v>
      </c>
      <c r="D41" s="56">
        <v>4490</v>
      </c>
      <c r="E41" s="56">
        <v>4444</v>
      </c>
      <c r="F41" s="56"/>
      <c r="G41" s="56"/>
      <c r="H41" s="56"/>
      <c r="I41" s="101">
        <f t="shared" si="3"/>
        <v>6.3718286029722775E-3</v>
      </c>
      <c r="J41" s="101">
        <f t="shared" si="0"/>
        <v>-2.3725834797891036E-2</v>
      </c>
      <c r="K41" s="98">
        <f t="shared" si="1"/>
        <v>-108</v>
      </c>
      <c r="L41" s="102">
        <f t="shared" si="4"/>
        <v>9.816397018723869E-3</v>
      </c>
      <c r="M41" s="99">
        <f t="shared" si="2"/>
        <v>-46</v>
      </c>
      <c r="N41" s="99">
        <f t="shared" si="5"/>
        <v>0</v>
      </c>
    </row>
    <row r="42" spans="1:14">
      <c r="A42" s="42">
        <v>40</v>
      </c>
      <c r="B42" s="104" t="s">
        <v>131</v>
      </c>
      <c r="C42" s="56">
        <v>3593</v>
      </c>
      <c r="D42" s="56">
        <v>3648</v>
      </c>
      <c r="E42" s="56">
        <v>3631</v>
      </c>
      <c r="F42" s="56"/>
      <c r="G42" s="56"/>
      <c r="H42" s="56"/>
      <c r="I42" s="101">
        <f t="shared" si="3"/>
        <v>5.2061452874420204E-3</v>
      </c>
      <c r="J42" s="101">
        <f t="shared" si="0"/>
        <v>1.0576120233787921E-2</v>
      </c>
      <c r="K42" s="98">
        <f t="shared" si="1"/>
        <v>38</v>
      </c>
      <c r="L42" s="102">
        <f t="shared" si="4"/>
        <v>-3.4539174695509909E-3</v>
      </c>
      <c r="M42" s="99">
        <f t="shared" si="2"/>
        <v>-17</v>
      </c>
      <c r="N42" s="99">
        <f t="shared" si="5"/>
        <v>0</v>
      </c>
    </row>
    <row r="43" spans="1:14">
      <c r="A43" s="42">
        <v>41</v>
      </c>
      <c r="B43" s="104" t="s">
        <v>132</v>
      </c>
      <c r="C43" s="56">
        <v>2520</v>
      </c>
      <c r="D43" s="56">
        <v>2590</v>
      </c>
      <c r="E43" s="56">
        <v>2564</v>
      </c>
      <c r="F43" s="56"/>
      <c r="G43" s="56"/>
      <c r="H43" s="56"/>
      <c r="I43" s="101">
        <f t="shared" si="3"/>
        <v>3.6762755486095676E-3</v>
      </c>
      <c r="J43" s="101">
        <f t="shared" si="0"/>
        <v>1.7460317460317461E-2</v>
      </c>
      <c r="K43" s="98">
        <f t="shared" si="1"/>
        <v>44</v>
      </c>
      <c r="L43" s="102">
        <f t="shared" si="4"/>
        <v>-3.9992728594800946E-3</v>
      </c>
      <c r="M43" s="99">
        <f t="shared" si="2"/>
        <v>-26</v>
      </c>
      <c r="N43" s="99">
        <f t="shared" si="5"/>
        <v>0</v>
      </c>
    </row>
    <row r="44" spans="1:14">
      <c r="A44" s="42">
        <v>42</v>
      </c>
      <c r="B44" s="104" t="s">
        <v>133</v>
      </c>
      <c r="C44" s="56">
        <v>40813</v>
      </c>
      <c r="D44" s="56">
        <v>42129</v>
      </c>
      <c r="E44" s="56">
        <v>37517</v>
      </c>
      <c r="F44" s="56"/>
      <c r="G44" s="56"/>
      <c r="H44" s="56"/>
      <c r="I44" s="101">
        <f t="shared" si="3"/>
        <v>5.3792055287513713E-2</v>
      </c>
      <c r="J44" s="101">
        <f t="shared" si="0"/>
        <v>-8.0758581824418696E-2</v>
      </c>
      <c r="K44" s="98">
        <f t="shared" si="1"/>
        <v>-3296</v>
      </c>
      <c r="L44" s="102">
        <f t="shared" si="4"/>
        <v>0.29958189420105436</v>
      </c>
      <c r="M44" s="99">
        <f t="shared" si="2"/>
        <v>-4612</v>
      </c>
      <c r="N44" s="99">
        <f t="shared" si="5"/>
        <v>0</v>
      </c>
    </row>
    <row r="45" spans="1:14">
      <c r="A45" s="42">
        <v>43</v>
      </c>
      <c r="B45" s="104" t="s">
        <v>134</v>
      </c>
      <c r="C45" s="56">
        <v>6835</v>
      </c>
      <c r="D45" s="56">
        <v>7089</v>
      </c>
      <c r="E45" s="56">
        <v>6918</v>
      </c>
      <c r="F45" s="56"/>
      <c r="G45" s="56"/>
      <c r="H45" s="56"/>
      <c r="I45" s="101">
        <f t="shared" si="3"/>
        <v>9.9190617181283119E-3</v>
      </c>
      <c r="J45" s="101">
        <f t="shared" si="0"/>
        <v>1.2143379663496708E-2</v>
      </c>
      <c r="K45" s="98">
        <f t="shared" si="1"/>
        <v>83</v>
      </c>
      <c r="L45" s="102">
        <f t="shared" si="4"/>
        <v>-7.5440828940192689E-3</v>
      </c>
      <c r="M45" s="99">
        <f t="shared" si="2"/>
        <v>-171</v>
      </c>
      <c r="N45" s="99">
        <f t="shared" si="5"/>
        <v>0</v>
      </c>
    </row>
    <row r="46" spans="1:14">
      <c r="A46" s="42">
        <v>44</v>
      </c>
      <c r="B46" s="104" t="s">
        <v>135</v>
      </c>
      <c r="C46" s="56">
        <v>12061</v>
      </c>
      <c r="D46" s="56">
        <v>12381</v>
      </c>
      <c r="E46" s="56">
        <v>12134</v>
      </c>
      <c r="F46" s="56"/>
      <c r="G46" s="56"/>
      <c r="H46" s="56"/>
      <c r="I46" s="101">
        <f t="shared" si="3"/>
        <v>1.7397787639168681E-2</v>
      </c>
      <c r="J46" s="101">
        <f t="shared" si="0"/>
        <v>6.0525661222120882E-3</v>
      </c>
      <c r="K46" s="98">
        <f t="shared" si="1"/>
        <v>73</v>
      </c>
      <c r="L46" s="102">
        <f t="shared" si="4"/>
        <v>-6.6351572441374299E-3</v>
      </c>
      <c r="M46" s="99">
        <f t="shared" si="2"/>
        <v>-247</v>
      </c>
      <c r="N46" s="99">
        <f t="shared" si="5"/>
        <v>0</v>
      </c>
    </row>
    <row r="47" spans="1:14">
      <c r="A47" s="42">
        <v>45</v>
      </c>
      <c r="B47" s="104" t="s">
        <v>136</v>
      </c>
      <c r="C47" s="56">
        <v>31401</v>
      </c>
      <c r="D47" s="56">
        <v>32571</v>
      </c>
      <c r="E47" s="56">
        <v>30765</v>
      </c>
      <c r="F47" s="56"/>
      <c r="G47" s="56"/>
      <c r="H47" s="56"/>
      <c r="I47" s="101">
        <f t="shared" si="3"/>
        <v>4.411100516886636E-2</v>
      </c>
      <c r="J47" s="101">
        <f t="shared" si="0"/>
        <v>-2.0254132034011656E-2</v>
      </c>
      <c r="K47" s="98">
        <f t="shared" si="1"/>
        <v>-636</v>
      </c>
      <c r="L47" s="102">
        <f t="shared" si="4"/>
        <v>5.7807671332485003E-2</v>
      </c>
      <c r="M47" s="99">
        <f t="shared" si="2"/>
        <v>-1806</v>
      </c>
      <c r="N47" s="99">
        <f t="shared" si="5"/>
        <v>0</v>
      </c>
    </row>
    <row r="48" spans="1:14">
      <c r="A48" s="42">
        <v>46</v>
      </c>
      <c r="B48" s="104" t="s">
        <v>137</v>
      </c>
      <c r="C48" s="56">
        <v>9858</v>
      </c>
      <c r="D48" s="56">
        <v>10360</v>
      </c>
      <c r="E48" s="56">
        <v>10144</v>
      </c>
      <c r="F48" s="56"/>
      <c r="G48" s="56"/>
      <c r="H48" s="56"/>
      <c r="I48" s="101">
        <f t="shared" si="3"/>
        <v>1.4544516055029429E-2</v>
      </c>
      <c r="J48" s="101">
        <f t="shared" si="0"/>
        <v>2.9011969973625481E-2</v>
      </c>
      <c r="K48" s="98">
        <f t="shared" si="1"/>
        <v>286</v>
      </c>
      <c r="L48" s="102">
        <f t="shared" si="4"/>
        <v>-2.5995273586620616E-2</v>
      </c>
      <c r="M48" s="99">
        <f t="shared" si="2"/>
        <v>-216</v>
      </c>
      <c r="N48" s="99">
        <f t="shared" si="5"/>
        <v>0</v>
      </c>
    </row>
    <row r="49" spans="1:14">
      <c r="A49" s="42">
        <v>47</v>
      </c>
      <c r="B49" s="104" t="s">
        <v>138</v>
      </c>
      <c r="C49" s="56">
        <v>7393</v>
      </c>
      <c r="D49" s="56">
        <v>7947</v>
      </c>
      <c r="E49" s="56">
        <v>7803</v>
      </c>
      <c r="F49" s="56"/>
      <c r="G49" s="56"/>
      <c r="H49" s="56"/>
      <c r="I49" s="101">
        <f t="shared" si="3"/>
        <v>1.1187978980421395E-2</v>
      </c>
      <c r="J49" s="101">
        <f t="shared" si="0"/>
        <v>5.5457865548491816E-2</v>
      </c>
      <c r="K49" s="98">
        <f t="shared" si="1"/>
        <v>410</v>
      </c>
      <c r="L49" s="102">
        <f t="shared" si="4"/>
        <v>-3.7265951645155428E-2</v>
      </c>
      <c r="M49" s="99">
        <f t="shared" si="2"/>
        <v>-144</v>
      </c>
      <c r="N49" s="99">
        <f t="shared" si="5"/>
        <v>0</v>
      </c>
    </row>
    <row r="50" spans="1:14">
      <c r="A50" s="42">
        <v>48</v>
      </c>
      <c r="B50" s="104" t="s">
        <v>139</v>
      </c>
      <c r="C50" s="56">
        <v>11563</v>
      </c>
      <c r="D50" s="56">
        <v>11295</v>
      </c>
      <c r="E50" s="56">
        <v>11195</v>
      </c>
      <c r="F50" s="56"/>
      <c r="G50" s="56"/>
      <c r="H50" s="56"/>
      <c r="I50" s="101">
        <f t="shared" si="3"/>
        <v>1.6051444916803475E-2</v>
      </c>
      <c r="J50" s="101">
        <f t="shared" si="0"/>
        <v>-3.1825650782668857E-2</v>
      </c>
      <c r="K50" s="98">
        <f t="shared" si="1"/>
        <v>-368</v>
      </c>
      <c r="L50" s="102">
        <f t="shared" si="4"/>
        <v>3.3448463915651698E-2</v>
      </c>
      <c r="M50" s="99">
        <f t="shared" si="2"/>
        <v>-100</v>
      </c>
      <c r="N50" s="99">
        <f t="shared" si="5"/>
        <v>0</v>
      </c>
    </row>
    <row r="51" spans="1:14">
      <c r="A51" s="42">
        <v>49</v>
      </c>
      <c r="B51" s="104" t="s">
        <v>140</v>
      </c>
      <c r="C51" s="56">
        <v>2258</v>
      </c>
      <c r="D51" s="56">
        <v>2753</v>
      </c>
      <c r="E51" s="56">
        <v>2695</v>
      </c>
      <c r="F51" s="56"/>
      <c r="G51" s="56"/>
      <c r="H51" s="56"/>
      <c r="I51" s="101">
        <f t="shared" si="3"/>
        <v>3.8641039795252671E-3</v>
      </c>
      <c r="J51" s="101">
        <f t="shared" si="0"/>
        <v>0.19353410097431356</v>
      </c>
      <c r="K51" s="98">
        <f t="shared" si="1"/>
        <v>437</v>
      </c>
      <c r="L51" s="102">
        <f t="shared" si="4"/>
        <v>-3.9720050899836393E-2</v>
      </c>
      <c r="M51" s="99">
        <f t="shared" si="2"/>
        <v>-58</v>
      </c>
      <c r="N51" s="99">
        <f t="shared" si="5"/>
        <v>0</v>
      </c>
    </row>
    <row r="52" spans="1:14">
      <c r="A52" s="42">
        <v>50</v>
      </c>
      <c r="B52" s="104" t="s">
        <v>141</v>
      </c>
      <c r="C52" s="56">
        <v>7600</v>
      </c>
      <c r="D52" s="56">
        <v>7601</v>
      </c>
      <c r="E52" s="56">
        <v>7476</v>
      </c>
      <c r="F52" s="56"/>
      <c r="G52" s="56"/>
      <c r="H52" s="56"/>
      <c r="I52" s="101">
        <f t="shared" si="3"/>
        <v>1.0719124805540221E-2</v>
      </c>
      <c r="J52" s="101">
        <f t="shared" si="0"/>
        <v>-1.6315789473684211E-2</v>
      </c>
      <c r="K52" s="98">
        <f t="shared" si="1"/>
        <v>-124</v>
      </c>
      <c r="L52" s="102">
        <f t="shared" si="4"/>
        <v>1.1270678058534812E-2</v>
      </c>
      <c r="M52" s="99">
        <f t="shared" si="2"/>
        <v>-125</v>
      </c>
      <c r="N52" s="99">
        <f t="shared" si="5"/>
        <v>0</v>
      </c>
    </row>
    <row r="53" spans="1:14">
      <c r="A53" s="42">
        <v>51</v>
      </c>
      <c r="B53" s="104" t="s">
        <v>142</v>
      </c>
      <c r="C53" s="56">
        <v>12959</v>
      </c>
      <c r="D53" s="56">
        <v>13076</v>
      </c>
      <c r="E53" s="56">
        <v>12799</v>
      </c>
      <c r="F53" s="56"/>
      <c r="G53" s="56"/>
      <c r="H53" s="56"/>
      <c r="I53" s="101">
        <f t="shared" si="3"/>
        <v>1.8351267841908683E-2</v>
      </c>
      <c r="J53" s="101">
        <f t="shared" si="0"/>
        <v>-1.2346631684543561E-2</v>
      </c>
      <c r="K53" s="98">
        <f t="shared" si="1"/>
        <v>-160</v>
      </c>
      <c r="L53" s="102">
        <f t="shared" si="4"/>
        <v>1.4542810398109434E-2</v>
      </c>
      <c r="M53" s="99">
        <f t="shared" si="2"/>
        <v>-277</v>
      </c>
      <c r="N53" s="99">
        <f t="shared" si="5"/>
        <v>0</v>
      </c>
    </row>
    <row r="54" spans="1:14">
      <c r="A54" s="42">
        <v>52</v>
      </c>
      <c r="B54" s="104" t="s">
        <v>143</v>
      </c>
      <c r="C54" s="56">
        <v>10065</v>
      </c>
      <c r="D54" s="56">
        <v>10767</v>
      </c>
      <c r="E54" s="56">
        <v>9996</v>
      </c>
      <c r="F54" s="56"/>
      <c r="G54" s="56"/>
      <c r="H54" s="56"/>
      <c r="I54" s="101">
        <f t="shared" si="3"/>
        <v>1.4332312942239174E-2</v>
      </c>
      <c r="J54" s="101">
        <f t="shared" si="0"/>
        <v>-6.8554396423248882E-3</v>
      </c>
      <c r="K54" s="98">
        <f t="shared" si="1"/>
        <v>-69</v>
      </c>
      <c r="L54" s="102">
        <f t="shared" si="4"/>
        <v>6.2715869841846938E-3</v>
      </c>
      <c r="M54" s="99">
        <f t="shared" si="2"/>
        <v>-771</v>
      </c>
      <c r="N54" s="99">
        <f t="shared" si="5"/>
        <v>0</v>
      </c>
    </row>
    <row r="55" spans="1:14">
      <c r="A55" s="42">
        <v>53</v>
      </c>
      <c r="B55" s="104" t="s">
        <v>144</v>
      </c>
      <c r="C55" s="56">
        <v>7904</v>
      </c>
      <c r="D55" s="56">
        <v>7902</v>
      </c>
      <c r="E55" s="56">
        <v>7887</v>
      </c>
      <c r="F55" s="56"/>
      <c r="G55" s="56"/>
      <c r="H55" s="56"/>
      <c r="I55" s="101">
        <f t="shared" si="3"/>
        <v>1.1308418584978027E-2</v>
      </c>
      <c r="J55" s="101">
        <f t="shared" si="0"/>
        <v>-2.1508097165991902E-3</v>
      </c>
      <c r="K55" s="98">
        <f t="shared" si="1"/>
        <v>-17</v>
      </c>
      <c r="L55" s="102">
        <f t="shared" si="4"/>
        <v>1.5451736047991274E-3</v>
      </c>
      <c r="M55" s="99">
        <f t="shared" si="2"/>
        <v>-15</v>
      </c>
      <c r="N55" s="99">
        <f t="shared" si="5"/>
        <v>0</v>
      </c>
    </row>
    <row r="56" spans="1:14">
      <c r="A56" s="42">
        <v>54</v>
      </c>
      <c r="B56" s="104" t="s">
        <v>145</v>
      </c>
      <c r="C56" s="56">
        <v>8849</v>
      </c>
      <c r="D56" s="56">
        <v>8737</v>
      </c>
      <c r="E56" s="56">
        <v>8705</v>
      </c>
      <c r="F56" s="56"/>
      <c r="G56" s="56"/>
      <c r="H56" s="56"/>
      <c r="I56" s="101">
        <f t="shared" si="3"/>
        <v>1.2481270924589036E-2</v>
      </c>
      <c r="J56" s="101">
        <f t="shared" si="0"/>
        <v>-1.6273025200587637E-2</v>
      </c>
      <c r="K56" s="98">
        <f t="shared" si="1"/>
        <v>-144</v>
      </c>
      <c r="L56" s="102">
        <f t="shared" si="4"/>
        <v>1.3088529358298491E-2</v>
      </c>
      <c r="M56" s="99">
        <f t="shared" si="2"/>
        <v>-32</v>
      </c>
      <c r="N56" s="99">
        <f t="shared" si="5"/>
        <v>0</v>
      </c>
    </row>
    <row r="57" spans="1:14">
      <c r="A57" s="42">
        <v>55</v>
      </c>
      <c r="B57" s="104" t="s">
        <v>146</v>
      </c>
      <c r="C57" s="56">
        <v>20180</v>
      </c>
      <c r="D57" s="56">
        <v>20235</v>
      </c>
      <c r="E57" s="56">
        <v>18262</v>
      </c>
      <c r="F57" s="56"/>
      <c r="G57" s="56"/>
      <c r="H57" s="56"/>
      <c r="I57" s="101">
        <f t="shared" si="3"/>
        <v>2.6184143552538192E-2</v>
      </c>
      <c r="J57" s="101">
        <f t="shared" si="0"/>
        <v>-9.504459861248761E-2</v>
      </c>
      <c r="K57" s="98">
        <f t="shared" si="1"/>
        <v>-1918</v>
      </c>
      <c r="L57" s="102">
        <f t="shared" si="4"/>
        <v>0.17433193964733684</v>
      </c>
      <c r="M57" s="99">
        <f t="shared" si="2"/>
        <v>-1973</v>
      </c>
      <c r="N57" s="99">
        <f t="shared" si="5"/>
        <v>0</v>
      </c>
    </row>
    <row r="58" spans="1:14">
      <c r="A58" s="42">
        <v>56</v>
      </c>
      <c r="B58" s="104" t="s">
        <v>147</v>
      </c>
      <c r="C58" s="56">
        <v>1695</v>
      </c>
      <c r="D58" s="56">
        <v>1713</v>
      </c>
      <c r="E58" s="56">
        <v>1675</v>
      </c>
      <c r="F58" s="56"/>
      <c r="G58" s="56"/>
      <c r="H58" s="56"/>
      <c r="I58" s="101">
        <f t="shared" si="3"/>
        <v>2.4016230670518821E-3</v>
      </c>
      <c r="J58" s="101">
        <f t="shared" si="0"/>
        <v>-1.1799410029498525E-2</v>
      </c>
      <c r="K58" s="98">
        <f t="shared" si="1"/>
        <v>-20</v>
      </c>
      <c r="L58" s="102">
        <f t="shared" si="4"/>
        <v>1.8178512997636793E-3</v>
      </c>
      <c r="M58" s="99">
        <f t="shared" si="2"/>
        <v>-38</v>
      </c>
      <c r="N58" s="99">
        <f t="shared" si="5"/>
        <v>0</v>
      </c>
    </row>
    <row r="59" spans="1:14">
      <c r="A59" s="42">
        <v>57</v>
      </c>
      <c r="B59" s="104" t="s">
        <v>148</v>
      </c>
      <c r="C59" s="56">
        <v>3231</v>
      </c>
      <c r="D59" s="56">
        <v>3210</v>
      </c>
      <c r="E59" s="56">
        <v>3168</v>
      </c>
      <c r="F59" s="56"/>
      <c r="G59" s="56"/>
      <c r="H59" s="56"/>
      <c r="I59" s="101">
        <f t="shared" si="3"/>
        <v>4.5422936575643955E-3</v>
      </c>
      <c r="J59" s="101">
        <f t="shared" si="0"/>
        <v>-1.9498607242339833E-2</v>
      </c>
      <c r="K59" s="98">
        <f t="shared" si="1"/>
        <v>-63</v>
      </c>
      <c r="L59" s="102">
        <f t="shared" si="4"/>
        <v>5.7262315942555901E-3</v>
      </c>
      <c r="M59" s="99">
        <f t="shared" si="2"/>
        <v>-42</v>
      </c>
      <c r="N59" s="99">
        <f t="shared" si="5"/>
        <v>0</v>
      </c>
    </row>
    <row r="60" spans="1:14">
      <c r="A60" s="42">
        <v>58</v>
      </c>
      <c r="B60" s="104" t="s">
        <v>149</v>
      </c>
      <c r="C60" s="56">
        <v>13213</v>
      </c>
      <c r="D60" s="56">
        <v>13725</v>
      </c>
      <c r="E60" s="56">
        <v>13524</v>
      </c>
      <c r="F60" s="56"/>
      <c r="G60" s="56"/>
      <c r="H60" s="56"/>
      <c r="I60" s="101">
        <f t="shared" si="3"/>
        <v>1.9390776333617705E-2</v>
      </c>
      <c r="J60" s="101">
        <f t="shared" si="0"/>
        <v>2.3537425262998561E-2</v>
      </c>
      <c r="K60" s="98">
        <f t="shared" si="1"/>
        <v>311</v>
      </c>
      <c r="L60" s="102">
        <f t="shared" si="4"/>
        <v>-2.8267587711325214E-2</v>
      </c>
      <c r="M60" s="99">
        <f t="shared" si="2"/>
        <v>-201</v>
      </c>
      <c r="N60" s="99">
        <f t="shared" si="5"/>
        <v>0</v>
      </c>
    </row>
    <row r="61" spans="1:14">
      <c r="A61" s="42">
        <v>59</v>
      </c>
      <c r="B61" s="104" t="s">
        <v>150</v>
      </c>
      <c r="C61" s="56">
        <v>6920</v>
      </c>
      <c r="D61" s="56">
        <v>6688</v>
      </c>
      <c r="E61" s="56">
        <v>6629</v>
      </c>
      <c r="F61" s="56"/>
      <c r="G61" s="56"/>
      <c r="H61" s="56"/>
      <c r="I61" s="101">
        <f t="shared" si="3"/>
        <v>9.5046921262608528E-3</v>
      </c>
      <c r="J61" s="101">
        <f t="shared" si="0"/>
        <v>-4.2052023121387283E-2</v>
      </c>
      <c r="K61" s="98">
        <f t="shared" si="1"/>
        <v>-291</v>
      </c>
      <c r="L61" s="102">
        <f t="shared" si="4"/>
        <v>2.6449736411561533E-2</v>
      </c>
      <c r="M61" s="99">
        <f t="shared" si="2"/>
        <v>-59</v>
      </c>
      <c r="N61" s="99">
        <f t="shared" si="5"/>
        <v>0</v>
      </c>
    </row>
    <row r="62" spans="1:14">
      <c r="A62" s="42">
        <v>60</v>
      </c>
      <c r="B62" s="104" t="s">
        <v>151</v>
      </c>
      <c r="C62" s="56">
        <v>9012</v>
      </c>
      <c r="D62" s="56">
        <v>9375</v>
      </c>
      <c r="E62" s="56">
        <v>9001</v>
      </c>
      <c r="F62" s="56"/>
      <c r="G62" s="56"/>
      <c r="H62" s="56"/>
      <c r="I62" s="101">
        <f t="shared" si="3"/>
        <v>1.2905677150169548E-2</v>
      </c>
      <c r="J62" s="101">
        <f t="shared" si="0"/>
        <v>-1.2205947625388372E-3</v>
      </c>
      <c r="K62" s="98">
        <f t="shared" si="1"/>
        <v>-11</v>
      </c>
      <c r="L62" s="102">
        <f t="shared" si="4"/>
        <v>9.9981821487002366E-4</v>
      </c>
      <c r="M62" s="99">
        <f t="shared" si="2"/>
        <v>-374</v>
      </c>
      <c r="N62" s="99">
        <f t="shared" si="5"/>
        <v>0</v>
      </c>
    </row>
    <row r="63" spans="1:14">
      <c r="A63" s="42">
        <v>61</v>
      </c>
      <c r="B63" s="104" t="s">
        <v>152</v>
      </c>
      <c r="C63" s="56">
        <v>4949</v>
      </c>
      <c r="D63" s="56">
        <v>4876</v>
      </c>
      <c r="E63" s="56">
        <v>4520</v>
      </c>
      <c r="F63" s="56"/>
      <c r="G63" s="56"/>
      <c r="H63" s="56"/>
      <c r="I63" s="101">
        <f t="shared" si="3"/>
        <v>6.4807977689997059E-3</v>
      </c>
      <c r="J63" s="101">
        <f t="shared" si="0"/>
        <v>-8.668417862194383E-2</v>
      </c>
      <c r="K63" s="98">
        <f t="shared" si="1"/>
        <v>-429</v>
      </c>
      <c r="L63" s="102">
        <f t="shared" si="4"/>
        <v>3.8992910379930919E-2</v>
      </c>
      <c r="M63" s="99">
        <f t="shared" si="2"/>
        <v>-356</v>
      </c>
      <c r="N63" s="99">
        <f t="shared" si="5"/>
        <v>0</v>
      </c>
    </row>
    <row r="64" spans="1:14">
      <c r="A64" s="42">
        <v>62</v>
      </c>
      <c r="B64" s="104" t="s">
        <v>153</v>
      </c>
      <c r="C64" s="56">
        <v>1005</v>
      </c>
      <c r="D64" s="56">
        <v>1008</v>
      </c>
      <c r="E64" s="56">
        <v>1004</v>
      </c>
      <c r="F64" s="56"/>
      <c r="G64" s="56"/>
      <c r="H64" s="56"/>
      <c r="I64" s="101">
        <f t="shared" si="3"/>
        <v>1.4395400354149789E-3</v>
      </c>
      <c r="J64" s="101">
        <f t="shared" si="0"/>
        <v>-9.9502487562189048E-4</v>
      </c>
      <c r="K64" s="98">
        <f t="shared" si="1"/>
        <v>-1</v>
      </c>
      <c r="L64" s="102">
        <f t="shared" si="4"/>
        <v>9.089256498818396E-5</v>
      </c>
      <c r="M64" s="99">
        <f t="shared" si="2"/>
        <v>-4</v>
      </c>
      <c r="N64" s="99">
        <f t="shared" si="5"/>
        <v>0</v>
      </c>
    </row>
    <row r="65" spans="1:15">
      <c r="A65" s="42">
        <v>63</v>
      </c>
      <c r="B65" s="104" t="s">
        <v>154</v>
      </c>
      <c r="C65" s="56">
        <v>18301</v>
      </c>
      <c r="D65" s="56">
        <v>19066</v>
      </c>
      <c r="E65" s="56">
        <v>18388</v>
      </c>
      <c r="F65" s="56"/>
      <c r="G65" s="56"/>
      <c r="H65" s="56"/>
      <c r="I65" s="101">
        <f t="shared" si="3"/>
        <v>2.636480295937314E-2</v>
      </c>
      <c r="J65" s="101">
        <f t="shared" si="0"/>
        <v>4.7538385880552978E-3</v>
      </c>
      <c r="K65" s="98">
        <f t="shared" si="1"/>
        <v>87</v>
      </c>
      <c r="L65" s="102">
        <f t="shared" si="4"/>
        <v>-7.9076531539720059E-3</v>
      </c>
      <c r="M65" s="99">
        <f t="shared" si="2"/>
        <v>-678</v>
      </c>
      <c r="N65" s="99">
        <f t="shared" si="5"/>
        <v>0</v>
      </c>
    </row>
    <row r="66" spans="1:15">
      <c r="A66" s="42">
        <v>64</v>
      </c>
      <c r="B66" s="104" t="s">
        <v>155</v>
      </c>
      <c r="C66" s="56">
        <v>6955</v>
      </c>
      <c r="D66" s="56">
        <v>7207</v>
      </c>
      <c r="E66" s="56">
        <v>7098</v>
      </c>
      <c r="F66" s="56"/>
      <c r="G66" s="56"/>
      <c r="H66" s="56"/>
      <c r="I66" s="101">
        <f t="shared" si="3"/>
        <v>1.0177146585035379E-2</v>
      </c>
      <c r="J66" s="101">
        <f t="shared" si="0"/>
        <v>2.0560747663551402E-2</v>
      </c>
      <c r="K66" s="98">
        <f t="shared" si="1"/>
        <v>143</v>
      </c>
      <c r="L66" s="102">
        <f t="shared" si="4"/>
        <v>-1.2997636793310308E-2</v>
      </c>
      <c r="M66" s="99">
        <f t="shared" si="2"/>
        <v>-109</v>
      </c>
      <c r="N66" s="99">
        <f t="shared" si="5"/>
        <v>0</v>
      </c>
    </row>
    <row r="67" spans="1:15">
      <c r="A67" s="42">
        <v>65</v>
      </c>
      <c r="B67" s="104" t="s">
        <v>156</v>
      </c>
      <c r="C67" s="56">
        <v>2602</v>
      </c>
      <c r="D67" s="56">
        <v>2888</v>
      </c>
      <c r="E67" s="56">
        <v>2740</v>
      </c>
      <c r="F67" s="56"/>
      <c r="G67" s="56"/>
      <c r="H67" s="56"/>
      <c r="I67" s="101">
        <f t="shared" si="3"/>
        <v>3.9286251962520344E-3</v>
      </c>
      <c r="J67" s="101">
        <f t="shared" ref="J67:J84" si="6">(E67-C67)/C67</f>
        <v>5.3036126056879324E-2</v>
      </c>
      <c r="K67" s="98">
        <f t="shared" ref="K67:K83" si="7">E67-C67</f>
        <v>138</v>
      </c>
      <c r="L67" s="102">
        <f t="shared" si="4"/>
        <v>-1.2543173968369388E-2</v>
      </c>
      <c r="M67" s="99">
        <f t="shared" ref="M67:M83" si="8">E67-D67</f>
        <v>-148</v>
      </c>
      <c r="N67" s="99">
        <f t="shared" si="5"/>
        <v>0</v>
      </c>
      <c r="O67" s="9"/>
    </row>
    <row r="68" spans="1:15">
      <c r="A68" s="42">
        <v>66</v>
      </c>
      <c r="B68" s="104" t="s">
        <v>157</v>
      </c>
      <c r="C68" s="56">
        <v>11843</v>
      </c>
      <c r="D68" s="56">
        <v>12652</v>
      </c>
      <c r="E68" s="56">
        <v>11775</v>
      </c>
      <c r="F68" s="56"/>
      <c r="G68" s="56"/>
      <c r="H68" s="56"/>
      <c r="I68" s="101">
        <f t="shared" ref="I68:I83" si="9">E68/$E$84</f>
        <v>1.6883051710170696E-2</v>
      </c>
      <c r="J68" s="101">
        <f t="shared" si="6"/>
        <v>-5.7417883982099132E-3</v>
      </c>
      <c r="K68" s="98">
        <f t="shared" si="7"/>
        <v>-68</v>
      </c>
      <c r="L68" s="102">
        <f t="shared" ref="L68:L84" si="10">K68/$K$84</f>
        <v>6.1806944191965096E-3</v>
      </c>
      <c r="M68" s="99">
        <f t="shared" si="8"/>
        <v>-877</v>
      </c>
      <c r="N68" s="99">
        <f t="shared" ref="N68:N84" si="11">H68-G68</f>
        <v>0</v>
      </c>
    </row>
    <row r="69" spans="1:15">
      <c r="A69" s="42">
        <v>67</v>
      </c>
      <c r="B69" s="104" t="s">
        <v>158</v>
      </c>
      <c r="C69" s="56">
        <v>1424</v>
      </c>
      <c r="D69" s="56">
        <v>1484</v>
      </c>
      <c r="E69" s="56">
        <v>1524</v>
      </c>
      <c r="F69" s="56"/>
      <c r="G69" s="56"/>
      <c r="H69" s="56"/>
      <c r="I69" s="101">
        <f t="shared" si="9"/>
        <v>2.1851185398131753E-3</v>
      </c>
      <c r="J69" s="101">
        <f t="shared" si="6"/>
        <v>7.02247191011236E-2</v>
      </c>
      <c r="K69" s="98">
        <f t="shared" si="7"/>
        <v>100</v>
      </c>
      <c r="L69" s="102">
        <f t="shared" si="10"/>
        <v>-9.0892564988183967E-3</v>
      </c>
      <c r="M69" s="99">
        <f t="shared" si="8"/>
        <v>40</v>
      </c>
      <c r="N69" s="99">
        <f t="shared" si="11"/>
        <v>0</v>
      </c>
    </row>
    <row r="70" spans="1:15">
      <c r="A70" s="42">
        <v>68</v>
      </c>
      <c r="B70" s="104" t="s">
        <v>159</v>
      </c>
      <c r="C70" s="56">
        <v>9571</v>
      </c>
      <c r="D70" s="56">
        <v>9763</v>
      </c>
      <c r="E70" s="56">
        <v>9601</v>
      </c>
      <c r="F70" s="56"/>
      <c r="G70" s="56"/>
      <c r="H70" s="56"/>
      <c r="I70" s="101">
        <f t="shared" si="9"/>
        <v>1.3765960039859774E-2</v>
      </c>
      <c r="J70" s="101">
        <f t="shared" si="6"/>
        <v>3.1344687075540697E-3</v>
      </c>
      <c r="K70" s="98">
        <f t="shared" si="7"/>
        <v>30</v>
      </c>
      <c r="L70" s="102">
        <f t="shared" si="10"/>
        <v>-2.7267769496455191E-3</v>
      </c>
      <c r="M70" s="99">
        <f t="shared" si="8"/>
        <v>-162</v>
      </c>
      <c r="N70" s="99">
        <f t="shared" si="11"/>
        <v>0</v>
      </c>
    </row>
    <row r="71" spans="1:15">
      <c r="A71" s="42">
        <v>69</v>
      </c>
      <c r="B71" s="104" t="s">
        <v>160</v>
      </c>
      <c r="C71" s="56">
        <v>1633</v>
      </c>
      <c r="D71" s="56">
        <v>1750</v>
      </c>
      <c r="E71" s="56">
        <v>1734</v>
      </c>
      <c r="F71" s="56"/>
      <c r="G71" s="56"/>
      <c r="H71" s="56"/>
      <c r="I71" s="101">
        <f t="shared" si="9"/>
        <v>2.4862175512047544E-3</v>
      </c>
      <c r="J71" s="101">
        <f t="shared" si="6"/>
        <v>6.1849357011635027E-2</v>
      </c>
      <c r="K71" s="98">
        <f t="shared" si="7"/>
        <v>101</v>
      </c>
      <c r="L71" s="102">
        <f t="shared" si="10"/>
        <v>-9.1801490638065801E-3</v>
      </c>
      <c r="M71" s="99">
        <f t="shared" si="8"/>
        <v>-16</v>
      </c>
      <c r="N71" s="99">
        <f t="shared" si="11"/>
        <v>0</v>
      </c>
    </row>
    <row r="72" spans="1:15">
      <c r="A72" s="42">
        <v>70</v>
      </c>
      <c r="B72" s="104" t="s">
        <v>161</v>
      </c>
      <c r="C72" s="56">
        <v>5506</v>
      </c>
      <c r="D72" s="56">
        <v>5810</v>
      </c>
      <c r="E72" s="56">
        <v>5655</v>
      </c>
      <c r="F72" s="56"/>
      <c r="G72" s="56"/>
      <c r="H72" s="56"/>
      <c r="I72" s="101">
        <f t="shared" si="9"/>
        <v>8.1081662353303836E-3</v>
      </c>
      <c r="J72" s="101">
        <f t="shared" si="6"/>
        <v>2.7061387577188522E-2</v>
      </c>
      <c r="K72" s="98">
        <f t="shared" si="7"/>
        <v>149</v>
      </c>
      <c r="L72" s="102">
        <f t="shared" si="10"/>
        <v>-1.3542992183239412E-2</v>
      </c>
      <c r="M72" s="99">
        <f t="shared" si="8"/>
        <v>-155</v>
      </c>
      <c r="N72" s="99">
        <f t="shared" si="11"/>
        <v>0</v>
      </c>
    </row>
    <row r="73" spans="1:15">
      <c r="A73" s="42">
        <v>71</v>
      </c>
      <c r="B73" s="104" t="s">
        <v>162</v>
      </c>
      <c r="C73" s="56">
        <v>3220</v>
      </c>
      <c r="D73" s="56">
        <v>3298</v>
      </c>
      <c r="E73" s="56">
        <v>3026</v>
      </c>
      <c r="F73" s="56"/>
      <c r="G73" s="56"/>
      <c r="H73" s="56"/>
      <c r="I73" s="101">
        <f t="shared" si="9"/>
        <v>4.3386933736710423E-3</v>
      </c>
      <c r="J73" s="101">
        <f t="shared" si="6"/>
        <v>-6.0248447204968941E-2</v>
      </c>
      <c r="K73" s="98">
        <f t="shared" si="7"/>
        <v>-194</v>
      </c>
      <c r="L73" s="102">
        <f t="shared" si="10"/>
        <v>1.763315760770769E-2</v>
      </c>
      <c r="M73" s="99">
        <f t="shared" si="8"/>
        <v>-272</v>
      </c>
      <c r="N73" s="99">
        <f t="shared" si="11"/>
        <v>0</v>
      </c>
    </row>
    <row r="74" spans="1:15">
      <c r="A74" s="42">
        <v>72</v>
      </c>
      <c r="B74" s="104" t="s">
        <v>163</v>
      </c>
      <c r="C74" s="56">
        <v>916</v>
      </c>
      <c r="D74" s="56">
        <v>1236</v>
      </c>
      <c r="E74" s="56">
        <v>1155</v>
      </c>
      <c r="F74" s="56"/>
      <c r="G74" s="56"/>
      <c r="H74" s="56"/>
      <c r="I74" s="101">
        <f t="shared" si="9"/>
        <v>1.656044562653686E-3</v>
      </c>
      <c r="J74" s="101">
        <f t="shared" si="6"/>
        <v>0.26091703056768561</v>
      </c>
      <c r="K74" s="98">
        <f t="shared" si="7"/>
        <v>239</v>
      </c>
      <c r="L74" s="102">
        <f t="shared" si="10"/>
        <v>-2.1723323032175969E-2</v>
      </c>
      <c r="M74" s="99">
        <f t="shared" si="8"/>
        <v>-81</v>
      </c>
      <c r="N74" s="99">
        <f t="shared" si="11"/>
        <v>0</v>
      </c>
    </row>
    <row r="75" spans="1:15">
      <c r="A75" s="42">
        <v>73</v>
      </c>
      <c r="B75" s="104" t="s">
        <v>164</v>
      </c>
      <c r="C75" s="56">
        <v>866</v>
      </c>
      <c r="D75" s="56">
        <v>970</v>
      </c>
      <c r="E75" s="56">
        <v>967</v>
      </c>
      <c r="F75" s="56"/>
      <c r="G75" s="56"/>
      <c r="H75" s="56"/>
      <c r="I75" s="101">
        <f t="shared" si="9"/>
        <v>1.386489257217415E-3</v>
      </c>
      <c r="J75" s="101">
        <f t="shared" si="6"/>
        <v>0.11662817551963048</v>
      </c>
      <c r="K75" s="98">
        <f t="shared" si="7"/>
        <v>101</v>
      </c>
      <c r="L75" s="102">
        <f t="shared" si="10"/>
        <v>-9.1801490638065801E-3</v>
      </c>
      <c r="M75" s="99">
        <f t="shared" si="8"/>
        <v>-3</v>
      </c>
      <c r="N75" s="99">
        <f t="shared" si="11"/>
        <v>0</v>
      </c>
    </row>
    <row r="76" spans="1:15">
      <c r="A76" s="42">
        <v>74</v>
      </c>
      <c r="B76" s="104" t="s">
        <v>165</v>
      </c>
      <c r="C76" s="56">
        <v>668</v>
      </c>
      <c r="D76" s="56">
        <v>700</v>
      </c>
      <c r="E76" s="56">
        <v>691</v>
      </c>
      <c r="F76" s="56"/>
      <c r="G76" s="56"/>
      <c r="H76" s="56"/>
      <c r="I76" s="101">
        <f t="shared" si="9"/>
        <v>9.9075912795991081E-4</v>
      </c>
      <c r="J76" s="101">
        <f t="shared" si="6"/>
        <v>3.4431137724550899E-2</v>
      </c>
      <c r="K76" s="98">
        <f t="shared" si="7"/>
        <v>23</v>
      </c>
      <c r="L76" s="102">
        <f t="shared" si="10"/>
        <v>-2.0905289947282311E-3</v>
      </c>
      <c r="M76" s="99">
        <f t="shared" si="8"/>
        <v>-9</v>
      </c>
      <c r="N76" s="99">
        <f t="shared" si="11"/>
        <v>0</v>
      </c>
    </row>
    <row r="77" spans="1:15">
      <c r="A77" s="42">
        <v>75</v>
      </c>
      <c r="B77" s="104" t="s">
        <v>166</v>
      </c>
      <c r="C77" s="56">
        <v>3277</v>
      </c>
      <c r="D77" s="56">
        <v>3554</v>
      </c>
      <c r="E77" s="56">
        <v>3540</v>
      </c>
      <c r="F77" s="56"/>
      <c r="G77" s="56"/>
      <c r="H77" s="56"/>
      <c r="I77" s="101">
        <f t="shared" si="9"/>
        <v>5.075669049172336E-3</v>
      </c>
      <c r="J77" s="101">
        <f t="shared" si="6"/>
        <v>8.0256332010985656E-2</v>
      </c>
      <c r="K77" s="98">
        <f t="shared" si="7"/>
        <v>263</v>
      </c>
      <c r="L77" s="102">
        <f t="shared" si="10"/>
        <v>-2.3904744591892384E-2</v>
      </c>
      <c r="M77" s="99">
        <f t="shared" si="8"/>
        <v>-14</v>
      </c>
      <c r="N77" s="99">
        <f t="shared" si="11"/>
        <v>0</v>
      </c>
    </row>
    <row r="78" spans="1:15">
      <c r="A78" s="42">
        <v>76</v>
      </c>
      <c r="B78" s="104" t="s">
        <v>167</v>
      </c>
      <c r="C78" s="56">
        <v>1739</v>
      </c>
      <c r="D78" s="56">
        <v>1900</v>
      </c>
      <c r="E78" s="56">
        <v>1838</v>
      </c>
      <c r="F78" s="56"/>
      <c r="G78" s="56"/>
      <c r="H78" s="56"/>
      <c r="I78" s="101">
        <f t="shared" si="9"/>
        <v>2.6353332520843938E-3</v>
      </c>
      <c r="J78" s="101">
        <f t="shared" si="6"/>
        <v>5.6929269695227144E-2</v>
      </c>
      <c r="K78" s="98">
        <f t="shared" si="7"/>
        <v>99</v>
      </c>
      <c r="L78" s="102">
        <f t="shared" si="10"/>
        <v>-8.9983639338302134E-3</v>
      </c>
      <c r="M78" s="99">
        <f t="shared" si="8"/>
        <v>-62</v>
      </c>
      <c r="N78" s="99">
        <f t="shared" si="11"/>
        <v>0</v>
      </c>
    </row>
    <row r="79" spans="1:15">
      <c r="A79" s="42">
        <v>77</v>
      </c>
      <c r="B79" s="104" t="s">
        <v>168</v>
      </c>
      <c r="C79" s="56">
        <v>1412</v>
      </c>
      <c r="D79" s="56">
        <v>1443</v>
      </c>
      <c r="E79" s="56">
        <v>1413</v>
      </c>
      <c r="F79" s="56"/>
      <c r="G79" s="56"/>
      <c r="H79" s="56"/>
      <c r="I79" s="101">
        <f t="shared" si="9"/>
        <v>2.0259662052204835E-3</v>
      </c>
      <c r="J79" s="101">
        <f t="shared" si="6"/>
        <v>7.0821529745042496E-4</v>
      </c>
      <c r="K79" s="98">
        <f t="shared" si="7"/>
        <v>1</v>
      </c>
      <c r="L79" s="102">
        <f t="shared" si="10"/>
        <v>-9.089256498818396E-5</v>
      </c>
      <c r="M79" s="99">
        <f t="shared" si="8"/>
        <v>-30</v>
      </c>
      <c r="N79" s="99">
        <f t="shared" si="11"/>
        <v>0</v>
      </c>
    </row>
    <row r="80" spans="1:15">
      <c r="A80" s="42">
        <v>78</v>
      </c>
      <c r="B80" s="104" t="s">
        <v>169</v>
      </c>
      <c r="C80" s="56">
        <v>1090</v>
      </c>
      <c r="D80" s="56">
        <v>1134</v>
      </c>
      <c r="E80" s="56">
        <v>1108</v>
      </c>
      <c r="F80" s="56"/>
      <c r="G80" s="56"/>
      <c r="H80" s="56"/>
      <c r="I80" s="101">
        <f t="shared" si="9"/>
        <v>1.5886557362946182E-3</v>
      </c>
      <c r="J80" s="101">
        <f t="shared" si="6"/>
        <v>1.6513761467889909E-2</v>
      </c>
      <c r="K80" s="98">
        <f t="shared" si="7"/>
        <v>18</v>
      </c>
      <c r="L80" s="102">
        <f t="shared" si="10"/>
        <v>-1.6360661697873114E-3</v>
      </c>
      <c r="M80" s="99">
        <f t="shared" si="8"/>
        <v>-26</v>
      </c>
      <c r="N80" s="99">
        <f t="shared" si="11"/>
        <v>0</v>
      </c>
    </row>
    <row r="81" spans="1:15">
      <c r="A81" s="42">
        <v>79</v>
      </c>
      <c r="B81" s="104" t="s">
        <v>170</v>
      </c>
      <c r="C81" s="56">
        <v>2349</v>
      </c>
      <c r="D81" s="56">
        <v>2431</v>
      </c>
      <c r="E81" s="56">
        <v>2391</v>
      </c>
      <c r="F81" s="56"/>
      <c r="G81" s="56"/>
      <c r="H81" s="56"/>
      <c r="I81" s="101">
        <f t="shared" si="9"/>
        <v>3.4282273154155525E-3</v>
      </c>
      <c r="J81" s="101">
        <f t="shared" si="6"/>
        <v>1.7879948914431672E-2</v>
      </c>
      <c r="K81" s="98">
        <f t="shared" si="7"/>
        <v>42</v>
      </c>
      <c r="L81" s="102">
        <f t="shared" si="10"/>
        <v>-3.8174877295037266E-3</v>
      </c>
      <c r="M81" s="99">
        <f t="shared" si="8"/>
        <v>-40</v>
      </c>
      <c r="N81" s="99">
        <f t="shared" si="11"/>
        <v>0</v>
      </c>
    </row>
    <row r="82" spans="1:15">
      <c r="A82" s="42">
        <v>80</v>
      </c>
      <c r="B82" s="104" t="s">
        <v>171</v>
      </c>
      <c r="C82" s="56">
        <v>5293</v>
      </c>
      <c r="D82" s="56">
        <v>5199</v>
      </c>
      <c r="E82" s="56">
        <v>4854</v>
      </c>
      <c r="F82" s="56"/>
      <c r="G82" s="56"/>
      <c r="H82" s="56"/>
      <c r="I82" s="101">
        <f t="shared" si="9"/>
        <v>6.9596885775939322E-3</v>
      </c>
      <c r="J82" s="101">
        <f t="shared" si="6"/>
        <v>-8.2939731721141136E-2</v>
      </c>
      <c r="K82" s="98">
        <f t="shared" si="7"/>
        <v>-439</v>
      </c>
      <c r="L82" s="102">
        <f t="shared" si="10"/>
        <v>3.9901836029812759E-2</v>
      </c>
      <c r="M82" s="99">
        <f t="shared" si="8"/>
        <v>-345</v>
      </c>
      <c r="N82" s="99">
        <f t="shared" si="11"/>
        <v>0</v>
      </c>
    </row>
    <row r="83" spans="1:15">
      <c r="A83" s="42">
        <v>81</v>
      </c>
      <c r="B83" s="104" t="s">
        <v>172</v>
      </c>
      <c r="C83" s="56">
        <v>3753</v>
      </c>
      <c r="D83" s="56">
        <v>3867</v>
      </c>
      <c r="E83" s="56">
        <v>3577</v>
      </c>
      <c r="F83" s="56"/>
      <c r="G83" s="56"/>
      <c r="H83" s="56"/>
      <c r="I83" s="101">
        <f t="shared" si="9"/>
        <v>5.1287198273699004E-3</v>
      </c>
      <c r="J83" s="101">
        <f t="shared" si="6"/>
        <v>-4.6895816679989343E-2</v>
      </c>
      <c r="K83" s="98">
        <f t="shared" si="7"/>
        <v>-176</v>
      </c>
      <c r="L83" s="102">
        <f t="shared" si="10"/>
        <v>1.5997091437920379E-2</v>
      </c>
      <c r="M83" s="99">
        <f t="shared" si="8"/>
        <v>-290</v>
      </c>
      <c r="N83" s="99">
        <f t="shared" si="11"/>
        <v>0</v>
      </c>
    </row>
    <row r="84" spans="1:15" s="110" customFormat="1">
      <c r="A84" s="192" t="s">
        <v>173</v>
      </c>
      <c r="B84" s="192"/>
      <c r="C84" s="66">
        <v>708447</v>
      </c>
      <c r="D84" s="66">
        <v>725162</v>
      </c>
      <c r="E84" s="66">
        <v>697445</v>
      </c>
      <c r="F84" s="66"/>
      <c r="G84" s="66"/>
      <c r="H84" s="66"/>
      <c r="I84" s="101">
        <f>SUM(I3:I83)</f>
        <v>0.99999999999999989</v>
      </c>
      <c r="J84" s="101">
        <f t="shared" si="6"/>
        <v>-1.5529743227086853E-2</v>
      </c>
      <c r="K84" s="98">
        <f>SUM(K3:K83)</f>
        <v>-11002</v>
      </c>
      <c r="L84" s="102">
        <f t="shared" si="10"/>
        <v>1</v>
      </c>
      <c r="M84" s="98">
        <f>SUM(M3:M83)</f>
        <v>-27717</v>
      </c>
      <c r="N84" s="99">
        <f t="shared" si="11"/>
        <v>0</v>
      </c>
      <c r="O84" s="19"/>
    </row>
    <row r="85" spans="1:15">
      <c r="C85" s="134"/>
      <c r="D85" s="133"/>
      <c r="E85" s="135"/>
      <c r="F85" s="141"/>
      <c r="G85" s="141"/>
      <c r="H85" s="141"/>
      <c r="L85" s="12"/>
    </row>
    <row r="86" spans="1:15">
      <c r="E86" s="141"/>
      <c r="F86" s="141"/>
    </row>
    <row r="87" spans="1:15">
      <c r="C87" s="134"/>
      <c r="D87" s="133"/>
      <c r="E87" s="135"/>
      <c r="F87" s="141"/>
      <c r="G87" s="141"/>
      <c r="H87" s="14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S11" sqref="S11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7.5703125" style="5" customWidth="1"/>
    <col min="15" max="16384" width="9.140625" style="5"/>
  </cols>
  <sheetData>
    <row r="1" spans="1:16" ht="15.75" thickBot="1">
      <c r="A1" s="5" t="s">
        <v>304</v>
      </c>
      <c r="C1" s="188" t="s">
        <v>281</v>
      </c>
      <c r="D1" s="188"/>
      <c r="E1" s="189"/>
      <c r="F1" s="190" t="s">
        <v>280</v>
      </c>
      <c r="G1" s="188"/>
      <c r="H1" s="189"/>
    </row>
    <row r="2" spans="1:16" ht="30">
      <c r="A2" s="18" t="s">
        <v>91</v>
      </c>
      <c r="B2" s="18" t="s">
        <v>174</v>
      </c>
      <c r="C2" s="94">
        <v>43040</v>
      </c>
      <c r="D2" s="94">
        <v>43374</v>
      </c>
      <c r="E2" s="94">
        <v>43405</v>
      </c>
      <c r="F2" s="94">
        <v>43040</v>
      </c>
      <c r="G2" s="94">
        <v>43374</v>
      </c>
      <c r="H2" s="94">
        <v>43405</v>
      </c>
      <c r="I2" s="62" t="s">
        <v>306</v>
      </c>
      <c r="J2" s="13" t="s">
        <v>308</v>
      </c>
      <c r="K2" s="93" t="s">
        <v>309</v>
      </c>
      <c r="L2" s="93" t="s">
        <v>315</v>
      </c>
      <c r="M2" s="97" t="s">
        <v>314</v>
      </c>
      <c r="N2" s="161" t="s">
        <v>313</v>
      </c>
    </row>
    <row r="3" spans="1:16">
      <c r="A3" s="42">
        <v>1</v>
      </c>
      <c r="B3" s="104" t="s">
        <v>92</v>
      </c>
      <c r="C3" s="31">
        <v>75368</v>
      </c>
      <c r="D3" s="31">
        <v>74350</v>
      </c>
      <c r="E3" s="31">
        <v>74373</v>
      </c>
      <c r="F3" s="31"/>
      <c r="G3" s="31"/>
      <c r="H3" s="31"/>
      <c r="I3" s="101">
        <f t="shared" ref="I3:I66" si="0">E3/$E$84</f>
        <v>2.4617634412588414E-2</v>
      </c>
      <c r="J3" s="101">
        <f t="shared" ref="J3:J66" si="1">(E3-C3)/C3</f>
        <v>-1.3201889396030146E-2</v>
      </c>
      <c r="K3" s="98">
        <f t="shared" ref="K3:K66" si="2">E3-C3</f>
        <v>-995</v>
      </c>
      <c r="L3" s="102">
        <f>K3/$K$84</f>
        <v>-2.3645999191996007E-2</v>
      </c>
      <c r="M3" s="44">
        <f t="shared" ref="M3:M66" si="3">E3-D3</f>
        <v>23</v>
      </c>
      <c r="N3" s="44">
        <f>H3-G3</f>
        <v>0</v>
      </c>
      <c r="O3" s="7"/>
      <c r="P3" s="8"/>
    </row>
    <row r="4" spans="1:16">
      <c r="A4" s="42">
        <v>2</v>
      </c>
      <c r="B4" s="104" t="s">
        <v>93</v>
      </c>
      <c r="C4" s="31">
        <v>22679</v>
      </c>
      <c r="D4" s="31">
        <v>22748</v>
      </c>
      <c r="E4" s="31">
        <v>22863</v>
      </c>
      <c r="F4" s="31"/>
      <c r="G4" s="31"/>
      <c r="H4" s="31"/>
      <c r="I4" s="101">
        <f t="shared" si="0"/>
        <v>7.5677056939347466E-3</v>
      </c>
      <c r="J4" s="101">
        <f t="shared" si="1"/>
        <v>8.1132325058424094E-3</v>
      </c>
      <c r="K4" s="98">
        <f t="shared" si="2"/>
        <v>184</v>
      </c>
      <c r="L4" s="102">
        <f t="shared" ref="L4:L67" si="4">K4/$K$84</f>
        <v>4.3727274887711207E-3</v>
      </c>
      <c r="M4" s="44">
        <f t="shared" si="3"/>
        <v>115</v>
      </c>
      <c r="N4" s="44">
        <f t="shared" ref="N4:N67" si="5">H4-G4</f>
        <v>0</v>
      </c>
      <c r="O4" s="7"/>
      <c r="P4" s="8"/>
    </row>
    <row r="5" spans="1:16">
      <c r="A5" s="42">
        <v>3</v>
      </c>
      <c r="B5" s="104" t="s">
        <v>94</v>
      </c>
      <c r="C5" s="31">
        <v>27665</v>
      </c>
      <c r="D5" s="31">
        <v>27899</v>
      </c>
      <c r="E5" s="31">
        <v>27920</v>
      </c>
      <c r="F5" s="31"/>
      <c r="G5" s="31"/>
      <c r="H5" s="31"/>
      <c r="I5" s="101">
        <f t="shared" si="0"/>
        <v>9.2415843491518226E-3</v>
      </c>
      <c r="J5" s="101">
        <f t="shared" si="1"/>
        <v>9.2174227363094156E-3</v>
      </c>
      <c r="K5" s="98">
        <f t="shared" si="2"/>
        <v>255</v>
      </c>
      <c r="L5" s="102">
        <f t="shared" si="4"/>
        <v>6.0600299436773686E-3</v>
      </c>
      <c r="M5" s="44">
        <f t="shared" si="3"/>
        <v>21</v>
      </c>
      <c r="N5" s="44">
        <f t="shared" si="5"/>
        <v>0</v>
      </c>
      <c r="O5" s="3"/>
      <c r="P5" s="8"/>
    </row>
    <row r="6" spans="1:16" ht="14.25" customHeight="1">
      <c r="A6" s="42">
        <v>4</v>
      </c>
      <c r="B6" s="104" t="s">
        <v>95</v>
      </c>
      <c r="C6" s="31">
        <v>17191</v>
      </c>
      <c r="D6" s="31">
        <v>15590</v>
      </c>
      <c r="E6" s="31">
        <v>15556</v>
      </c>
      <c r="F6" s="31"/>
      <c r="G6" s="31"/>
      <c r="H6" s="31"/>
      <c r="I6" s="101">
        <f t="shared" si="0"/>
        <v>5.1490718529873126E-3</v>
      </c>
      <c r="J6" s="101">
        <f t="shared" si="1"/>
        <v>-9.5107905299284506E-2</v>
      </c>
      <c r="K6" s="98">
        <f t="shared" si="2"/>
        <v>-1635</v>
      </c>
      <c r="L6" s="102">
        <f t="shared" si="4"/>
        <v>-3.8855486109460775E-2</v>
      </c>
      <c r="M6" s="44">
        <f t="shared" si="3"/>
        <v>-34</v>
      </c>
      <c r="N6" s="44">
        <f t="shared" si="5"/>
        <v>0</v>
      </c>
      <c r="O6" s="3"/>
      <c r="P6" s="8"/>
    </row>
    <row r="7" spans="1:16">
      <c r="A7" s="42">
        <v>5</v>
      </c>
      <c r="B7" s="104" t="s">
        <v>96</v>
      </c>
      <c r="C7" s="31">
        <v>17512</v>
      </c>
      <c r="D7" s="31">
        <v>16803</v>
      </c>
      <c r="E7" s="31">
        <v>16916</v>
      </c>
      <c r="F7" s="31"/>
      <c r="G7" s="31"/>
      <c r="H7" s="31"/>
      <c r="I7" s="101">
        <f t="shared" si="0"/>
        <v>5.5992349874732176E-3</v>
      </c>
      <c r="J7" s="101">
        <f t="shared" si="1"/>
        <v>-3.4033805390589311E-2</v>
      </c>
      <c r="K7" s="98">
        <f t="shared" si="2"/>
        <v>-596</v>
      </c>
      <c r="L7" s="102">
        <f t="shared" si="4"/>
        <v>-1.4163834691889065E-2</v>
      </c>
      <c r="M7" s="44">
        <f t="shared" si="3"/>
        <v>113</v>
      </c>
      <c r="N7" s="44">
        <f t="shared" si="5"/>
        <v>0</v>
      </c>
      <c r="O7" s="7"/>
      <c r="P7" s="8"/>
    </row>
    <row r="8" spans="1:16">
      <c r="A8" s="42">
        <v>6</v>
      </c>
      <c r="B8" s="104" t="s">
        <v>97</v>
      </c>
      <c r="C8" s="31">
        <v>392956</v>
      </c>
      <c r="D8" s="31">
        <v>396317</v>
      </c>
      <c r="E8" s="31">
        <v>390955</v>
      </c>
      <c r="F8" s="31"/>
      <c r="G8" s="31"/>
      <c r="H8" s="31"/>
      <c r="I8" s="101">
        <f t="shared" si="0"/>
        <v>0.12940700606098321</v>
      </c>
      <c r="J8" s="101">
        <f t="shared" si="1"/>
        <v>-5.0921731695151616E-3</v>
      </c>
      <c r="K8" s="98">
        <f t="shared" si="2"/>
        <v>-2001</v>
      </c>
      <c r="L8" s="102">
        <f t="shared" si="4"/>
        <v>-4.755341144038594E-2</v>
      </c>
      <c r="M8" s="44">
        <f t="shared" si="3"/>
        <v>-5362</v>
      </c>
      <c r="N8" s="44">
        <f t="shared" si="5"/>
        <v>0</v>
      </c>
      <c r="O8" s="3"/>
      <c r="P8" s="8"/>
    </row>
    <row r="9" spans="1:16">
      <c r="A9" s="42">
        <v>7</v>
      </c>
      <c r="B9" s="104" t="s">
        <v>98</v>
      </c>
      <c r="C9" s="31">
        <v>72860</v>
      </c>
      <c r="D9" s="31">
        <v>75121</v>
      </c>
      <c r="E9" s="31">
        <v>75267</v>
      </c>
      <c r="F9" s="31"/>
      <c r="G9" s="31"/>
      <c r="H9" s="31"/>
      <c r="I9" s="101">
        <f t="shared" si="0"/>
        <v>2.4913550473051944E-2</v>
      </c>
      <c r="J9" s="101">
        <f t="shared" si="1"/>
        <v>3.3035959374142193E-2</v>
      </c>
      <c r="K9" s="98">
        <f t="shared" si="2"/>
        <v>2407</v>
      </c>
      <c r="L9" s="102">
        <f t="shared" si="4"/>
        <v>5.7201929703652656E-2</v>
      </c>
      <c r="M9" s="44">
        <f t="shared" si="3"/>
        <v>146</v>
      </c>
      <c r="N9" s="44">
        <f t="shared" si="5"/>
        <v>0</v>
      </c>
      <c r="O9" s="7"/>
      <c r="P9" s="8"/>
    </row>
    <row r="10" spans="1:16">
      <c r="A10" s="42">
        <v>8</v>
      </c>
      <c r="B10" s="104" t="s">
        <v>99</v>
      </c>
      <c r="C10" s="31">
        <v>9167</v>
      </c>
      <c r="D10" s="31">
        <v>9026</v>
      </c>
      <c r="E10" s="31">
        <v>9004</v>
      </c>
      <c r="F10" s="31"/>
      <c r="G10" s="31"/>
      <c r="H10" s="31"/>
      <c r="I10" s="101">
        <f t="shared" si="0"/>
        <v>2.980344752140509E-3</v>
      </c>
      <c r="J10" s="101">
        <f t="shared" si="1"/>
        <v>-1.7781171593760227E-2</v>
      </c>
      <c r="K10" s="98">
        <f t="shared" si="2"/>
        <v>-163</v>
      </c>
      <c r="L10" s="102">
        <f t="shared" si="4"/>
        <v>-3.8736661992918083E-3</v>
      </c>
      <c r="M10" s="44">
        <f t="shared" si="3"/>
        <v>-22</v>
      </c>
      <c r="N10" s="44">
        <f t="shared" si="5"/>
        <v>0</v>
      </c>
      <c r="O10" s="3"/>
      <c r="P10" s="8"/>
    </row>
    <row r="11" spans="1:16">
      <c r="A11" s="42">
        <v>9</v>
      </c>
      <c r="B11" s="104" t="s">
        <v>100</v>
      </c>
      <c r="C11" s="31">
        <v>38147</v>
      </c>
      <c r="D11" s="31">
        <v>38303</v>
      </c>
      <c r="E11" s="31">
        <v>38355</v>
      </c>
      <c r="F11" s="31"/>
      <c r="G11" s="31"/>
      <c r="H11" s="31"/>
      <c r="I11" s="101">
        <f t="shared" si="0"/>
        <v>1.269559339941684E-2</v>
      </c>
      <c r="J11" s="101">
        <f t="shared" si="1"/>
        <v>5.4525912915825625E-3</v>
      </c>
      <c r="K11" s="98">
        <f t="shared" si="2"/>
        <v>208</v>
      </c>
      <c r="L11" s="102">
        <f t="shared" si="4"/>
        <v>4.94308324817605E-3</v>
      </c>
      <c r="M11" s="44">
        <f t="shared" si="3"/>
        <v>52</v>
      </c>
      <c r="N11" s="44">
        <f t="shared" si="5"/>
        <v>0</v>
      </c>
      <c r="O11" s="3"/>
      <c r="P11" s="8"/>
    </row>
    <row r="12" spans="1:16">
      <c r="A12" s="42">
        <v>10</v>
      </c>
      <c r="B12" s="104" t="s">
        <v>101</v>
      </c>
      <c r="C12" s="31">
        <v>49408</v>
      </c>
      <c r="D12" s="31">
        <v>49695</v>
      </c>
      <c r="E12" s="31">
        <v>50646</v>
      </c>
      <c r="F12" s="31"/>
      <c r="G12" s="31"/>
      <c r="H12" s="31"/>
      <c r="I12" s="101">
        <f t="shared" si="0"/>
        <v>1.6763942727333211E-2</v>
      </c>
      <c r="J12" s="101">
        <f t="shared" si="1"/>
        <v>2.5056670984455957E-2</v>
      </c>
      <c r="K12" s="98">
        <f t="shared" si="2"/>
        <v>1238</v>
      </c>
      <c r="L12" s="102">
        <f t="shared" si="4"/>
        <v>2.9420851255970912E-2</v>
      </c>
      <c r="M12" s="44">
        <f t="shared" si="3"/>
        <v>951</v>
      </c>
      <c r="N12" s="44">
        <f t="shared" si="5"/>
        <v>0</v>
      </c>
      <c r="O12" s="3"/>
      <c r="P12" s="8"/>
    </row>
    <row r="13" spans="1:16" ht="15.75" customHeight="1">
      <c r="A13" s="42">
        <v>11</v>
      </c>
      <c r="B13" s="104" t="s">
        <v>102</v>
      </c>
      <c r="C13" s="31">
        <v>9426</v>
      </c>
      <c r="D13" s="31">
        <v>9331</v>
      </c>
      <c r="E13" s="31">
        <v>9407</v>
      </c>
      <c r="F13" s="31"/>
      <c r="G13" s="31"/>
      <c r="H13" s="31"/>
      <c r="I13" s="101">
        <f t="shared" si="0"/>
        <v>3.1137386809624358E-3</v>
      </c>
      <c r="J13" s="101">
        <f t="shared" si="1"/>
        <v>-2.0157012518565668E-3</v>
      </c>
      <c r="K13" s="98">
        <f t="shared" si="2"/>
        <v>-19</v>
      </c>
      <c r="L13" s="102">
        <f t="shared" si="4"/>
        <v>-4.5153164286223531E-4</v>
      </c>
      <c r="M13" s="44">
        <f t="shared" si="3"/>
        <v>76</v>
      </c>
      <c r="N13" s="44">
        <f t="shared" si="5"/>
        <v>0</v>
      </c>
      <c r="O13" s="7"/>
      <c r="P13" s="8"/>
    </row>
    <row r="14" spans="1:16">
      <c r="A14" s="42">
        <v>12</v>
      </c>
      <c r="B14" s="104" t="s">
        <v>103</v>
      </c>
      <c r="C14" s="31">
        <v>14972</v>
      </c>
      <c r="D14" s="31">
        <v>15259</v>
      </c>
      <c r="E14" s="31">
        <v>15404</v>
      </c>
      <c r="F14" s="31"/>
      <c r="G14" s="31"/>
      <c r="H14" s="31"/>
      <c r="I14" s="101">
        <f t="shared" si="0"/>
        <v>5.0987595026624173E-3</v>
      </c>
      <c r="J14" s="101">
        <f t="shared" si="1"/>
        <v>2.8853860539674057E-2</v>
      </c>
      <c r="K14" s="98">
        <f t="shared" si="2"/>
        <v>432</v>
      </c>
      <c r="L14" s="102">
        <f t="shared" si="4"/>
        <v>1.0266403669288719E-2</v>
      </c>
      <c r="M14" s="44">
        <f t="shared" si="3"/>
        <v>145</v>
      </c>
      <c r="N14" s="44">
        <f t="shared" si="5"/>
        <v>0</v>
      </c>
      <c r="O14" s="3"/>
      <c r="P14" s="8"/>
    </row>
    <row r="15" spans="1:16">
      <c r="A15" s="42">
        <v>13</v>
      </c>
      <c r="B15" s="104" t="s">
        <v>104</v>
      </c>
      <c r="C15" s="31">
        <v>14788</v>
      </c>
      <c r="D15" s="31">
        <v>14983</v>
      </c>
      <c r="E15" s="31">
        <v>14939</v>
      </c>
      <c r="F15" s="31"/>
      <c r="G15" s="31"/>
      <c r="H15" s="31"/>
      <c r="I15" s="101">
        <f t="shared" si="0"/>
        <v>4.9448434309448093E-3</v>
      </c>
      <c r="J15" s="101">
        <f t="shared" si="1"/>
        <v>1.0210981877197729E-2</v>
      </c>
      <c r="K15" s="98">
        <f t="shared" si="2"/>
        <v>151</v>
      </c>
      <c r="L15" s="102">
        <f t="shared" si="4"/>
        <v>3.5884883195893441E-3</v>
      </c>
      <c r="M15" s="44">
        <f t="shared" si="3"/>
        <v>-44</v>
      </c>
      <c r="N15" s="44">
        <f t="shared" si="5"/>
        <v>0</v>
      </c>
      <c r="O15" s="3"/>
      <c r="P15" s="8"/>
    </row>
    <row r="16" spans="1:16">
      <c r="A16" s="42">
        <v>14</v>
      </c>
      <c r="B16" s="104" t="s">
        <v>105</v>
      </c>
      <c r="C16" s="31">
        <v>14717</v>
      </c>
      <c r="D16" s="31">
        <v>15078</v>
      </c>
      <c r="E16" s="31">
        <v>15343</v>
      </c>
      <c r="F16" s="31"/>
      <c r="G16" s="31"/>
      <c r="H16" s="31"/>
      <c r="I16" s="101">
        <f t="shared" si="0"/>
        <v>5.078568362071505E-3</v>
      </c>
      <c r="J16" s="101">
        <f t="shared" si="1"/>
        <v>4.2535842902765512E-2</v>
      </c>
      <c r="K16" s="98">
        <f t="shared" si="2"/>
        <v>626</v>
      </c>
      <c r="L16" s="102">
        <f t="shared" si="4"/>
        <v>1.4876779391145227E-2</v>
      </c>
      <c r="M16" s="44">
        <f t="shared" si="3"/>
        <v>265</v>
      </c>
      <c r="N16" s="44">
        <f t="shared" si="5"/>
        <v>0</v>
      </c>
      <c r="O16" s="7"/>
      <c r="P16" s="8"/>
    </row>
    <row r="17" spans="1:16">
      <c r="A17" s="42">
        <v>15</v>
      </c>
      <c r="B17" s="104" t="s">
        <v>106</v>
      </c>
      <c r="C17" s="31">
        <v>12273</v>
      </c>
      <c r="D17" s="31">
        <v>12633</v>
      </c>
      <c r="E17" s="31">
        <v>12644</v>
      </c>
      <c r="F17" s="31"/>
      <c r="G17" s="31"/>
      <c r="H17" s="31"/>
      <c r="I17" s="101">
        <f t="shared" si="0"/>
        <v>4.1851931414998442E-3</v>
      </c>
      <c r="J17" s="101">
        <f t="shared" si="1"/>
        <v>3.0228957875010187E-2</v>
      </c>
      <c r="K17" s="98">
        <f t="shared" si="2"/>
        <v>371</v>
      </c>
      <c r="L17" s="102">
        <f t="shared" si="4"/>
        <v>8.8167494474678584E-3</v>
      </c>
      <c r="M17" s="44">
        <f t="shared" si="3"/>
        <v>11</v>
      </c>
      <c r="N17" s="44">
        <f t="shared" si="5"/>
        <v>0</v>
      </c>
      <c r="O17" s="3"/>
      <c r="P17" s="8"/>
    </row>
    <row r="18" spans="1:16">
      <c r="A18" s="42">
        <v>16</v>
      </c>
      <c r="B18" s="104" t="s">
        <v>107</v>
      </c>
      <c r="C18" s="31">
        <v>78265</v>
      </c>
      <c r="D18" s="31">
        <v>80409</v>
      </c>
      <c r="E18" s="31">
        <v>80389</v>
      </c>
      <c r="F18" s="31"/>
      <c r="G18" s="31"/>
      <c r="H18" s="31"/>
      <c r="I18" s="101">
        <f t="shared" si="0"/>
        <v>2.6608944278079007E-2</v>
      </c>
      <c r="J18" s="101">
        <f t="shared" si="1"/>
        <v>2.7138567686705424E-2</v>
      </c>
      <c r="K18" s="98">
        <f t="shared" si="2"/>
        <v>2124</v>
      </c>
      <c r="L18" s="102">
        <f t="shared" si="4"/>
        <v>5.0476484707336199E-2</v>
      </c>
      <c r="M18" s="44">
        <f t="shared" si="3"/>
        <v>-20</v>
      </c>
      <c r="N18" s="44">
        <f t="shared" si="5"/>
        <v>0</v>
      </c>
    </row>
    <row r="19" spans="1:16">
      <c r="A19" s="42">
        <v>17</v>
      </c>
      <c r="B19" s="104" t="s">
        <v>108</v>
      </c>
      <c r="C19" s="31">
        <v>23430</v>
      </c>
      <c r="D19" s="31">
        <v>24281</v>
      </c>
      <c r="E19" s="31">
        <v>24346</v>
      </c>
      <c r="F19" s="31"/>
      <c r="G19" s="31"/>
      <c r="H19" s="31"/>
      <c r="I19" s="101">
        <f t="shared" si="0"/>
        <v>8.0585821119072455E-3</v>
      </c>
      <c r="J19" s="101">
        <f t="shared" si="1"/>
        <v>3.9095177123346141E-2</v>
      </c>
      <c r="K19" s="98">
        <f t="shared" si="2"/>
        <v>916</v>
      </c>
      <c r="L19" s="102">
        <f t="shared" si="4"/>
        <v>2.176857815062145E-2</v>
      </c>
      <c r="M19" s="44">
        <f t="shared" si="3"/>
        <v>65</v>
      </c>
      <c r="N19" s="44">
        <f t="shared" si="5"/>
        <v>0</v>
      </c>
    </row>
    <row r="20" spans="1:16">
      <c r="A20" s="42">
        <v>18</v>
      </c>
      <c r="B20" s="104" t="s">
        <v>109</v>
      </c>
      <c r="C20" s="31">
        <v>10079</v>
      </c>
      <c r="D20" s="31">
        <v>10217</v>
      </c>
      <c r="E20" s="31">
        <v>10163</v>
      </c>
      <c r="F20" s="31"/>
      <c r="G20" s="31"/>
      <c r="H20" s="31"/>
      <c r="I20" s="101">
        <f t="shared" si="0"/>
        <v>3.3639764233678359E-3</v>
      </c>
      <c r="J20" s="101">
        <f t="shared" si="1"/>
        <v>8.3341601349340207E-3</v>
      </c>
      <c r="K20" s="98">
        <f t="shared" si="2"/>
        <v>84</v>
      </c>
      <c r="L20" s="102">
        <f t="shared" si="4"/>
        <v>1.9962451579172507E-3</v>
      </c>
      <c r="M20" s="44">
        <f t="shared" si="3"/>
        <v>-54</v>
      </c>
      <c r="N20" s="44">
        <f t="shared" si="5"/>
        <v>0</v>
      </c>
    </row>
    <row r="21" spans="1:16">
      <c r="A21" s="42">
        <v>19</v>
      </c>
      <c r="B21" s="104" t="s">
        <v>110</v>
      </c>
      <c r="C21" s="31">
        <v>19664</v>
      </c>
      <c r="D21" s="31">
        <v>19709</v>
      </c>
      <c r="E21" s="31">
        <v>19752</v>
      </c>
      <c r="F21" s="31"/>
      <c r="G21" s="31"/>
      <c r="H21" s="31"/>
      <c r="I21" s="101">
        <f t="shared" si="0"/>
        <v>6.5379575237982379E-3</v>
      </c>
      <c r="J21" s="101">
        <f t="shared" si="1"/>
        <v>4.4751830756712772E-3</v>
      </c>
      <c r="K21" s="98">
        <f t="shared" si="2"/>
        <v>88</v>
      </c>
      <c r="L21" s="102">
        <f t="shared" si="4"/>
        <v>2.0913044511514057E-3</v>
      </c>
      <c r="M21" s="44">
        <f t="shared" si="3"/>
        <v>43</v>
      </c>
      <c r="N21" s="44">
        <f t="shared" si="5"/>
        <v>0</v>
      </c>
    </row>
    <row r="22" spans="1:16">
      <c r="A22" s="42">
        <v>20</v>
      </c>
      <c r="B22" s="104" t="s">
        <v>111</v>
      </c>
      <c r="C22" s="31">
        <v>35174</v>
      </c>
      <c r="D22" s="31">
        <v>36188</v>
      </c>
      <c r="E22" s="31">
        <v>36267</v>
      </c>
      <c r="F22" s="31"/>
      <c r="G22" s="31"/>
      <c r="H22" s="31"/>
      <c r="I22" s="101">
        <f t="shared" si="0"/>
        <v>1.2004460587059068E-2</v>
      </c>
      <c r="J22" s="101">
        <f t="shared" si="1"/>
        <v>3.1074088815602433E-2</v>
      </c>
      <c r="K22" s="98">
        <f t="shared" si="2"/>
        <v>1093</v>
      </c>
      <c r="L22" s="102">
        <f t="shared" si="4"/>
        <v>2.5974951876232801E-2</v>
      </c>
      <c r="M22" s="44">
        <f t="shared" si="3"/>
        <v>79</v>
      </c>
      <c r="N22" s="44">
        <f t="shared" si="5"/>
        <v>0</v>
      </c>
    </row>
    <row r="23" spans="1:16">
      <c r="A23" s="42">
        <v>21</v>
      </c>
      <c r="B23" s="104" t="s">
        <v>112</v>
      </c>
      <c r="C23" s="31">
        <v>64138</v>
      </c>
      <c r="D23" s="31">
        <v>64554</v>
      </c>
      <c r="E23" s="31">
        <v>64609</v>
      </c>
      <c r="F23" s="31"/>
      <c r="G23" s="31"/>
      <c r="H23" s="31"/>
      <c r="I23" s="101">
        <f t="shared" si="0"/>
        <v>2.138572790882343E-2</v>
      </c>
      <c r="J23" s="101">
        <f t="shared" si="1"/>
        <v>7.3435404908166763E-3</v>
      </c>
      <c r="K23" s="98">
        <f t="shared" si="2"/>
        <v>471</v>
      </c>
      <c r="L23" s="102">
        <f t="shared" si="4"/>
        <v>1.1193231778321728E-2</v>
      </c>
      <c r="M23" s="44">
        <f t="shared" si="3"/>
        <v>55</v>
      </c>
      <c r="N23" s="44">
        <f t="shared" si="5"/>
        <v>0</v>
      </c>
    </row>
    <row r="24" spans="1:16">
      <c r="A24" s="42">
        <v>22</v>
      </c>
      <c r="B24" s="104" t="s">
        <v>113</v>
      </c>
      <c r="C24" s="31">
        <v>18896</v>
      </c>
      <c r="D24" s="31">
        <v>19569</v>
      </c>
      <c r="E24" s="31">
        <v>19523</v>
      </c>
      <c r="F24" s="31"/>
      <c r="G24" s="31"/>
      <c r="H24" s="31"/>
      <c r="I24" s="101">
        <f t="shared" si="0"/>
        <v>6.4621579960061262E-3</v>
      </c>
      <c r="J24" s="101">
        <f t="shared" si="1"/>
        <v>3.3181625740897544E-2</v>
      </c>
      <c r="K24" s="98">
        <f t="shared" si="2"/>
        <v>627</v>
      </c>
      <c r="L24" s="102">
        <f t="shared" si="4"/>
        <v>1.4900544214453765E-2</v>
      </c>
      <c r="M24" s="44">
        <f t="shared" si="3"/>
        <v>-46</v>
      </c>
      <c r="N24" s="44">
        <f t="shared" si="5"/>
        <v>0</v>
      </c>
    </row>
    <row r="25" spans="1:16">
      <c r="A25" s="42">
        <v>23</v>
      </c>
      <c r="B25" s="104" t="s">
        <v>114</v>
      </c>
      <c r="C25" s="31">
        <v>29472</v>
      </c>
      <c r="D25" s="31">
        <v>28955</v>
      </c>
      <c r="E25" s="31">
        <v>28990</v>
      </c>
      <c r="F25" s="31"/>
      <c r="G25" s="31"/>
      <c r="H25" s="31"/>
      <c r="I25" s="101">
        <f t="shared" si="0"/>
        <v>9.5957568152547044E-3</v>
      </c>
      <c r="J25" s="101">
        <f t="shared" si="1"/>
        <v>-1.6354505971769816E-2</v>
      </c>
      <c r="K25" s="98">
        <f t="shared" si="2"/>
        <v>-482</v>
      </c>
      <c r="L25" s="102">
        <f t="shared" si="4"/>
        <v>-1.1454644834715654E-2</v>
      </c>
      <c r="M25" s="44">
        <f t="shared" si="3"/>
        <v>35</v>
      </c>
      <c r="N25" s="44">
        <f t="shared" si="5"/>
        <v>0</v>
      </c>
    </row>
    <row r="26" spans="1:16">
      <c r="A26" s="42">
        <v>24</v>
      </c>
      <c r="B26" s="104" t="s">
        <v>115</v>
      </c>
      <c r="C26" s="31">
        <v>15644</v>
      </c>
      <c r="D26" s="31">
        <v>13729</v>
      </c>
      <c r="E26" s="31">
        <v>13821</v>
      </c>
      <c r="F26" s="31"/>
      <c r="G26" s="31"/>
      <c r="H26" s="31"/>
      <c r="I26" s="101">
        <f t="shared" si="0"/>
        <v>4.574782854213014E-3</v>
      </c>
      <c r="J26" s="101">
        <f t="shared" si="1"/>
        <v>-0.11653029915622604</v>
      </c>
      <c r="K26" s="98">
        <f t="shared" si="2"/>
        <v>-1823</v>
      </c>
      <c r="L26" s="102">
        <f t="shared" si="4"/>
        <v>-4.332327289146605E-2</v>
      </c>
      <c r="M26" s="44">
        <f t="shared" si="3"/>
        <v>92</v>
      </c>
      <c r="N26" s="44">
        <f t="shared" si="5"/>
        <v>0</v>
      </c>
    </row>
    <row r="27" spans="1:16">
      <c r="A27" s="42">
        <v>25</v>
      </c>
      <c r="B27" s="104" t="s">
        <v>116</v>
      </c>
      <c r="C27" s="31">
        <v>36667</v>
      </c>
      <c r="D27" s="31">
        <v>35350</v>
      </c>
      <c r="E27" s="31">
        <v>35272</v>
      </c>
      <c r="F27" s="31"/>
      <c r="G27" s="31"/>
      <c r="H27" s="31"/>
      <c r="I27" s="101">
        <f t="shared" si="0"/>
        <v>1.1675113293813865E-2</v>
      </c>
      <c r="J27" s="101">
        <f t="shared" si="1"/>
        <v>-3.8045108680830171E-2</v>
      </c>
      <c r="K27" s="98">
        <f t="shared" si="2"/>
        <v>-1395</v>
      </c>
      <c r="L27" s="102">
        <f t="shared" si="4"/>
        <v>-3.3151928515411488E-2</v>
      </c>
      <c r="M27" s="44">
        <f t="shared" si="3"/>
        <v>-78</v>
      </c>
      <c r="N27" s="44">
        <f t="shared" si="5"/>
        <v>0</v>
      </c>
    </row>
    <row r="28" spans="1:16">
      <c r="A28" s="42">
        <v>26</v>
      </c>
      <c r="B28" s="104" t="s">
        <v>117</v>
      </c>
      <c r="C28" s="31">
        <v>40888</v>
      </c>
      <c r="D28" s="31">
        <v>41260</v>
      </c>
      <c r="E28" s="31">
        <v>41299</v>
      </c>
      <c r="F28" s="31"/>
      <c r="G28" s="31"/>
      <c r="H28" s="31"/>
      <c r="I28" s="101">
        <f t="shared" si="0"/>
        <v>1.3670064184656917E-2</v>
      </c>
      <c r="J28" s="101">
        <f t="shared" si="1"/>
        <v>1.0051848953238114E-2</v>
      </c>
      <c r="K28" s="98">
        <f t="shared" si="2"/>
        <v>411</v>
      </c>
      <c r="L28" s="102">
        <f t="shared" si="4"/>
        <v>9.7673423798094062E-3</v>
      </c>
      <c r="M28" s="44">
        <f t="shared" si="3"/>
        <v>39</v>
      </c>
      <c r="N28" s="44">
        <f t="shared" si="5"/>
        <v>0</v>
      </c>
    </row>
    <row r="29" spans="1:16">
      <c r="A29" s="42">
        <v>27</v>
      </c>
      <c r="B29" s="104" t="s">
        <v>118</v>
      </c>
      <c r="C29" s="31">
        <v>53541</v>
      </c>
      <c r="D29" s="31">
        <v>54326</v>
      </c>
      <c r="E29" s="31">
        <v>54249</v>
      </c>
      <c r="F29" s="31"/>
      <c r="G29" s="31"/>
      <c r="H29" s="31"/>
      <c r="I29" s="101">
        <f t="shared" si="0"/>
        <v>1.795654403141609E-2</v>
      </c>
      <c r="J29" s="101">
        <f t="shared" si="1"/>
        <v>1.3223510954221997E-2</v>
      </c>
      <c r="K29" s="98">
        <f t="shared" si="2"/>
        <v>708</v>
      </c>
      <c r="L29" s="102">
        <f t="shared" si="4"/>
        <v>1.68254949024454E-2</v>
      </c>
      <c r="M29" s="44">
        <f t="shared" si="3"/>
        <v>-77</v>
      </c>
      <c r="N29" s="44">
        <f t="shared" si="5"/>
        <v>0</v>
      </c>
    </row>
    <row r="30" spans="1:16">
      <c r="A30" s="42">
        <v>28</v>
      </c>
      <c r="B30" s="104" t="s">
        <v>119</v>
      </c>
      <c r="C30" s="31">
        <v>17699</v>
      </c>
      <c r="D30" s="31">
        <v>17759</v>
      </c>
      <c r="E30" s="31">
        <v>17796</v>
      </c>
      <c r="F30" s="31"/>
      <c r="G30" s="31"/>
      <c r="H30" s="31"/>
      <c r="I30" s="101">
        <f t="shared" si="0"/>
        <v>5.8905170156699797E-3</v>
      </c>
      <c r="J30" s="101">
        <f t="shared" si="1"/>
        <v>5.4805356234815528E-3</v>
      </c>
      <c r="K30" s="98">
        <f t="shared" si="2"/>
        <v>97</v>
      </c>
      <c r="L30" s="102">
        <f t="shared" si="4"/>
        <v>2.3051878609282538E-3</v>
      </c>
      <c r="M30" s="44">
        <f t="shared" si="3"/>
        <v>37</v>
      </c>
      <c r="N30" s="44">
        <f t="shared" si="5"/>
        <v>0</v>
      </c>
    </row>
    <row r="31" spans="1:16">
      <c r="A31" s="42">
        <v>29</v>
      </c>
      <c r="B31" s="104" t="s">
        <v>120</v>
      </c>
      <c r="C31" s="31">
        <v>6866</v>
      </c>
      <c r="D31" s="31">
        <v>6674</v>
      </c>
      <c r="E31" s="31">
        <v>6673</v>
      </c>
      <c r="F31" s="31"/>
      <c r="G31" s="31"/>
      <c r="H31" s="31"/>
      <c r="I31" s="101">
        <f t="shared" si="0"/>
        <v>2.208778379723858E-3</v>
      </c>
      <c r="J31" s="101">
        <f t="shared" si="1"/>
        <v>-2.8109525196621032E-2</v>
      </c>
      <c r="K31" s="98">
        <f t="shared" si="2"/>
        <v>-193</v>
      </c>
      <c r="L31" s="102">
        <f t="shared" si="4"/>
        <v>-4.5866108985479692E-3</v>
      </c>
      <c r="M31" s="44">
        <f t="shared" si="3"/>
        <v>-1</v>
      </c>
      <c r="N31" s="44">
        <f t="shared" si="5"/>
        <v>0</v>
      </c>
    </row>
    <row r="32" spans="1:16">
      <c r="A32" s="42">
        <v>30</v>
      </c>
      <c r="B32" s="104" t="s">
        <v>121</v>
      </c>
      <c r="C32" s="31">
        <v>20093</v>
      </c>
      <c r="D32" s="31">
        <v>21822</v>
      </c>
      <c r="E32" s="31">
        <v>22639</v>
      </c>
      <c r="F32" s="31"/>
      <c r="G32" s="31"/>
      <c r="H32" s="31"/>
      <c r="I32" s="101">
        <f t="shared" si="0"/>
        <v>7.4935611776664798E-3</v>
      </c>
      <c r="J32" s="101">
        <f t="shared" si="1"/>
        <v>0.12671079480416064</v>
      </c>
      <c r="K32" s="98">
        <f t="shared" si="2"/>
        <v>2546</v>
      </c>
      <c r="L32" s="102">
        <f t="shared" si="4"/>
        <v>6.0505240143539536E-2</v>
      </c>
      <c r="M32" s="44">
        <f t="shared" si="3"/>
        <v>817</v>
      </c>
      <c r="N32" s="44">
        <f t="shared" si="5"/>
        <v>0</v>
      </c>
    </row>
    <row r="33" spans="1:14">
      <c r="A33" s="42">
        <v>31</v>
      </c>
      <c r="B33" s="104" t="s">
        <v>122</v>
      </c>
      <c r="C33" s="31">
        <v>49853</v>
      </c>
      <c r="D33" s="31">
        <v>51327</v>
      </c>
      <c r="E33" s="31">
        <v>51352</v>
      </c>
      <c r="F33" s="31"/>
      <c r="G33" s="31"/>
      <c r="H33" s="31"/>
      <c r="I33" s="101">
        <f t="shared" si="0"/>
        <v>1.6997630354500158E-2</v>
      </c>
      <c r="J33" s="101">
        <f t="shared" si="1"/>
        <v>3.0068401099231742E-2</v>
      </c>
      <c r="K33" s="98">
        <f t="shared" si="2"/>
        <v>1499</v>
      </c>
      <c r="L33" s="102">
        <f t="shared" si="4"/>
        <v>3.5623470139499513E-2</v>
      </c>
      <c r="M33" s="44">
        <f t="shared" si="3"/>
        <v>25</v>
      </c>
      <c r="N33" s="44">
        <f t="shared" si="5"/>
        <v>0</v>
      </c>
    </row>
    <row r="34" spans="1:14">
      <c r="A34" s="42">
        <v>32</v>
      </c>
      <c r="B34" s="104" t="s">
        <v>123</v>
      </c>
      <c r="C34" s="31">
        <v>26292</v>
      </c>
      <c r="D34" s="31">
        <v>34824</v>
      </c>
      <c r="E34" s="31">
        <v>33379</v>
      </c>
      <c r="F34" s="31"/>
      <c r="G34" s="31"/>
      <c r="H34" s="31"/>
      <c r="I34" s="101">
        <f t="shared" si="0"/>
        <v>1.1048525930886057E-2</v>
      </c>
      <c r="J34" s="101">
        <f t="shared" si="1"/>
        <v>0.26954967290430548</v>
      </c>
      <c r="K34" s="98">
        <f t="shared" si="2"/>
        <v>7087</v>
      </c>
      <c r="L34" s="102">
        <f t="shared" si="4"/>
        <v>0.16842130278761377</v>
      </c>
      <c r="M34" s="44">
        <f t="shared" si="3"/>
        <v>-1445</v>
      </c>
      <c r="N34" s="44">
        <f t="shared" si="5"/>
        <v>0</v>
      </c>
    </row>
    <row r="35" spans="1:14">
      <c r="A35" s="42">
        <v>33</v>
      </c>
      <c r="B35" s="104" t="s">
        <v>124</v>
      </c>
      <c r="C35" s="31">
        <v>61602</v>
      </c>
      <c r="D35" s="31">
        <v>62889</v>
      </c>
      <c r="E35" s="31">
        <v>62815</v>
      </c>
      <c r="F35" s="31"/>
      <c r="G35" s="31"/>
      <c r="H35" s="31"/>
      <c r="I35" s="101">
        <f t="shared" si="0"/>
        <v>2.0791909774067755E-2</v>
      </c>
      <c r="J35" s="101">
        <f t="shared" si="1"/>
        <v>1.9690919126002404E-2</v>
      </c>
      <c r="K35" s="98">
        <f t="shared" si="2"/>
        <v>1213</v>
      </c>
      <c r="L35" s="102">
        <f t="shared" si="4"/>
        <v>2.8826730673257445E-2</v>
      </c>
      <c r="M35" s="44">
        <f t="shared" si="3"/>
        <v>-74</v>
      </c>
      <c r="N35" s="44">
        <f t="shared" si="5"/>
        <v>0</v>
      </c>
    </row>
    <row r="36" spans="1:14">
      <c r="A36" s="42">
        <v>34</v>
      </c>
      <c r="B36" s="104" t="s">
        <v>125</v>
      </c>
      <c r="C36" s="31">
        <v>338198</v>
      </c>
      <c r="D36" s="31">
        <v>346656</v>
      </c>
      <c r="E36" s="31">
        <v>346413</v>
      </c>
      <c r="F36" s="31"/>
      <c r="G36" s="31"/>
      <c r="H36" s="31"/>
      <c r="I36" s="101">
        <f t="shared" si="0"/>
        <v>0.11466350140196026</v>
      </c>
      <c r="J36" s="101">
        <f t="shared" si="1"/>
        <v>2.4290504379091537E-2</v>
      </c>
      <c r="K36" s="98">
        <f t="shared" si="2"/>
        <v>8215</v>
      </c>
      <c r="L36" s="102">
        <f t="shared" si="4"/>
        <v>0.19522802347964544</v>
      </c>
      <c r="M36" s="44">
        <f t="shared" si="3"/>
        <v>-243</v>
      </c>
      <c r="N36" s="44">
        <f t="shared" si="5"/>
        <v>0</v>
      </c>
    </row>
    <row r="37" spans="1:14">
      <c r="A37" s="42">
        <v>35</v>
      </c>
      <c r="B37" s="104" t="s">
        <v>126</v>
      </c>
      <c r="C37" s="31">
        <v>162649</v>
      </c>
      <c r="D37" s="31">
        <v>165316</v>
      </c>
      <c r="E37" s="31">
        <v>164904</v>
      </c>
      <c r="F37" s="31"/>
      <c r="G37" s="31"/>
      <c r="H37" s="31"/>
      <c r="I37" s="101">
        <f t="shared" si="0"/>
        <v>5.4583604065635109E-2</v>
      </c>
      <c r="J37" s="101">
        <f t="shared" si="1"/>
        <v>1.3864210662223561E-2</v>
      </c>
      <c r="K37" s="98">
        <f t="shared" si="2"/>
        <v>2255</v>
      </c>
      <c r="L37" s="102">
        <f t="shared" si="4"/>
        <v>5.3589676560754772E-2</v>
      </c>
      <c r="M37" s="44">
        <f t="shared" si="3"/>
        <v>-412</v>
      </c>
      <c r="N37" s="44">
        <f t="shared" si="5"/>
        <v>0</v>
      </c>
    </row>
    <row r="38" spans="1:14">
      <c r="A38" s="42">
        <v>36</v>
      </c>
      <c r="B38" s="104" t="s">
        <v>127</v>
      </c>
      <c r="C38" s="31">
        <v>12927</v>
      </c>
      <c r="D38" s="31">
        <v>12384</v>
      </c>
      <c r="E38" s="31">
        <v>12359</v>
      </c>
      <c r="F38" s="31"/>
      <c r="G38" s="31"/>
      <c r="H38" s="31"/>
      <c r="I38" s="101">
        <f t="shared" si="0"/>
        <v>4.090857484640666E-3</v>
      </c>
      <c r="J38" s="101">
        <f t="shared" si="1"/>
        <v>-4.3939042314535472E-2</v>
      </c>
      <c r="K38" s="98">
        <f t="shared" si="2"/>
        <v>-568</v>
      </c>
      <c r="L38" s="102">
        <f t="shared" si="4"/>
        <v>-1.3498419639249982E-2</v>
      </c>
      <c r="M38" s="44">
        <f t="shared" si="3"/>
        <v>-25</v>
      </c>
      <c r="N38" s="44">
        <f t="shared" si="5"/>
        <v>0</v>
      </c>
    </row>
    <row r="39" spans="1:14">
      <c r="A39" s="42">
        <v>37</v>
      </c>
      <c r="B39" s="104" t="s">
        <v>128</v>
      </c>
      <c r="C39" s="31">
        <v>19761</v>
      </c>
      <c r="D39" s="31">
        <v>20457</v>
      </c>
      <c r="E39" s="31">
        <v>21440</v>
      </c>
      <c r="F39" s="31"/>
      <c r="G39" s="31"/>
      <c r="H39" s="31"/>
      <c r="I39" s="101">
        <f t="shared" si="0"/>
        <v>7.0966894142483914E-3</v>
      </c>
      <c r="J39" s="101">
        <f t="shared" si="1"/>
        <v>8.4965335762360206E-2</v>
      </c>
      <c r="K39" s="98">
        <f t="shared" si="2"/>
        <v>1679</v>
      </c>
      <c r="L39" s="102">
        <f t="shared" si="4"/>
        <v>3.990113833503648E-2</v>
      </c>
      <c r="M39" s="44">
        <f t="shared" si="3"/>
        <v>983</v>
      </c>
      <c r="N39" s="44">
        <f t="shared" si="5"/>
        <v>0</v>
      </c>
    </row>
    <row r="40" spans="1:14">
      <c r="A40" s="42">
        <v>38</v>
      </c>
      <c r="B40" s="104" t="s">
        <v>129</v>
      </c>
      <c r="C40" s="31">
        <v>51151</v>
      </c>
      <c r="D40" s="31">
        <v>51365</v>
      </c>
      <c r="E40" s="31">
        <v>52050</v>
      </c>
      <c r="F40" s="31"/>
      <c r="G40" s="31"/>
      <c r="H40" s="31"/>
      <c r="I40" s="101">
        <f t="shared" si="0"/>
        <v>1.7228669963228953E-2</v>
      </c>
      <c r="J40" s="101">
        <f t="shared" si="1"/>
        <v>1.7575413970401361E-2</v>
      </c>
      <c r="K40" s="98">
        <f t="shared" si="2"/>
        <v>899</v>
      </c>
      <c r="L40" s="102">
        <f t="shared" si="4"/>
        <v>2.1364576154376293E-2</v>
      </c>
      <c r="M40" s="44">
        <f t="shared" si="3"/>
        <v>685</v>
      </c>
      <c r="N40" s="44">
        <f t="shared" si="5"/>
        <v>0</v>
      </c>
    </row>
    <row r="41" spans="1:14">
      <c r="A41" s="42">
        <v>39</v>
      </c>
      <c r="B41" s="104" t="s">
        <v>130</v>
      </c>
      <c r="C41" s="31">
        <v>12965</v>
      </c>
      <c r="D41" s="31">
        <v>13870</v>
      </c>
      <c r="E41" s="31">
        <v>13932</v>
      </c>
      <c r="F41" s="31"/>
      <c r="G41" s="31"/>
      <c r="H41" s="31"/>
      <c r="I41" s="101">
        <f t="shared" si="0"/>
        <v>4.6115241100423785E-3</v>
      </c>
      <c r="J41" s="101">
        <f t="shared" si="1"/>
        <v>7.4585422290782882E-2</v>
      </c>
      <c r="K41" s="98">
        <f t="shared" si="2"/>
        <v>967</v>
      </c>
      <c r="L41" s="102">
        <f t="shared" si="4"/>
        <v>2.2980584139356924E-2</v>
      </c>
      <c r="M41" s="44">
        <f t="shared" si="3"/>
        <v>62</v>
      </c>
      <c r="N41" s="44">
        <f t="shared" si="5"/>
        <v>0</v>
      </c>
    </row>
    <row r="42" spans="1:14">
      <c r="A42" s="42">
        <v>40</v>
      </c>
      <c r="B42" s="104" t="s">
        <v>131</v>
      </c>
      <c r="C42" s="31">
        <v>12201</v>
      </c>
      <c r="D42" s="31">
        <v>12281</v>
      </c>
      <c r="E42" s="31">
        <v>12249</v>
      </c>
      <c r="F42" s="31"/>
      <c r="G42" s="31"/>
      <c r="H42" s="31"/>
      <c r="I42" s="101">
        <f t="shared" si="0"/>
        <v>4.0544472311160699E-3</v>
      </c>
      <c r="J42" s="101">
        <f t="shared" si="1"/>
        <v>3.9341037619867224E-3</v>
      </c>
      <c r="K42" s="98">
        <f t="shared" si="2"/>
        <v>48</v>
      </c>
      <c r="L42" s="102">
        <f t="shared" si="4"/>
        <v>1.1407115188098577E-3</v>
      </c>
      <c r="M42" s="44">
        <f t="shared" si="3"/>
        <v>-32</v>
      </c>
      <c r="N42" s="44">
        <f t="shared" si="5"/>
        <v>0</v>
      </c>
    </row>
    <row r="43" spans="1:14">
      <c r="A43" s="42">
        <v>41</v>
      </c>
      <c r="B43" s="104" t="s">
        <v>132</v>
      </c>
      <c r="C43" s="31">
        <v>58475</v>
      </c>
      <c r="D43" s="31">
        <v>58956</v>
      </c>
      <c r="E43" s="31">
        <v>58928</v>
      </c>
      <c r="F43" s="31"/>
      <c r="G43" s="31"/>
      <c r="H43" s="31"/>
      <c r="I43" s="101">
        <f t="shared" si="0"/>
        <v>1.9505303815430468E-2</v>
      </c>
      <c r="J43" s="101">
        <f t="shared" si="1"/>
        <v>7.7469003847798201E-3</v>
      </c>
      <c r="K43" s="98">
        <f t="shared" si="2"/>
        <v>453</v>
      </c>
      <c r="L43" s="102">
        <f t="shared" si="4"/>
        <v>1.0765464958768031E-2</v>
      </c>
      <c r="M43" s="44">
        <f t="shared" si="3"/>
        <v>-28</v>
      </c>
      <c r="N43" s="44">
        <f t="shared" si="5"/>
        <v>0</v>
      </c>
    </row>
    <row r="44" spans="1:14">
      <c r="A44" s="42">
        <v>42</v>
      </c>
      <c r="B44" s="104" t="s">
        <v>133</v>
      </c>
      <c r="C44" s="31">
        <v>76469</v>
      </c>
      <c r="D44" s="31">
        <v>77235</v>
      </c>
      <c r="E44" s="31">
        <v>77217</v>
      </c>
      <c r="F44" s="31"/>
      <c r="G44" s="31"/>
      <c r="H44" s="31"/>
      <c r="I44" s="101">
        <f t="shared" si="0"/>
        <v>2.5559004967351587E-2</v>
      </c>
      <c r="J44" s="101">
        <f t="shared" si="1"/>
        <v>9.7817416207875083E-3</v>
      </c>
      <c r="K44" s="98">
        <f t="shared" si="2"/>
        <v>748</v>
      </c>
      <c r="L44" s="102">
        <f t="shared" si="4"/>
        <v>1.7776087834786947E-2</v>
      </c>
      <c r="M44" s="44">
        <f t="shared" si="3"/>
        <v>-18</v>
      </c>
      <c r="N44" s="44">
        <f t="shared" si="5"/>
        <v>0</v>
      </c>
    </row>
    <row r="45" spans="1:14">
      <c r="A45" s="42">
        <v>43</v>
      </c>
      <c r="B45" s="104" t="s">
        <v>134</v>
      </c>
      <c r="C45" s="31">
        <v>21699</v>
      </c>
      <c r="D45" s="31">
        <v>21818</v>
      </c>
      <c r="E45" s="31">
        <v>21432</v>
      </c>
      <c r="F45" s="31"/>
      <c r="G45" s="31"/>
      <c r="H45" s="31"/>
      <c r="I45" s="101">
        <f t="shared" si="0"/>
        <v>7.0940413958102393E-3</v>
      </c>
      <c r="J45" s="101">
        <f t="shared" si="1"/>
        <v>-1.2304714502972488E-2</v>
      </c>
      <c r="K45" s="98">
        <f t="shared" si="2"/>
        <v>-267</v>
      </c>
      <c r="L45" s="102">
        <f t="shared" si="4"/>
        <v>-6.3452078233798333E-3</v>
      </c>
      <c r="M45" s="44">
        <f t="shared" si="3"/>
        <v>-386</v>
      </c>
      <c r="N45" s="44">
        <f t="shared" si="5"/>
        <v>0</v>
      </c>
    </row>
    <row r="46" spans="1:14">
      <c r="A46" s="42">
        <v>44</v>
      </c>
      <c r="B46" s="104" t="s">
        <v>135</v>
      </c>
      <c r="C46" s="31">
        <v>38903</v>
      </c>
      <c r="D46" s="31">
        <v>39163</v>
      </c>
      <c r="E46" s="31">
        <v>39301</v>
      </c>
      <c r="F46" s="31"/>
      <c r="G46" s="31"/>
      <c r="H46" s="31"/>
      <c r="I46" s="101">
        <f t="shared" si="0"/>
        <v>1.300872157972836E-2</v>
      </c>
      <c r="J46" s="101">
        <f t="shared" si="1"/>
        <v>1.0230573477623834E-2</v>
      </c>
      <c r="K46" s="98">
        <f t="shared" si="2"/>
        <v>398</v>
      </c>
      <c r="L46" s="102">
        <f t="shared" si="4"/>
        <v>9.4583996767984031E-3</v>
      </c>
      <c r="M46" s="44">
        <f t="shared" si="3"/>
        <v>138</v>
      </c>
      <c r="N46" s="44">
        <f t="shared" si="5"/>
        <v>0</v>
      </c>
    </row>
    <row r="47" spans="1:14">
      <c r="A47" s="42">
        <v>45</v>
      </c>
      <c r="B47" s="104" t="s">
        <v>136</v>
      </c>
      <c r="C47" s="31">
        <v>45043</v>
      </c>
      <c r="D47" s="31">
        <v>46733</v>
      </c>
      <c r="E47" s="31">
        <v>45598</v>
      </c>
      <c r="F47" s="31"/>
      <c r="G47" s="31"/>
      <c r="H47" s="31"/>
      <c r="I47" s="101">
        <f t="shared" si="0"/>
        <v>1.5093043092859056E-2</v>
      </c>
      <c r="J47" s="101">
        <f t="shared" si="1"/>
        <v>1.2321559398796705E-2</v>
      </c>
      <c r="K47" s="98">
        <f t="shared" si="2"/>
        <v>555</v>
      </c>
      <c r="L47" s="102">
        <f t="shared" si="4"/>
        <v>1.3189476936238979E-2</v>
      </c>
      <c r="M47" s="44">
        <f t="shared" si="3"/>
        <v>-1135</v>
      </c>
      <c r="N47" s="44">
        <f t="shared" si="5"/>
        <v>0</v>
      </c>
    </row>
    <row r="48" spans="1:14">
      <c r="A48" s="42">
        <v>46</v>
      </c>
      <c r="B48" s="104" t="s">
        <v>137</v>
      </c>
      <c r="C48" s="31">
        <v>36944</v>
      </c>
      <c r="D48" s="31">
        <v>37611</v>
      </c>
      <c r="E48" s="31">
        <v>37574</v>
      </c>
      <c r="F48" s="31"/>
      <c r="G48" s="31"/>
      <c r="H48" s="31"/>
      <c r="I48" s="101">
        <f t="shared" si="0"/>
        <v>1.2437080599392214E-2</v>
      </c>
      <c r="J48" s="101">
        <f t="shared" si="1"/>
        <v>1.705283672585535E-2</v>
      </c>
      <c r="K48" s="98">
        <f t="shared" si="2"/>
        <v>630</v>
      </c>
      <c r="L48" s="102">
        <f t="shared" si="4"/>
        <v>1.4971838684379382E-2</v>
      </c>
      <c r="M48" s="44">
        <f t="shared" si="3"/>
        <v>-37</v>
      </c>
      <c r="N48" s="44">
        <f t="shared" si="5"/>
        <v>0</v>
      </c>
    </row>
    <row r="49" spans="1:14">
      <c r="A49" s="42">
        <v>47</v>
      </c>
      <c r="B49" s="104" t="s">
        <v>138</v>
      </c>
      <c r="C49" s="31">
        <v>28090</v>
      </c>
      <c r="D49" s="31">
        <v>28827</v>
      </c>
      <c r="E49" s="31">
        <v>28947</v>
      </c>
      <c r="F49" s="31"/>
      <c r="G49" s="31"/>
      <c r="H49" s="31"/>
      <c r="I49" s="101">
        <f t="shared" si="0"/>
        <v>9.5815237161496359E-3</v>
      </c>
      <c r="J49" s="101">
        <f t="shared" si="1"/>
        <v>3.0509077963688146E-2</v>
      </c>
      <c r="K49" s="98">
        <f t="shared" si="2"/>
        <v>857</v>
      </c>
      <c r="L49" s="102">
        <f t="shared" si="4"/>
        <v>2.0366453575417668E-2</v>
      </c>
      <c r="M49" s="44">
        <f t="shared" si="3"/>
        <v>120</v>
      </c>
      <c r="N49" s="44">
        <f t="shared" si="5"/>
        <v>0</v>
      </c>
    </row>
    <row r="50" spans="1:14">
      <c r="A50" s="42">
        <v>48</v>
      </c>
      <c r="B50" s="104" t="s">
        <v>139</v>
      </c>
      <c r="C50" s="31">
        <v>37062</v>
      </c>
      <c r="D50" s="31">
        <v>37655</v>
      </c>
      <c r="E50" s="31">
        <v>37691</v>
      </c>
      <c r="F50" s="31"/>
      <c r="G50" s="31"/>
      <c r="H50" s="31"/>
      <c r="I50" s="101">
        <f t="shared" si="0"/>
        <v>1.2475807869050191E-2</v>
      </c>
      <c r="J50" s="101">
        <f t="shared" si="1"/>
        <v>1.697156116777292E-2</v>
      </c>
      <c r="K50" s="98">
        <f t="shared" si="2"/>
        <v>629</v>
      </c>
      <c r="L50" s="102">
        <f t="shared" si="4"/>
        <v>1.4948073861070842E-2</v>
      </c>
      <c r="M50" s="44">
        <f t="shared" si="3"/>
        <v>36</v>
      </c>
      <c r="N50" s="44">
        <f t="shared" si="5"/>
        <v>0</v>
      </c>
    </row>
    <row r="51" spans="1:14">
      <c r="A51" s="42">
        <v>49</v>
      </c>
      <c r="B51" s="104" t="s">
        <v>140</v>
      </c>
      <c r="C51" s="31">
        <v>13782</v>
      </c>
      <c r="D51" s="31">
        <v>12514</v>
      </c>
      <c r="E51" s="31">
        <v>12539</v>
      </c>
      <c r="F51" s="31"/>
      <c r="G51" s="31"/>
      <c r="H51" s="31"/>
      <c r="I51" s="101">
        <f t="shared" si="0"/>
        <v>4.150437899499094E-3</v>
      </c>
      <c r="J51" s="101">
        <f t="shared" si="1"/>
        <v>-9.0190103032941518E-2</v>
      </c>
      <c r="K51" s="98">
        <f t="shared" si="2"/>
        <v>-1243</v>
      </c>
      <c r="L51" s="102">
        <f t="shared" si="4"/>
        <v>-2.9539675372513605E-2</v>
      </c>
      <c r="M51" s="44">
        <f t="shared" si="3"/>
        <v>25</v>
      </c>
      <c r="N51" s="44">
        <f t="shared" si="5"/>
        <v>0</v>
      </c>
    </row>
    <row r="52" spans="1:14">
      <c r="A52" s="42">
        <v>50</v>
      </c>
      <c r="B52" s="104" t="s">
        <v>141</v>
      </c>
      <c r="C52" s="31">
        <v>12055</v>
      </c>
      <c r="D52" s="31">
        <v>12140</v>
      </c>
      <c r="E52" s="31">
        <v>12138</v>
      </c>
      <c r="F52" s="31"/>
      <c r="G52" s="31"/>
      <c r="H52" s="31"/>
      <c r="I52" s="101">
        <f t="shared" si="0"/>
        <v>4.0177059752867063E-3</v>
      </c>
      <c r="J52" s="101">
        <f t="shared" si="1"/>
        <v>6.8851099128992123E-3</v>
      </c>
      <c r="K52" s="98">
        <f t="shared" si="2"/>
        <v>83</v>
      </c>
      <c r="L52" s="102">
        <f t="shared" si="4"/>
        <v>1.9724803346087122E-3</v>
      </c>
      <c r="M52" s="44">
        <f t="shared" si="3"/>
        <v>-2</v>
      </c>
      <c r="N52" s="44">
        <f t="shared" si="5"/>
        <v>0</v>
      </c>
    </row>
    <row r="53" spans="1:14">
      <c r="A53" s="42">
        <v>51</v>
      </c>
      <c r="B53" s="104" t="s">
        <v>142</v>
      </c>
      <c r="C53" s="31">
        <v>14748</v>
      </c>
      <c r="D53" s="31">
        <v>14728</v>
      </c>
      <c r="E53" s="31">
        <v>14731</v>
      </c>
      <c r="F53" s="31"/>
      <c r="G53" s="31"/>
      <c r="H53" s="31"/>
      <c r="I53" s="101">
        <f t="shared" si="0"/>
        <v>4.8759949515528476E-3</v>
      </c>
      <c r="J53" s="101">
        <f t="shared" si="1"/>
        <v>-1.1526986710062382E-3</v>
      </c>
      <c r="K53" s="98">
        <f t="shared" si="2"/>
        <v>-17</v>
      </c>
      <c r="L53" s="102">
        <f t="shared" si="4"/>
        <v>-4.040019962451579E-4</v>
      </c>
      <c r="M53" s="44">
        <f t="shared" si="3"/>
        <v>3</v>
      </c>
      <c r="N53" s="44">
        <f t="shared" si="5"/>
        <v>0</v>
      </c>
    </row>
    <row r="54" spans="1:14">
      <c r="A54" s="42">
        <v>52</v>
      </c>
      <c r="B54" s="104" t="s">
        <v>143</v>
      </c>
      <c r="C54" s="31">
        <v>25163</v>
      </c>
      <c r="D54" s="31">
        <v>25599</v>
      </c>
      <c r="E54" s="31">
        <v>25576</v>
      </c>
      <c r="F54" s="31"/>
      <c r="G54" s="31"/>
      <c r="H54" s="31"/>
      <c r="I54" s="101">
        <f t="shared" si="0"/>
        <v>8.4657149467731747E-3</v>
      </c>
      <c r="J54" s="101">
        <f t="shared" si="1"/>
        <v>1.6412987322656281E-2</v>
      </c>
      <c r="K54" s="98">
        <f t="shared" si="2"/>
        <v>413</v>
      </c>
      <c r="L54" s="102">
        <f t="shared" si="4"/>
        <v>9.8148720264264831E-3</v>
      </c>
      <c r="M54" s="44">
        <f t="shared" si="3"/>
        <v>-23</v>
      </c>
      <c r="N54" s="44">
        <f t="shared" si="5"/>
        <v>0</v>
      </c>
    </row>
    <row r="55" spans="1:14">
      <c r="A55" s="42">
        <v>53</v>
      </c>
      <c r="B55" s="104" t="s">
        <v>144</v>
      </c>
      <c r="C55" s="31">
        <v>15216</v>
      </c>
      <c r="D55" s="31">
        <v>15517</v>
      </c>
      <c r="E55" s="31">
        <v>15449</v>
      </c>
      <c r="F55" s="31"/>
      <c r="G55" s="31"/>
      <c r="H55" s="31"/>
      <c r="I55" s="101">
        <f t="shared" si="0"/>
        <v>5.1136546063770246E-3</v>
      </c>
      <c r="J55" s="101">
        <f t="shared" si="1"/>
        <v>1.5312828601472135E-2</v>
      </c>
      <c r="K55" s="98">
        <f t="shared" si="2"/>
        <v>233</v>
      </c>
      <c r="L55" s="102">
        <f t="shared" si="4"/>
        <v>5.537203830889517E-3</v>
      </c>
      <c r="M55" s="44">
        <f t="shared" si="3"/>
        <v>-68</v>
      </c>
      <c r="N55" s="44">
        <f t="shared" si="5"/>
        <v>0</v>
      </c>
    </row>
    <row r="56" spans="1:14">
      <c r="A56" s="42">
        <v>54</v>
      </c>
      <c r="B56" s="104" t="s">
        <v>145</v>
      </c>
      <c r="C56" s="31">
        <v>29694</v>
      </c>
      <c r="D56" s="31">
        <v>30779</v>
      </c>
      <c r="E56" s="31">
        <v>30153</v>
      </c>
      <c r="F56" s="31"/>
      <c r="G56" s="31"/>
      <c r="H56" s="31"/>
      <c r="I56" s="101">
        <f t="shared" si="0"/>
        <v>9.9807124957011079E-3</v>
      </c>
      <c r="J56" s="101">
        <f t="shared" si="1"/>
        <v>1.5457668215801171E-2</v>
      </c>
      <c r="K56" s="98">
        <f t="shared" si="2"/>
        <v>459</v>
      </c>
      <c r="L56" s="102">
        <f t="shared" si="4"/>
        <v>1.0908053898619263E-2</v>
      </c>
      <c r="M56" s="44">
        <f t="shared" si="3"/>
        <v>-626</v>
      </c>
      <c r="N56" s="44">
        <f t="shared" si="5"/>
        <v>0</v>
      </c>
    </row>
    <row r="57" spans="1:14">
      <c r="A57" s="42">
        <v>55</v>
      </c>
      <c r="B57" s="104" t="s">
        <v>146</v>
      </c>
      <c r="C57" s="31">
        <v>53681</v>
      </c>
      <c r="D57" s="31">
        <v>54268</v>
      </c>
      <c r="E57" s="31">
        <v>54793</v>
      </c>
      <c r="F57" s="31"/>
      <c r="G57" s="31"/>
      <c r="H57" s="31"/>
      <c r="I57" s="101">
        <f t="shared" si="0"/>
        <v>1.8136609285210454E-2</v>
      </c>
      <c r="J57" s="101">
        <f t="shared" si="1"/>
        <v>2.0714964326297946E-2</v>
      </c>
      <c r="K57" s="98">
        <f t="shared" si="2"/>
        <v>1112</v>
      </c>
      <c r="L57" s="102">
        <f t="shared" si="4"/>
        <v>2.6426483519095035E-2</v>
      </c>
      <c r="M57" s="44">
        <f t="shared" si="3"/>
        <v>525</v>
      </c>
      <c r="N57" s="44">
        <f t="shared" si="5"/>
        <v>0</v>
      </c>
    </row>
    <row r="58" spans="1:14">
      <c r="A58" s="42">
        <v>56</v>
      </c>
      <c r="B58" s="104" t="s">
        <v>147</v>
      </c>
      <c r="C58" s="31">
        <v>14801</v>
      </c>
      <c r="D58" s="31">
        <v>15621</v>
      </c>
      <c r="E58" s="31">
        <v>15916</v>
      </c>
      <c r="F58" s="31"/>
      <c r="G58" s="31"/>
      <c r="H58" s="31"/>
      <c r="I58" s="101">
        <f t="shared" si="0"/>
        <v>5.2682326827041695E-3</v>
      </c>
      <c r="J58" s="101">
        <f t="shared" si="1"/>
        <v>7.5332747787311666E-2</v>
      </c>
      <c r="K58" s="98">
        <f t="shared" si="2"/>
        <v>1115</v>
      </c>
      <c r="L58" s="102">
        <f t="shared" si="4"/>
        <v>2.649777798902065E-2</v>
      </c>
      <c r="M58" s="44">
        <f t="shared" si="3"/>
        <v>295</v>
      </c>
      <c r="N58" s="44">
        <f t="shared" si="5"/>
        <v>0</v>
      </c>
    </row>
    <row r="59" spans="1:14">
      <c r="A59" s="42">
        <v>57</v>
      </c>
      <c r="B59" s="104" t="s">
        <v>148</v>
      </c>
      <c r="C59" s="31">
        <v>10002</v>
      </c>
      <c r="D59" s="31">
        <v>10006</v>
      </c>
      <c r="E59" s="31">
        <v>10073</v>
      </c>
      <c r="F59" s="31"/>
      <c r="G59" s="31"/>
      <c r="H59" s="31"/>
      <c r="I59" s="101">
        <f t="shared" si="0"/>
        <v>3.3341862159386214E-3</v>
      </c>
      <c r="J59" s="101">
        <f t="shared" si="1"/>
        <v>7.0985802839432111E-3</v>
      </c>
      <c r="K59" s="98">
        <f t="shared" si="2"/>
        <v>71</v>
      </c>
      <c r="L59" s="102">
        <f t="shared" si="4"/>
        <v>1.6873024549062478E-3</v>
      </c>
      <c r="M59" s="44">
        <f t="shared" si="3"/>
        <v>67</v>
      </c>
      <c r="N59" s="44">
        <f t="shared" si="5"/>
        <v>0</v>
      </c>
    </row>
    <row r="60" spans="1:14">
      <c r="A60" s="42">
        <v>58</v>
      </c>
      <c r="B60" s="104" t="s">
        <v>149</v>
      </c>
      <c r="C60" s="31">
        <v>30034</v>
      </c>
      <c r="D60" s="31">
        <v>29543</v>
      </c>
      <c r="E60" s="31">
        <v>29583</v>
      </c>
      <c r="F60" s="31"/>
      <c r="G60" s="31"/>
      <c r="H60" s="31"/>
      <c r="I60" s="101">
        <f t="shared" si="0"/>
        <v>9.7920411819827496E-3</v>
      </c>
      <c r="J60" s="101">
        <f t="shared" si="1"/>
        <v>-1.5016314843177732E-2</v>
      </c>
      <c r="K60" s="98">
        <f t="shared" si="2"/>
        <v>-451</v>
      </c>
      <c r="L60" s="102">
        <f t="shared" si="4"/>
        <v>-1.0717935312150954E-2</v>
      </c>
      <c r="M60" s="44">
        <f t="shared" si="3"/>
        <v>40</v>
      </c>
      <c r="N60" s="44">
        <f t="shared" si="5"/>
        <v>0</v>
      </c>
    </row>
    <row r="61" spans="1:14">
      <c r="A61" s="42">
        <v>59</v>
      </c>
      <c r="B61" s="104" t="s">
        <v>150</v>
      </c>
      <c r="C61" s="31">
        <v>27842</v>
      </c>
      <c r="D61" s="31">
        <v>29037</v>
      </c>
      <c r="E61" s="31">
        <v>29969</v>
      </c>
      <c r="F61" s="31"/>
      <c r="G61" s="31"/>
      <c r="H61" s="31"/>
      <c r="I61" s="101">
        <f t="shared" si="0"/>
        <v>9.9198080716236033E-3</v>
      </c>
      <c r="J61" s="101">
        <f t="shared" si="1"/>
        <v>7.6395373895553481E-2</v>
      </c>
      <c r="K61" s="98">
        <f t="shared" si="2"/>
        <v>2127</v>
      </c>
      <c r="L61" s="102">
        <f t="shared" si="4"/>
        <v>5.0547779177261817E-2</v>
      </c>
      <c r="M61" s="44">
        <f t="shared" si="3"/>
        <v>932</v>
      </c>
      <c r="N61" s="44">
        <f t="shared" si="5"/>
        <v>0</v>
      </c>
    </row>
    <row r="62" spans="1:14">
      <c r="A62" s="42">
        <v>60</v>
      </c>
      <c r="B62" s="104" t="s">
        <v>151</v>
      </c>
      <c r="C62" s="31">
        <v>24499</v>
      </c>
      <c r="D62" s="31">
        <v>24271</v>
      </c>
      <c r="E62" s="31">
        <v>24214</v>
      </c>
      <c r="F62" s="31"/>
      <c r="G62" s="31"/>
      <c r="H62" s="31"/>
      <c r="I62" s="101">
        <f t="shared" si="0"/>
        <v>8.014889807677731E-3</v>
      </c>
      <c r="J62" s="101">
        <f t="shared" si="1"/>
        <v>-1.1633127882770725E-2</v>
      </c>
      <c r="K62" s="98">
        <f t="shared" si="2"/>
        <v>-285</v>
      </c>
      <c r="L62" s="102">
        <f t="shared" si="4"/>
        <v>-6.7729746429335295E-3</v>
      </c>
      <c r="M62" s="44">
        <f t="shared" si="3"/>
        <v>-57</v>
      </c>
      <c r="N62" s="44">
        <f t="shared" si="5"/>
        <v>0</v>
      </c>
    </row>
    <row r="63" spans="1:14">
      <c r="A63" s="42">
        <v>61</v>
      </c>
      <c r="B63" s="104" t="s">
        <v>152</v>
      </c>
      <c r="C63" s="31">
        <v>36762</v>
      </c>
      <c r="D63" s="31">
        <v>37397</v>
      </c>
      <c r="E63" s="31">
        <v>37390</v>
      </c>
      <c r="F63" s="31"/>
      <c r="G63" s="31"/>
      <c r="H63" s="31"/>
      <c r="I63" s="101">
        <f t="shared" si="0"/>
        <v>1.2376176175314708E-2</v>
      </c>
      <c r="J63" s="101">
        <f t="shared" si="1"/>
        <v>1.7082857298297154E-2</v>
      </c>
      <c r="K63" s="98">
        <f t="shared" si="2"/>
        <v>628</v>
      </c>
      <c r="L63" s="102">
        <f t="shared" si="4"/>
        <v>1.4924309037762304E-2</v>
      </c>
      <c r="M63" s="44">
        <f t="shared" si="3"/>
        <v>-7</v>
      </c>
      <c r="N63" s="44">
        <f t="shared" si="5"/>
        <v>0</v>
      </c>
    </row>
    <row r="64" spans="1:14">
      <c r="A64" s="42">
        <v>62</v>
      </c>
      <c r="B64" s="104" t="s">
        <v>153</v>
      </c>
      <c r="C64" s="31">
        <v>11531</v>
      </c>
      <c r="D64" s="31">
        <v>12051</v>
      </c>
      <c r="E64" s="31">
        <v>12044</v>
      </c>
      <c r="F64" s="31"/>
      <c r="G64" s="31"/>
      <c r="H64" s="31"/>
      <c r="I64" s="101">
        <f t="shared" si="0"/>
        <v>3.9865917586384154E-3</v>
      </c>
      <c r="J64" s="101">
        <f t="shared" si="1"/>
        <v>4.4488769404214729E-2</v>
      </c>
      <c r="K64" s="98">
        <f t="shared" si="2"/>
        <v>513</v>
      </c>
      <c r="L64" s="102">
        <f t="shared" si="4"/>
        <v>1.2191354357280354E-2</v>
      </c>
      <c r="M64" s="44">
        <f t="shared" si="3"/>
        <v>-7</v>
      </c>
      <c r="N64" s="44">
        <f t="shared" si="5"/>
        <v>0</v>
      </c>
    </row>
    <row r="65" spans="1:15">
      <c r="A65" s="42">
        <v>63</v>
      </c>
      <c r="B65" s="104" t="s">
        <v>154</v>
      </c>
      <c r="C65" s="31">
        <v>46792</v>
      </c>
      <c r="D65" s="31">
        <v>45283</v>
      </c>
      <c r="E65" s="31">
        <v>45400</v>
      </c>
      <c r="F65" s="31"/>
      <c r="G65" s="31"/>
      <c r="H65" s="31"/>
      <c r="I65" s="101">
        <f t="shared" si="0"/>
        <v>1.5027504636514784E-2</v>
      </c>
      <c r="J65" s="101">
        <f t="shared" si="1"/>
        <v>-2.9748674987177294E-2</v>
      </c>
      <c r="K65" s="98">
        <f t="shared" si="2"/>
        <v>-1392</v>
      </c>
      <c r="L65" s="102">
        <f t="shared" si="4"/>
        <v>-3.308063404548587E-2</v>
      </c>
      <c r="M65" s="44">
        <f t="shared" si="3"/>
        <v>117</v>
      </c>
      <c r="N65" s="44">
        <f t="shared" si="5"/>
        <v>0</v>
      </c>
    </row>
    <row r="66" spans="1:15">
      <c r="A66" s="42">
        <v>64</v>
      </c>
      <c r="B66" s="104" t="s">
        <v>155</v>
      </c>
      <c r="C66" s="31">
        <v>12951</v>
      </c>
      <c r="D66" s="31">
        <v>13211</v>
      </c>
      <c r="E66" s="31">
        <v>13214</v>
      </c>
      <c r="F66" s="31"/>
      <c r="G66" s="31"/>
      <c r="H66" s="31"/>
      <c r="I66" s="101">
        <f t="shared" si="0"/>
        <v>4.3738644552182016E-3</v>
      </c>
      <c r="J66" s="101">
        <f t="shared" si="1"/>
        <v>2.0307312176665895E-2</v>
      </c>
      <c r="K66" s="98">
        <f t="shared" si="2"/>
        <v>263</v>
      </c>
      <c r="L66" s="102">
        <f t="shared" si="4"/>
        <v>6.2501485301456787E-3</v>
      </c>
      <c r="M66" s="44">
        <f t="shared" si="3"/>
        <v>3</v>
      </c>
      <c r="N66" s="44">
        <f t="shared" si="5"/>
        <v>0</v>
      </c>
    </row>
    <row r="67" spans="1:15">
      <c r="A67" s="42">
        <v>65</v>
      </c>
      <c r="B67" s="104" t="s">
        <v>156</v>
      </c>
      <c r="C67" s="31">
        <v>36093</v>
      </c>
      <c r="D67" s="31">
        <v>36481</v>
      </c>
      <c r="E67" s="31">
        <v>36609</v>
      </c>
      <c r="F67" s="31"/>
      <c r="G67" s="31"/>
      <c r="H67" s="31"/>
      <c r="I67" s="101">
        <f t="shared" ref="I67:I84" si="6">E67/$E$84</f>
        <v>1.2117663375290083E-2</v>
      </c>
      <c r="J67" s="101">
        <f t="shared" ref="J67:J84" si="7">(E67-C67)/C67</f>
        <v>1.4296400964175879E-2</v>
      </c>
      <c r="K67" s="98">
        <f t="shared" ref="K67:K84" si="8">E67-C67</f>
        <v>516</v>
      </c>
      <c r="L67" s="102">
        <f t="shared" si="4"/>
        <v>1.226264882720597E-2</v>
      </c>
      <c r="M67" s="44">
        <f t="shared" ref="M67:M84" si="9">E67-D67</f>
        <v>128</v>
      </c>
      <c r="N67" s="44">
        <f t="shared" si="5"/>
        <v>0</v>
      </c>
    </row>
    <row r="68" spans="1:15">
      <c r="A68" s="42">
        <v>66</v>
      </c>
      <c r="B68" s="104" t="s">
        <v>157</v>
      </c>
      <c r="C68" s="31">
        <v>17831</v>
      </c>
      <c r="D68" s="31">
        <v>16893</v>
      </c>
      <c r="E68" s="31">
        <v>16953</v>
      </c>
      <c r="F68" s="31"/>
      <c r="G68" s="31"/>
      <c r="H68" s="31"/>
      <c r="I68" s="101">
        <f t="shared" si="6"/>
        <v>5.6114820727496727E-3</v>
      </c>
      <c r="J68" s="101">
        <f t="shared" si="7"/>
        <v>-4.9240087488082555E-2</v>
      </c>
      <c r="K68" s="98">
        <f t="shared" si="8"/>
        <v>-878</v>
      </c>
      <c r="L68" s="102">
        <f t="shared" ref="L68:L84" si="10">K68/$K$84</f>
        <v>-2.0865514864896979E-2</v>
      </c>
      <c r="M68" s="44">
        <f t="shared" si="9"/>
        <v>60</v>
      </c>
      <c r="N68" s="44">
        <f t="shared" ref="N68:N84" si="11">H68-G68</f>
        <v>0</v>
      </c>
    </row>
    <row r="69" spans="1:15">
      <c r="A69" s="42">
        <v>67</v>
      </c>
      <c r="B69" s="104" t="s">
        <v>158</v>
      </c>
      <c r="C69" s="31">
        <v>22022</v>
      </c>
      <c r="D69" s="31">
        <v>21795</v>
      </c>
      <c r="E69" s="31">
        <v>21822</v>
      </c>
      <c r="F69" s="31"/>
      <c r="G69" s="31"/>
      <c r="H69" s="31"/>
      <c r="I69" s="101">
        <f t="shared" si="6"/>
        <v>7.2231322946701678E-3</v>
      </c>
      <c r="J69" s="101">
        <f t="shared" si="7"/>
        <v>-9.0818272636454447E-3</v>
      </c>
      <c r="K69" s="98">
        <f t="shared" si="8"/>
        <v>-200</v>
      </c>
      <c r="L69" s="102">
        <f t="shared" si="10"/>
        <v>-4.75296466170774E-3</v>
      </c>
      <c r="M69" s="44">
        <f t="shared" si="9"/>
        <v>27</v>
      </c>
      <c r="N69" s="44">
        <f t="shared" si="11"/>
        <v>0</v>
      </c>
      <c r="O69" s="9"/>
    </row>
    <row r="70" spans="1:15">
      <c r="A70" s="42">
        <v>68</v>
      </c>
      <c r="B70" s="104" t="s">
        <v>159</v>
      </c>
      <c r="C70" s="31">
        <v>14036</v>
      </c>
      <c r="D70" s="31">
        <v>14113</v>
      </c>
      <c r="E70" s="31">
        <v>14099</v>
      </c>
      <c r="F70" s="31"/>
      <c r="G70" s="31"/>
      <c r="H70" s="31"/>
      <c r="I70" s="101">
        <f t="shared" si="6"/>
        <v>4.6668014949388095E-3</v>
      </c>
      <c r="J70" s="101">
        <f t="shared" si="7"/>
        <v>4.4884582502137359E-3</v>
      </c>
      <c r="K70" s="98">
        <f t="shared" si="8"/>
        <v>63</v>
      </c>
      <c r="L70" s="102">
        <f t="shared" si="10"/>
        <v>1.4971838684379381E-3</v>
      </c>
      <c r="M70" s="44">
        <f t="shared" si="9"/>
        <v>-14</v>
      </c>
      <c r="N70" s="44">
        <f t="shared" si="11"/>
        <v>0</v>
      </c>
    </row>
    <row r="71" spans="1:15">
      <c r="A71" s="42">
        <v>69</v>
      </c>
      <c r="B71" s="104" t="s">
        <v>160</v>
      </c>
      <c r="C71" s="31">
        <v>4744</v>
      </c>
      <c r="D71" s="31">
        <v>5198</v>
      </c>
      <c r="E71" s="31">
        <v>5199</v>
      </c>
      <c r="F71" s="31"/>
      <c r="G71" s="31"/>
      <c r="H71" s="31"/>
      <c r="I71" s="101">
        <f t="shared" si="6"/>
        <v>1.7208809824942812E-3</v>
      </c>
      <c r="J71" s="101">
        <f t="shared" si="7"/>
        <v>9.5910623946037096E-2</v>
      </c>
      <c r="K71" s="98">
        <f t="shared" si="8"/>
        <v>455</v>
      </c>
      <c r="L71" s="102">
        <f t="shared" si="10"/>
        <v>1.0812994605385109E-2</v>
      </c>
      <c r="M71" s="44">
        <f t="shared" si="9"/>
        <v>1</v>
      </c>
      <c r="N71" s="44">
        <f t="shared" si="11"/>
        <v>0</v>
      </c>
    </row>
    <row r="72" spans="1:15">
      <c r="A72" s="42">
        <v>70</v>
      </c>
      <c r="B72" s="104" t="s">
        <v>161</v>
      </c>
      <c r="C72" s="31">
        <v>9840</v>
      </c>
      <c r="D72" s="31">
        <v>9863</v>
      </c>
      <c r="E72" s="31">
        <v>9857</v>
      </c>
      <c r="F72" s="31"/>
      <c r="G72" s="31"/>
      <c r="H72" s="31"/>
      <c r="I72" s="101">
        <f t="shared" si="6"/>
        <v>3.2626897181085072E-3</v>
      </c>
      <c r="J72" s="101">
        <f t="shared" si="7"/>
        <v>1.7276422764227642E-3</v>
      </c>
      <c r="K72" s="98">
        <f t="shared" si="8"/>
        <v>17</v>
      </c>
      <c r="L72" s="102">
        <f t="shared" si="10"/>
        <v>4.040019962451579E-4</v>
      </c>
      <c r="M72" s="44">
        <f t="shared" si="9"/>
        <v>-6</v>
      </c>
      <c r="N72" s="44">
        <f t="shared" si="11"/>
        <v>0</v>
      </c>
    </row>
    <row r="73" spans="1:15">
      <c r="A73" s="42">
        <v>71</v>
      </c>
      <c r="B73" s="104" t="s">
        <v>162</v>
      </c>
      <c r="C73" s="31">
        <v>16237</v>
      </c>
      <c r="D73" s="31">
        <v>15627</v>
      </c>
      <c r="E73" s="31">
        <v>15979</v>
      </c>
      <c r="F73" s="31"/>
      <c r="G73" s="31"/>
      <c r="H73" s="31"/>
      <c r="I73" s="101">
        <f t="shared" si="6"/>
        <v>5.2890858279046197E-3</v>
      </c>
      <c r="J73" s="101">
        <f t="shared" si="7"/>
        <v>-1.5889634784750879E-2</v>
      </c>
      <c r="K73" s="98">
        <f t="shared" si="8"/>
        <v>-258</v>
      </c>
      <c r="L73" s="102">
        <f t="shared" si="10"/>
        <v>-6.1313244136029848E-3</v>
      </c>
      <c r="M73" s="44">
        <f t="shared" si="9"/>
        <v>352</v>
      </c>
      <c r="N73" s="44">
        <f t="shared" si="11"/>
        <v>0</v>
      </c>
    </row>
    <row r="74" spans="1:15">
      <c r="A74" s="42">
        <v>72</v>
      </c>
      <c r="B74" s="104" t="s">
        <v>163</v>
      </c>
      <c r="C74" s="31">
        <v>20430</v>
      </c>
      <c r="D74" s="31">
        <v>20553</v>
      </c>
      <c r="E74" s="31">
        <v>20657</v>
      </c>
      <c r="F74" s="31"/>
      <c r="G74" s="31"/>
      <c r="H74" s="31"/>
      <c r="I74" s="101">
        <f t="shared" si="6"/>
        <v>6.8375146096142266E-3</v>
      </c>
      <c r="J74" s="101">
        <f t="shared" si="7"/>
        <v>1.1111111111111112E-2</v>
      </c>
      <c r="K74" s="98">
        <f t="shared" si="8"/>
        <v>227</v>
      </c>
      <c r="L74" s="102">
        <f t="shared" si="10"/>
        <v>5.3946148910382855E-3</v>
      </c>
      <c r="M74" s="44">
        <f t="shared" si="9"/>
        <v>104</v>
      </c>
      <c r="N74" s="44">
        <f t="shared" si="11"/>
        <v>0</v>
      </c>
    </row>
    <row r="75" spans="1:15">
      <c r="A75" s="42">
        <v>73</v>
      </c>
      <c r="B75" s="104" t="s">
        <v>164</v>
      </c>
      <c r="C75" s="31">
        <v>26446</v>
      </c>
      <c r="D75" s="31">
        <v>28612</v>
      </c>
      <c r="E75" s="31">
        <v>28890</v>
      </c>
      <c r="F75" s="31"/>
      <c r="G75" s="31"/>
      <c r="H75" s="31"/>
      <c r="I75" s="101">
        <f t="shared" si="6"/>
        <v>9.5626565847778001E-3</v>
      </c>
      <c r="J75" s="101">
        <f t="shared" si="7"/>
        <v>9.2414731906526507E-2</v>
      </c>
      <c r="K75" s="98">
        <f t="shared" si="8"/>
        <v>2444</v>
      </c>
      <c r="L75" s="102">
        <f t="shared" si="10"/>
        <v>5.8081228166068588E-2</v>
      </c>
      <c r="M75" s="44">
        <f t="shared" si="9"/>
        <v>278</v>
      </c>
      <c r="N75" s="44">
        <f t="shared" si="11"/>
        <v>0</v>
      </c>
    </row>
    <row r="76" spans="1:15">
      <c r="A76" s="42">
        <v>74</v>
      </c>
      <c r="B76" s="104" t="s">
        <v>165</v>
      </c>
      <c r="C76" s="31">
        <v>8085</v>
      </c>
      <c r="D76" s="31">
        <v>8139</v>
      </c>
      <c r="E76" s="31">
        <v>8134</v>
      </c>
      <c r="F76" s="31"/>
      <c r="G76" s="31"/>
      <c r="H76" s="31"/>
      <c r="I76" s="101">
        <f t="shared" si="6"/>
        <v>2.6923727469914372E-3</v>
      </c>
      <c r="J76" s="101">
        <f t="shared" si="7"/>
        <v>6.0606060606060606E-3</v>
      </c>
      <c r="K76" s="98">
        <f t="shared" si="8"/>
        <v>49</v>
      </c>
      <c r="L76" s="102">
        <f t="shared" si="10"/>
        <v>1.1644763421183963E-3</v>
      </c>
      <c r="M76" s="44">
        <f t="shared" si="9"/>
        <v>-5</v>
      </c>
      <c r="N76" s="44">
        <f t="shared" si="11"/>
        <v>0</v>
      </c>
    </row>
    <row r="77" spans="1:15">
      <c r="A77" s="42">
        <v>75</v>
      </c>
      <c r="B77" s="104" t="s">
        <v>166</v>
      </c>
      <c r="C77" s="31">
        <v>4666</v>
      </c>
      <c r="D77" s="31">
        <v>4389</v>
      </c>
      <c r="E77" s="31">
        <v>4435</v>
      </c>
      <c r="F77" s="31"/>
      <c r="G77" s="31"/>
      <c r="H77" s="31"/>
      <c r="I77" s="101">
        <f t="shared" si="6"/>
        <v>1.4679952216507283E-3</v>
      </c>
      <c r="J77" s="101">
        <f t="shared" si="7"/>
        <v>-4.9507072438919844E-2</v>
      </c>
      <c r="K77" s="98">
        <f t="shared" si="8"/>
        <v>-231</v>
      </c>
      <c r="L77" s="102">
        <f t="shared" si="10"/>
        <v>-5.4896741842724401E-3</v>
      </c>
      <c r="M77" s="44">
        <f t="shared" si="9"/>
        <v>46</v>
      </c>
      <c r="N77" s="44">
        <f t="shared" si="11"/>
        <v>0</v>
      </c>
    </row>
    <row r="78" spans="1:15">
      <c r="A78" s="42">
        <v>76</v>
      </c>
      <c r="B78" s="104" t="s">
        <v>167</v>
      </c>
      <c r="C78" s="31">
        <v>6925</v>
      </c>
      <c r="D78" s="31">
        <v>6758</v>
      </c>
      <c r="E78" s="31">
        <v>6793</v>
      </c>
      <c r="F78" s="31"/>
      <c r="G78" s="31"/>
      <c r="H78" s="31"/>
      <c r="I78" s="101">
        <f t="shared" si="6"/>
        <v>2.248498656296144E-3</v>
      </c>
      <c r="J78" s="101">
        <f t="shared" si="7"/>
        <v>-1.9061371841155236E-2</v>
      </c>
      <c r="K78" s="98">
        <f t="shared" si="8"/>
        <v>-132</v>
      </c>
      <c r="L78" s="102">
        <f t="shared" si="10"/>
        <v>-3.1369566767271086E-3</v>
      </c>
      <c r="M78" s="44">
        <f t="shared" si="9"/>
        <v>35</v>
      </c>
      <c r="N78" s="44">
        <f t="shared" si="11"/>
        <v>0</v>
      </c>
    </row>
    <row r="79" spans="1:15">
      <c r="A79" s="42">
        <v>77</v>
      </c>
      <c r="B79" s="104" t="s">
        <v>168</v>
      </c>
      <c r="C79" s="31">
        <v>11078</v>
      </c>
      <c r="D79" s="31">
        <v>12131</v>
      </c>
      <c r="E79" s="31">
        <v>12307</v>
      </c>
      <c r="F79" s="31"/>
      <c r="G79" s="31"/>
      <c r="H79" s="31"/>
      <c r="I79" s="101">
        <f t="shared" si="6"/>
        <v>4.0736453647926751E-3</v>
      </c>
      <c r="J79" s="101">
        <f t="shared" si="7"/>
        <v>0.11094060299693086</v>
      </c>
      <c r="K79" s="98">
        <f t="shared" si="8"/>
        <v>1229</v>
      </c>
      <c r="L79" s="102">
        <f t="shared" si="10"/>
        <v>2.9206967846194063E-2</v>
      </c>
      <c r="M79" s="44">
        <f t="shared" si="9"/>
        <v>176</v>
      </c>
      <c r="N79" s="44">
        <f t="shared" si="11"/>
        <v>0</v>
      </c>
    </row>
    <row r="80" spans="1:15">
      <c r="A80" s="42">
        <v>78</v>
      </c>
      <c r="B80" s="173" t="s">
        <v>169</v>
      </c>
      <c r="C80" s="31">
        <v>14059</v>
      </c>
      <c r="D80" s="31">
        <v>12874</v>
      </c>
      <c r="E80" s="31">
        <v>14940</v>
      </c>
      <c r="F80" s="31"/>
      <c r="G80" s="31"/>
      <c r="H80" s="31"/>
      <c r="I80" s="101">
        <f t="shared" si="6"/>
        <v>4.9451744332495787E-3</v>
      </c>
      <c r="J80" s="101">
        <f t="shared" si="7"/>
        <v>6.266448538302867E-2</v>
      </c>
      <c r="K80" s="98">
        <f t="shared" si="8"/>
        <v>881</v>
      </c>
      <c r="L80" s="102">
        <f t="shared" si="10"/>
        <v>2.0936809334822594E-2</v>
      </c>
      <c r="M80" s="44">
        <f t="shared" si="9"/>
        <v>2066</v>
      </c>
      <c r="N80" s="44">
        <f t="shared" si="11"/>
        <v>0</v>
      </c>
    </row>
    <row r="81" spans="1:15">
      <c r="A81" s="42">
        <v>79</v>
      </c>
      <c r="B81" s="173" t="s">
        <v>170</v>
      </c>
      <c r="C81" s="31">
        <v>6126</v>
      </c>
      <c r="D81" s="31">
        <v>6430</v>
      </c>
      <c r="E81" s="31">
        <v>6456</v>
      </c>
      <c r="F81" s="31"/>
      <c r="G81" s="31"/>
      <c r="H81" s="31"/>
      <c r="I81" s="101">
        <f t="shared" si="6"/>
        <v>2.1369508795889744E-3</v>
      </c>
      <c r="J81" s="101">
        <f t="shared" si="7"/>
        <v>5.3868756121449562E-2</v>
      </c>
      <c r="K81" s="98">
        <f t="shared" si="8"/>
        <v>330</v>
      </c>
      <c r="L81" s="102">
        <f t="shared" si="10"/>
        <v>7.8423916918177721E-3</v>
      </c>
      <c r="M81" s="44">
        <f t="shared" si="9"/>
        <v>26</v>
      </c>
      <c r="N81" s="44">
        <f t="shared" si="11"/>
        <v>0</v>
      </c>
    </row>
    <row r="82" spans="1:15">
      <c r="A82" s="42">
        <v>80</v>
      </c>
      <c r="B82" s="104" t="s">
        <v>171</v>
      </c>
      <c r="C82" s="31">
        <v>18622</v>
      </c>
      <c r="D82" s="31">
        <v>19174</v>
      </c>
      <c r="E82" s="31">
        <v>19234</v>
      </c>
      <c r="F82" s="31"/>
      <c r="G82" s="31"/>
      <c r="H82" s="31"/>
      <c r="I82" s="101">
        <f t="shared" si="6"/>
        <v>6.3664983299278714E-3</v>
      </c>
      <c r="J82" s="101">
        <f t="shared" si="7"/>
        <v>3.2864353989904414E-2</v>
      </c>
      <c r="K82" s="98">
        <f t="shared" si="8"/>
        <v>612</v>
      </c>
      <c r="L82" s="102">
        <f t="shared" si="10"/>
        <v>1.4544071864825685E-2</v>
      </c>
      <c r="M82" s="44">
        <f t="shared" si="9"/>
        <v>60</v>
      </c>
      <c r="N82" s="44">
        <f t="shared" si="11"/>
        <v>0</v>
      </c>
    </row>
    <row r="83" spans="1:15">
      <c r="A83" s="42">
        <v>81</v>
      </c>
      <c r="B83" s="104" t="s">
        <v>172</v>
      </c>
      <c r="C83" s="31">
        <v>12326</v>
      </c>
      <c r="D83" s="31">
        <v>12619</v>
      </c>
      <c r="E83" s="31">
        <v>12620</v>
      </c>
      <c r="F83" s="31"/>
      <c r="G83" s="31"/>
      <c r="H83" s="31"/>
      <c r="I83" s="101">
        <f t="shared" si="6"/>
        <v>4.177249086185387E-3</v>
      </c>
      <c r="J83" s="101">
        <f t="shared" si="7"/>
        <v>2.3852020120071395E-2</v>
      </c>
      <c r="K83" s="98">
        <f t="shared" si="8"/>
        <v>294</v>
      </c>
      <c r="L83" s="102">
        <f t="shared" si="10"/>
        <v>6.986858052710378E-3</v>
      </c>
      <c r="M83" s="44">
        <f t="shared" si="9"/>
        <v>1</v>
      </c>
      <c r="N83" s="44">
        <f t="shared" si="11"/>
        <v>0</v>
      </c>
    </row>
    <row r="84" spans="1:15" s="110" customFormat="1">
      <c r="A84" s="192" t="s">
        <v>173</v>
      </c>
      <c r="B84" s="192"/>
      <c r="C84" s="65">
        <v>2979048</v>
      </c>
      <c r="D84" s="65">
        <v>3020919</v>
      </c>
      <c r="E84" s="65">
        <v>3021127</v>
      </c>
      <c r="F84" s="65"/>
      <c r="G84" s="65"/>
      <c r="H84" s="65"/>
      <c r="I84" s="101">
        <f t="shared" si="6"/>
        <v>1</v>
      </c>
      <c r="J84" s="101">
        <f t="shared" si="7"/>
        <v>1.4124982209081559E-2</v>
      </c>
      <c r="K84" s="98">
        <f t="shared" si="8"/>
        <v>42079</v>
      </c>
      <c r="L84" s="102">
        <f t="shared" si="10"/>
        <v>1</v>
      </c>
      <c r="M84" s="112">
        <f t="shared" si="9"/>
        <v>208</v>
      </c>
      <c r="N84" s="44">
        <f t="shared" si="11"/>
        <v>0</v>
      </c>
      <c r="O84" s="19"/>
    </row>
    <row r="85" spans="1:15">
      <c r="C85" s="136"/>
      <c r="D85" s="135"/>
      <c r="E85" s="137"/>
      <c r="F85" s="141"/>
      <c r="G85" s="141"/>
      <c r="H85" s="141"/>
      <c r="L85" s="12"/>
    </row>
    <row r="86" spans="1:15">
      <c r="E86" s="11"/>
      <c r="F86" s="141"/>
    </row>
    <row r="87" spans="1:15">
      <c r="E87" s="141"/>
      <c r="F87" s="14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zoomScale="80" zoomScaleNormal="80" workbookViewId="0">
      <pane ySplit="2" topLeftCell="A3" activePane="bottomLeft" state="frozen"/>
      <selection pane="bottomLeft" activeCell="G20" sqref="G20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3" width="12" style="5" bestFit="1" customWidth="1"/>
    <col min="4" max="8" width="12" style="5" customWidth="1"/>
    <col min="9" max="9" width="17.85546875" style="5" customWidth="1"/>
    <col min="10" max="10" width="27.140625" style="5" customWidth="1"/>
    <col min="11" max="11" width="26.42578125" style="5" customWidth="1"/>
    <col min="12" max="12" width="20.42578125" style="5" customWidth="1"/>
    <col min="13" max="14" width="23.42578125" style="5" customWidth="1"/>
    <col min="15" max="16384" width="9.140625" style="5"/>
  </cols>
  <sheetData>
    <row r="1" spans="1:14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4" ht="39.950000000000003" customHeight="1">
      <c r="A2" s="96" t="s">
        <v>1</v>
      </c>
      <c r="B2" s="95" t="s">
        <v>90</v>
      </c>
      <c r="C2" s="94">
        <v>43040</v>
      </c>
      <c r="D2" s="94">
        <v>43374</v>
      </c>
      <c r="E2" s="94">
        <v>43405</v>
      </c>
      <c r="F2" s="94">
        <v>43040</v>
      </c>
      <c r="G2" s="94">
        <v>43374</v>
      </c>
      <c r="H2" s="94">
        <v>43405</v>
      </c>
      <c r="I2" s="93" t="s">
        <v>307</v>
      </c>
      <c r="J2" s="93" t="s">
        <v>324</v>
      </c>
      <c r="K2" s="93" t="s">
        <v>325</v>
      </c>
      <c r="L2" s="93" t="s">
        <v>310</v>
      </c>
      <c r="M2" s="97" t="s">
        <v>326</v>
      </c>
      <c r="N2" s="161" t="s">
        <v>327</v>
      </c>
    </row>
    <row r="3" spans="1:14">
      <c r="A3" s="38">
        <v>1</v>
      </c>
      <c r="B3" s="100" t="s">
        <v>2</v>
      </c>
      <c r="C3" s="99">
        <v>16674</v>
      </c>
      <c r="D3" s="99">
        <v>17445</v>
      </c>
      <c r="E3" s="99">
        <v>17342</v>
      </c>
      <c r="F3" s="99"/>
      <c r="G3" s="99"/>
      <c r="H3" s="99"/>
      <c r="I3" s="101">
        <f t="shared" ref="I3:I34" si="0">E3/$E$92</f>
        <v>9.2256801824495034E-3</v>
      </c>
      <c r="J3" s="101">
        <f t="shared" ref="J3:J66" si="1">(E3-C3)/C3</f>
        <v>4.0062372556075324E-2</v>
      </c>
      <c r="K3" s="98">
        <f t="shared" ref="K3:K66" si="2">E3-C3</f>
        <v>668</v>
      </c>
      <c r="L3" s="102">
        <f>K3/$K$92</f>
        <v>2.3693824708260917E-2</v>
      </c>
      <c r="M3" s="99">
        <f t="shared" ref="M3:M66" si="3">E3-D3</f>
        <v>-103</v>
      </c>
      <c r="N3" s="99">
        <f>H3-G3</f>
        <v>0</v>
      </c>
    </row>
    <row r="4" spans="1:14">
      <c r="A4" s="38">
        <v>2</v>
      </c>
      <c r="B4" s="100" t="s">
        <v>3</v>
      </c>
      <c r="C4" s="99">
        <v>3573</v>
      </c>
      <c r="D4" s="99">
        <v>3937</v>
      </c>
      <c r="E4" s="99">
        <v>3802</v>
      </c>
      <c r="F4" s="99"/>
      <c r="G4" s="99"/>
      <c r="H4" s="99"/>
      <c r="I4" s="101">
        <f t="shared" si="0"/>
        <v>2.0226061615542042E-3</v>
      </c>
      <c r="J4" s="101">
        <f t="shared" si="1"/>
        <v>6.4091799608172406E-2</v>
      </c>
      <c r="K4" s="98">
        <f t="shared" si="2"/>
        <v>229</v>
      </c>
      <c r="L4" s="102">
        <f t="shared" ref="L4:L67" si="4">K4/$K$92</f>
        <v>8.1225836200475299E-3</v>
      </c>
      <c r="M4" s="99">
        <f t="shared" si="3"/>
        <v>-135</v>
      </c>
      <c r="N4" s="99">
        <f t="shared" ref="N4:N67" si="5">H4-G4</f>
        <v>0</v>
      </c>
    </row>
    <row r="5" spans="1:14">
      <c r="A5" s="38">
        <v>3</v>
      </c>
      <c r="B5" s="100" t="s">
        <v>4</v>
      </c>
      <c r="C5" s="99">
        <v>1158</v>
      </c>
      <c r="D5" s="99">
        <v>1180</v>
      </c>
      <c r="E5" s="99">
        <v>1177</v>
      </c>
      <c r="F5" s="99"/>
      <c r="G5" s="99"/>
      <c r="H5" s="99"/>
      <c r="I5" s="101">
        <f t="shared" si="0"/>
        <v>6.2614609472627517E-4</v>
      </c>
      <c r="J5" s="101">
        <f t="shared" si="1"/>
        <v>1.6407599309153715E-2</v>
      </c>
      <c r="K5" s="98">
        <f t="shared" si="2"/>
        <v>19</v>
      </c>
      <c r="L5" s="102">
        <f t="shared" si="4"/>
        <v>6.7392615188167275E-4</v>
      </c>
      <c r="M5" s="99">
        <f t="shared" si="3"/>
        <v>-3</v>
      </c>
      <c r="N5" s="99">
        <f t="shared" si="5"/>
        <v>0</v>
      </c>
    </row>
    <row r="6" spans="1:14">
      <c r="A6" s="38">
        <v>5</v>
      </c>
      <c r="B6" s="100" t="s">
        <v>5</v>
      </c>
      <c r="C6" s="99">
        <v>428</v>
      </c>
      <c r="D6" s="99">
        <v>443</v>
      </c>
      <c r="E6" s="99">
        <v>446</v>
      </c>
      <c r="F6" s="99"/>
      <c r="G6" s="99"/>
      <c r="H6" s="99"/>
      <c r="I6" s="101">
        <f t="shared" si="0"/>
        <v>2.3726521516390718E-4</v>
      </c>
      <c r="J6" s="101">
        <f t="shared" si="1"/>
        <v>4.2056074766355138E-2</v>
      </c>
      <c r="K6" s="98">
        <f t="shared" si="2"/>
        <v>18</v>
      </c>
      <c r="L6" s="102">
        <f t="shared" si="4"/>
        <v>6.3845635441421632E-4</v>
      </c>
      <c r="M6" s="99">
        <f t="shared" si="3"/>
        <v>3</v>
      </c>
      <c r="N6" s="99">
        <f t="shared" si="5"/>
        <v>0</v>
      </c>
    </row>
    <row r="7" spans="1:14" ht="15.75" customHeight="1">
      <c r="A7" s="38">
        <v>6</v>
      </c>
      <c r="B7" s="100" t="s">
        <v>6</v>
      </c>
      <c r="C7" s="99">
        <v>32</v>
      </c>
      <c r="D7" s="99">
        <v>30</v>
      </c>
      <c r="E7" s="99">
        <v>31</v>
      </c>
      <c r="F7" s="99"/>
      <c r="G7" s="99"/>
      <c r="H7" s="99"/>
      <c r="I7" s="101">
        <f t="shared" si="0"/>
        <v>1.6491528408253637E-5</v>
      </c>
      <c r="J7" s="101">
        <f t="shared" si="1"/>
        <v>-3.125E-2</v>
      </c>
      <c r="K7" s="98">
        <f t="shared" si="2"/>
        <v>-1</v>
      </c>
      <c r="L7" s="102">
        <f t="shared" si="4"/>
        <v>-3.5469797467456459E-5</v>
      </c>
      <c r="M7" s="99">
        <f t="shared" si="3"/>
        <v>1</v>
      </c>
      <c r="N7" s="99">
        <f t="shared" si="5"/>
        <v>0</v>
      </c>
    </row>
    <row r="8" spans="1:14">
      <c r="A8" s="38">
        <v>7</v>
      </c>
      <c r="B8" s="100" t="s">
        <v>7</v>
      </c>
      <c r="C8" s="99">
        <v>771</v>
      </c>
      <c r="D8" s="99">
        <v>790</v>
      </c>
      <c r="E8" s="99">
        <v>780</v>
      </c>
      <c r="F8" s="99"/>
      <c r="G8" s="99"/>
      <c r="H8" s="99"/>
      <c r="I8" s="101">
        <f t="shared" si="0"/>
        <v>4.1494813414315605E-4</v>
      </c>
      <c r="J8" s="101">
        <f t="shared" si="1"/>
        <v>1.1673151750972763E-2</v>
      </c>
      <c r="K8" s="98">
        <f t="shared" si="2"/>
        <v>9</v>
      </c>
      <c r="L8" s="102">
        <f t="shared" si="4"/>
        <v>3.1922817720710816E-4</v>
      </c>
      <c r="M8" s="99">
        <f t="shared" si="3"/>
        <v>-10</v>
      </c>
      <c r="N8" s="99">
        <f t="shared" si="5"/>
        <v>0</v>
      </c>
    </row>
    <row r="9" spans="1:14">
      <c r="A9" s="38">
        <v>8</v>
      </c>
      <c r="B9" s="100" t="s">
        <v>302</v>
      </c>
      <c r="C9" s="99">
        <v>4929</v>
      </c>
      <c r="D9" s="99">
        <v>5005</v>
      </c>
      <c r="E9" s="99">
        <v>4980</v>
      </c>
      <c r="F9" s="99"/>
      <c r="G9" s="99"/>
      <c r="H9" s="99"/>
      <c r="I9" s="101">
        <f t="shared" si="0"/>
        <v>2.6492842410678424E-3</v>
      </c>
      <c r="J9" s="101">
        <f t="shared" si="1"/>
        <v>1.0346926354230066E-2</v>
      </c>
      <c r="K9" s="98">
        <f t="shared" si="2"/>
        <v>51</v>
      </c>
      <c r="L9" s="102">
        <f t="shared" si="4"/>
        <v>1.8089596708402796E-3</v>
      </c>
      <c r="M9" s="99">
        <f t="shared" si="3"/>
        <v>-25</v>
      </c>
      <c r="N9" s="99">
        <f t="shared" si="5"/>
        <v>0</v>
      </c>
    </row>
    <row r="10" spans="1:14">
      <c r="A10" s="38">
        <v>9</v>
      </c>
      <c r="B10" s="100" t="s">
        <v>8</v>
      </c>
      <c r="C10" s="99">
        <v>552</v>
      </c>
      <c r="D10" s="99">
        <v>638</v>
      </c>
      <c r="E10" s="99">
        <v>629</v>
      </c>
      <c r="F10" s="99"/>
      <c r="G10" s="99"/>
      <c r="H10" s="99"/>
      <c r="I10" s="101">
        <f t="shared" si="0"/>
        <v>3.3461843125133994E-4</v>
      </c>
      <c r="J10" s="101">
        <f t="shared" si="1"/>
        <v>0.13949275362318841</v>
      </c>
      <c r="K10" s="98">
        <f t="shared" si="2"/>
        <v>77</v>
      </c>
      <c r="L10" s="102">
        <f t="shared" si="4"/>
        <v>2.7311744049941474E-3</v>
      </c>
      <c r="M10" s="99">
        <f t="shared" si="3"/>
        <v>-9</v>
      </c>
      <c r="N10" s="99">
        <f t="shared" si="5"/>
        <v>0</v>
      </c>
    </row>
    <row r="11" spans="1:14">
      <c r="A11" s="103">
        <v>10</v>
      </c>
      <c r="B11" s="100" t="s">
        <v>9</v>
      </c>
      <c r="C11" s="98">
        <v>42608</v>
      </c>
      <c r="D11" s="98">
        <v>43164</v>
      </c>
      <c r="E11" s="99">
        <v>43283</v>
      </c>
      <c r="F11" s="99"/>
      <c r="G11" s="99"/>
      <c r="H11" s="99"/>
      <c r="I11" s="101">
        <f t="shared" si="0"/>
        <v>2.3025897551433618E-2</v>
      </c>
      <c r="J11" s="101">
        <f t="shared" si="1"/>
        <v>1.5842095381149082E-2</v>
      </c>
      <c r="K11" s="98">
        <f t="shared" si="2"/>
        <v>675</v>
      </c>
      <c r="L11" s="102">
        <f t="shared" si="4"/>
        <v>2.3942113290533112E-2</v>
      </c>
      <c r="M11" s="99">
        <f t="shared" si="3"/>
        <v>119</v>
      </c>
      <c r="N11" s="99">
        <f t="shared" si="5"/>
        <v>0</v>
      </c>
    </row>
    <row r="12" spans="1:14">
      <c r="A12" s="103">
        <v>11</v>
      </c>
      <c r="B12" s="100" t="s">
        <v>10</v>
      </c>
      <c r="C12" s="98">
        <v>655</v>
      </c>
      <c r="D12" s="98">
        <v>671</v>
      </c>
      <c r="E12" s="99">
        <v>671</v>
      </c>
      <c r="F12" s="99"/>
      <c r="G12" s="99"/>
      <c r="H12" s="99"/>
      <c r="I12" s="101">
        <f t="shared" si="0"/>
        <v>3.5696179232058678E-4</v>
      </c>
      <c r="J12" s="101">
        <f t="shared" si="1"/>
        <v>2.4427480916030534E-2</v>
      </c>
      <c r="K12" s="98">
        <f t="shared" si="2"/>
        <v>16</v>
      </c>
      <c r="L12" s="102">
        <f t="shared" si="4"/>
        <v>5.6751675947930335E-4</v>
      </c>
      <c r="M12" s="99">
        <f t="shared" si="3"/>
        <v>0</v>
      </c>
      <c r="N12" s="99">
        <f t="shared" si="5"/>
        <v>0</v>
      </c>
    </row>
    <row r="13" spans="1:14">
      <c r="A13" s="103">
        <v>12</v>
      </c>
      <c r="B13" s="100" t="s">
        <v>11</v>
      </c>
      <c r="C13" s="98">
        <v>57</v>
      </c>
      <c r="D13" s="98">
        <v>68</v>
      </c>
      <c r="E13" s="99">
        <v>68</v>
      </c>
      <c r="F13" s="99"/>
      <c r="G13" s="99"/>
      <c r="H13" s="99"/>
      <c r="I13" s="101">
        <f t="shared" si="0"/>
        <v>3.6174965540685399E-5</v>
      </c>
      <c r="J13" s="101">
        <f t="shared" si="1"/>
        <v>0.19298245614035087</v>
      </c>
      <c r="K13" s="98">
        <f t="shared" si="2"/>
        <v>11</v>
      </c>
      <c r="L13" s="102">
        <f t="shared" si="4"/>
        <v>3.9016777214202108E-4</v>
      </c>
      <c r="M13" s="99">
        <f t="shared" si="3"/>
        <v>0</v>
      </c>
      <c r="N13" s="99">
        <f t="shared" si="5"/>
        <v>0</v>
      </c>
    </row>
    <row r="14" spans="1:14">
      <c r="A14" s="103">
        <v>13</v>
      </c>
      <c r="B14" s="100" t="s">
        <v>12</v>
      </c>
      <c r="C14" s="98">
        <v>16716</v>
      </c>
      <c r="D14" s="98">
        <v>16922</v>
      </c>
      <c r="E14" s="99">
        <v>16879</v>
      </c>
      <c r="F14" s="99"/>
      <c r="G14" s="99"/>
      <c r="H14" s="99"/>
      <c r="I14" s="101">
        <f t="shared" si="0"/>
        <v>8.979371225900425E-3</v>
      </c>
      <c r="J14" s="101">
        <f t="shared" si="1"/>
        <v>9.7511366355587468E-3</v>
      </c>
      <c r="K14" s="98">
        <f t="shared" si="2"/>
        <v>163</v>
      </c>
      <c r="L14" s="102">
        <f t="shared" si="4"/>
        <v>5.7815769871954028E-3</v>
      </c>
      <c r="M14" s="99">
        <f t="shared" si="3"/>
        <v>-43</v>
      </c>
      <c r="N14" s="99">
        <f t="shared" si="5"/>
        <v>0</v>
      </c>
    </row>
    <row r="15" spans="1:14">
      <c r="A15" s="103">
        <v>14</v>
      </c>
      <c r="B15" s="100" t="s">
        <v>13</v>
      </c>
      <c r="C15" s="98">
        <v>32989</v>
      </c>
      <c r="D15" s="98">
        <v>33435</v>
      </c>
      <c r="E15" s="99">
        <v>33464</v>
      </c>
      <c r="F15" s="99"/>
      <c r="G15" s="99"/>
      <c r="H15" s="99"/>
      <c r="I15" s="101">
        <f t="shared" si="0"/>
        <v>1.7802338924316121E-2</v>
      </c>
      <c r="J15" s="101">
        <f t="shared" si="1"/>
        <v>1.439873897359726E-2</v>
      </c>
      <c r="K15" s="98">
        <f t="shared" si="2"/>
        <v>475</v>
      </c>
      <c r="L15" s="102">
        <f t="shared" si="4"/>
        <v>1.6848153797041819E-2</v>
      </c>
      <c r="M15" s="99">
        <f t="shared" si="3"/>
        <v>29</v>
      </c>
      <c r="N15" s="99">
        <f t="shared" si="5"/>
        <v>0</v>
      </c>
    </row>
    <row r="16" spans="1:14">
      <c r="A16" s="103">
        <v>15</v>
      </c>
      <c r="B16" s="100" t="s">
        <v>14</v>
      </c>
      <c r="C16" s="98">
        <v>6470</v>
      </c>
      <c r="D16" s="98">
        <v>6406</v>
      </c>
      <c r="E16" s="99">
        <v>6348</v>
      </c>
      <c r="F16" s="99"/>
      <c r="G16" s="99"/>
      <c r="H16" s="99"/>
      <c r="I16" s="101">
        <f t="shared" si="0"/>
        <v>3.3770394301804547E-3</v>
      </c>
      <c r="J16" s="101">
        <f t="shared" si="1"/>
        <v>-1.8856259659969087E-2</v>
      </c>
      <c r="K16" s="98">
        <f t="shared" si="2"/>
        <v>-122</v>
      </c>
      <c r="L16" s="102">
        <f t="shared" si="4"/>
        <v>-4.3273152910296882E-3</v>
      </c>
      <c r="M16" s="99">
        <f t="shared" si="3"/>
        <v>-58</v>
      </c>
      <c r="N16" s="99">
        <f t="shared" si="5"/>
        <v>0</v>
      </c>
    </row>
    <row r="17" spans="1:14">
      <c r="A17" s="103">
        <v>16</v>
      </c>
      <c r="B17" s="100" t="s">
        <v>15</v>
      </c>
      <c r="C17" s="98">
        <v>10510</v>
      </c>
      <c r="D17" s="98">
        <v>10500</v>
      </c>
      <c r="E17" s="99">
        <v>10492</v>
      </c>
      <c r="F17" s="99"/>
      <c r="G17" s="99"/>
      <c r="H17" s="99"/>
      <c r="I17" s="101">
        <f t="shared" si="0"/>
        <v>5.5815843890128121E-3</v>
      </c>
      <c r="J17" s="101">
        <f t="shared" si="1"/>
        <v>-1.7126546146527116E-3</v>
      </c>
      <c r="K17" s="98">
        <f t="shared" si="2"/>
        <v>-18</v>
      </c>
      <c r="L17" s="102">
        <f t="shared" si="4"/>
        <v>-6.3845635441421632E-4</v>
      </c>
      <c r="M17" s="99">
        <f t="shared" si="3"/>
        <v>-8</v>
      </c>
      <c r="N17" s="99">
        <f t="shared" si="5"/>
        <v>0</v>
      </c>
    </row>
    <row r="18" spans="1:14">
      <c r="A18" s="103">
        <v>17</v>
      </c>
      <c r="B18" s="100" t="s">
        <v>16</v>
      </c>
      <c r="C18" s="98">
        <v>2544</v>
      </c>
      <c r="D18" s="98">
        <v>2653</v>
      </c>
      <c r="E18" s="99">
        <v>2669</v>
      </c>
      <c r="F18" s="99"/>
      <c r="G18" s="99"/>
      <c r="H18" s="99"/>
      <c r="I18" s="101">
        <f t="shared" si="0"/>
        <v>1.419867397471902E-3</v>
      </c>
      <c r="J18" s="101">
        <f t="shared" si="1"/>
        <v>4.9135220125786166E-2</v>
      </c>
      <c r="K18" s="98">
        <f t="shared" si="2"/>
        <v>125</v>
      </c>
      <c r="L18" s="102">
        <f t="shared" si="4"/>
        <v>4.4337246834320575E-3</v>
      </c>
      <c r="M18" s="99">
        <f t="shared" si="3"/>
        <v>16</v>
      </c>
      <c r="N18" s="99">
        <f t="shared" si="5"/>
        <v>0</v>
      </c>
    </row>
    <row r="19" spans="1:14">
      <c r="A19" s="103">
        <v>18</v>
      </c>
      <c r="B19" s="100" t="s">
        <v>17</v>
      </c>
      <c r="C19" s="98">
        <v>7829</v>
      </c>
      <c r="D19" s="98">
        <v>7609</v>
      </c>
      <c r="E19" s="99">
        <v>7574</v>
      </c>
      <c r="F19" s="99"/>
      <c r="G19" s="99"/>
      <c r="H19" s="99"/>
      <c r="I19" s="101">
        <f t="shared" si="0"/>
        <v>4.0292527794875176E-3</v>
      </c>
      <c r="J19" s="101">
        <f t="shared" si="1"/>
        <v>-3.2571209605313581E-2</v>
      </c>
      <c r="K19" s="98">
        <f t="shared" si="2"/>
        <v>-255</v>
      </c>
      <c r="L19" s="102">
        <f t="shared" si="4"/>
        <v>-9.0447983542013971E-3</v>
      </c>
      <c r="M19" s="99">
        <f t="shared" si="3"/>
        <v>-35</v>
      </c>
      <c r="N19" s="99">
        <f t="shared" si="5"/>
        <v>0</v>
      </c>
    </row>
    <row r="20" spans="1:14">
      <c r="A20" s="103">
        <v>19</v>
      </c>
      <c r="B20" s="100" t="s">
        <v>18</v>
      </c>
      <c r="C20" s="98">
        <v>267</v>
      </c>
      <c r="D20" s="98">
        <v>262</v>
      </c>
      <c r="E20" s="99">
        <v>259</v>
      </c>
      <c r="F20" s="99"/>
      <c r="G20" s="99"/>
      <c r="H20" s="99"/>
      <c r="I20" s="101">
        <f t="shared" si="0"/>
        <v>1.3778405992702234E-4</v>
      </c>
      <c r="J20" s="101">
        <f t="shared" si="1"/>
        <v>-2.9962546816479401E-2</v>
      </c>
      <c r="K20" s="98">
        <f t="shared" si="2"/>
        <v>-8</v>
      </c>
      <c r="L20" s="102">
        <f t="shared" si="4"/>
        <v>-2.8375837973965167E-4</v>
      </c>
      <c r="M20" s="99">
        <f t="shared" si="3"/>
        <v>-3</v>
      </c>
      <c r="N20" s="99">
        <f t="shared" si="5"/>
        <v>0</v>
      </c>
    </row>
    <row r="21" spans="1:14">
      <c r="A21" s="103">
        <v>20</v>
      </c>
      <c r="B21" s="100" t="s">
        <v>19</v>
      </c>
      <c r="C21" s="98">
        <v>4509</v>
      </c>
      <c r="D21" s="98">
        <v>4728</v>
      </c>
      <c r="E21" s="99">
        <v>4747</v>
      </c>
      <c r="F21" s="99"/>
      <c r="G21" s="99"/>
      <c r="H21" s="99"/>
      <c r="I21" s="101">
        <f t="shared" si="0"/>
        <v>2.5253317856122584E-3</v>
      </c>
      <c r="J21" s="101">
        <f t="shared" si="1"/>
        <v>5.2783322244400091E-2</v>
      </c>
      <c r="K21" s="98">
        <f t="shared" si="2"/>
        <v>238</v>
      </c>
      <c r="L21" s="102">
        <f t="shared" si="4"/>
        <v>8.4418117972546378E-3</v>
      </c>
      <c r="M21" s="99">
        <f t="shared" si="3"/>
        <v>19</v>
      </c>
      <c r="N21" s="99">
        <f t="shared" si="5"/>
        <v>0</v>
      </c>
    </row>
    <row r="22" spans="1:14">
      <c r="A22" s="103">
        <v>21</v>
      </c>
      <c r="B22" s="100" t="s">
        <v>20</v>
      </c>
      <c r="C22" s="98">
        <v>380</v>
      </c>
      <c r="D22" s="98">
        <v>441</v>
      </c>
      <c r="E22" s="99">
        <v>446</v>
      </c>
      <c r="F22" s="99"/>
      <c r="G22" s="99"/>
      <c r="H22" s="99"/>
      <c r="I22" s="101">
        <f t="shared" si="0"/>
        <v>2.3726521516390718E-4</v>
      </c>
      <c r="J22" s="101">
        <f t="shared" si="1"/>
        <v>0.1736842105263158</v>
      </c>
      <c r="K22" s="98">
        <f t="shared" si="2"/>
        <v>66</v>
      </c>
      <c r="L22" s="102">
        <f t="shared" si="4"/>
        <v>2.3410066328521262E-3</v>
      </c>
      <c r="M22" s="99">
        <f t="shared" si="3"/>
        <v>5</v>
      </c>
      <c r="N22" s="99">
        <f t="shared" si="5"/>
        <v>0</v>
      </c>
    </row>
    <row r="23" spans="1:14">
      <c r="A23" s="103">
        <v>22</v>
      </c>
      <c r="B23" s="100" t="s">
        <v>21</v>
      </c>
      <c r="C23" s="98">
        <v>13218</v>
      </c>
      <c r="D23" s="98">
        <v>13460</v>
      </c>
      <c r="E23" s="99">
        <v>13418</v>
      </c>
      <c r="F23" s="99"/>
      <c r="G23" s="99"/>
      <c r="H23" s="99"/>
      <c r="I23" s="101">
        <f t="shared" si="0"/>
        <v>7.1381718768370097E-3</v>
      </c>
      <c r="J23" s="101">
        <f t="shared" si="1"/>
        <v>1.5130882130428205E-2</v>
      </c>
      <c r="K23" s="98">
        <f t="shared" si="2"/>
        <v>200</v>
      </c>
      <c r="L23" s="102">
        <f t="shared" si="4"/>
        <v>7.0939594934912925E-3</v>
      </c>
      <c r="M23" s="99">
        <f t="shared" si="3"/>
        <v>-42</v>
      </c>
      <c r="N23" s="99">
        <f t="shared" si="5"/>
        <v>0</v>
      </c>
    </row>
    <row r="24" spans="1:14">
      <c r="A24" s="103">
        <v>23</v>
      </c>
      <c r="B24" s="100" t="s">
        <v>22</v>
      </c>
      <c r="C24" s="98">
        <v>14142</v>
      </c>
      <c r="D24" s="98">
        <v>14247</v>
      </c>
      <c r="E24" s="99">
        <v>14147</v>
      </c>
      <c r="F24" s="99"/>
      <c r="G24" s="99"/>
      <c r="H24" s="99"/>
      <c r="I24" s="101">
        <f t="shared" si="0"/>
        <v>7.5259887868246523E-3</v>
      </c>
      <c r="J24" s="101">
        <f t="shared" si="1"/>
        <v>3.5355678121906376E-4</v>
      </c>
      <c r="K24" s="98">
        <f t="shared" si="2"/>
        <v>5</v>
      </c>
      <c r="L24" s="102">
        <f t="shared" si="4"/>
        <v>1.773489873372823E-4</v>
      </c>
      <c r="M24" s="99">
        <f t="shared" si="3"/>
        <v>-100</v>
      </c>
      <c r="N24" s="99">
        <f t="shared" si="5"/>
        <v>0</v>
      </c>
    </row>
    <row r="25" spans="1:14">
      <c r="A25" s="103">
        <v>24</v>
      </c>
      <c r="B25" s="100" t="s">
        <v>23</v>
      </c>
      <c r="C25" s="98">
        <v>6803</v>
      </c>
      <c r="D25" s="98">
        <v>6699</v>
      </c>
      <c r="E25" s="99">
        <v>6676</v>
      </c>
      <c r="F25" s="99"/>
      <c r="G25" s="99"/>
      <c r="H25" s="99"/>
      <c r="I25" s="101">
        <f t="shared" si="0"/>
        <v>3.5515304404355255E-3</v>
      </c>
      <c r="J25" s="101">
        <f t="shared" si="1"/>
        <v>-1.8668234602381303E-2</v>
      </c>
      <c r="K25" s="98">
        <f t="shared" si="2"/>
        <v>-127</v>
      </c>
      <c r="L25" s="102">
        <f t="shared" si="4"/>
        <v>-4.5046642783669703E-3</v>
      </c>
      <c r="M25" s="99">
        <f t="shared" si="3"/>
        <v>-23</v>
      </c>
      <c r="N25" s="99">
        <f t="shared" si="5"/>
        <v>0</v>
      </c>
    </row>
    <row r="26" spans="1:14">
      <c r="A26" s="103">
        <v>25</v>
      </c>
      <c r="B26" s="100" t="s">
        <v>24</v>
      </c>
      <c r="C26" s="98">
        <v>35241</v>
      </c>
      <c r="D26" s="98">
        <v>35624</v>
      </c>
      <c r="E26" s="99">
        <v>35516</v>
      </c>
      <c r="F26" s="99"/>
      <c r="G26" s="99"/>
      <c r="H26" s="99"/>
      <c r="I26" s="101">
        <f t="shared" si="0"/>
        <v>1.8893971707985038E-2</v>
      </c>
      <c r="J26" s="101">
        <f t="shared" si="1"/>
        <v>7.8034107999205467E-3</v>
      </c>
      <c r="K26" s="98">
        <f t="shared" si="2"/>
        <v>275</v>
      </c>
      <c r="L26" s="102">
        <f t="shared" si="4"/>
        <v>9.7541943035505275E-3</v>
      </c>
      <c r="M26" s="99">
        <f t="shared" si="3"/>
        <v>-108</v>
      </c>
      <c r="N26" s="99">
        <f t="shared" si="5"/>
        <v>0</v>
      </c>
    </row>
    <row r="27" spans="1:14">
      <c r="A27" s="103">
        <v>26</v>
      </c>
      <c r="B27" s="100" t="s">
        <v>25</v>
      </c>
      <c r="C27" s="98">
        <v>1666</v>
      </c>
      <c r="D27" s="98">
        <v>1771</v>
      </c>
      <c r="E27" s="99">
        <v>1793</v>
      </c>
      <c r="F27" s="99"/>
      <c r="G27" s="99"/>
      <c r="H27" s="99"/>
      <c r="I27" s="101">
        <f t="shared" si="0"/>
        <v>9.5384872374189593E-4</v>
      </c>
      <c r="J27" s="101">
        <f t="shared" si="1"/>
        <v>7.6230492196878746E-2</v>
      </c>
      <c r="K27" s="98">
        <f t="shared" si="2"/>
        <v>127</v>
      </c>
      <c r="L27" s="102">
        <f t="shared" si="4"/>
        <v>4.5046642783669703E-3</v>
      </c>
      <c r="M27" s="99">
        <f t="shared" si="3"/>
        <v>22</v>
      </c>
      <c r="N27" s="99">
        <f t="shared" si="5"/>
        <v>0</v>
      </c>
    </row>
    <row r="28" spans="1:14">
      <c r="A28" s="103">
        <v>27</v>
      </c>
      <c r="B28" s="100" t="s">
        <v>26</v>
      </c>
      <c r="C28" s="98">
        <v>6016</v>
      </c>
      <c r="D28" s="98">
        <v>6305</v>
      </c>
      <c r="E28" s="99">
        <v>6316</v>
      </c>
      <c r="F28" s="99"/>
      <c r="G28" s="99"/>
      <c r="H28" s="99"/>
      <c r="I28" s="101">
        <f t="shared" si="0"/>
        <v>3.3600159169848379E-3</v>
      </c>
      <c r="J28" s="101">
        <f t="shared" si="1"/>
        <v>4.9867021276595744E-2</v>
      </c>
      <c r="K28" s="98">
        <f t="shared" si="2"/>
        <v>300</v>
      </c>
      <c r="L28" s="102">
        <f t="shared" si="4"/>
        <v>1.0640939240236938E-2</v>
      </c>
      <c r="M28" s="99">
        <f t="shared" si="3"/>
        <v>11</v>
      </c>
      <c r="N28" s="99">
        <f t="shared" si="5"/>
        <v>0</v>
      </c>
    </row>
    <row r="29" spans="1:14">
      <c r="A29" s="103">
        <v>28</v>
      </c>
      <c r="B29" s="100" t="s">
        <v>27</v>
      </c>
      <c r="C29" s="98">
        <v>11125</v>
      </c>
      <c r="D29" s="98">
        <v>11786</v>
      </c>
      <c r="E29" s="99">
        <v>11821</v>
      </c>
      <c r="F29" s="99"/>
      <c r="G29" s="99"/>
      <c r="H29" s="99"/>
      <c r="I29" s="101">
        <f t="shared" si="0"/>
        <v>6.2885921714182658E-3</v>
      </c>
      <c r="J29" s="101">
        <f t="shared" si="1"/>
        <v>6.2561797752808984E-2</v>
      </c>
      <c r="K29" s="98">
        <f t="shared" si="2"/>
        <v>696</v>
      </c>
      <c r="L29" s="102">
        <f t="shared" si="4"/>
        <v>2.4686979037349698E-2</v>
      </c>
      <c r="M29" s="99">
        <f t="shared" si="3"/>
        <v>35</v>
      </c>
      <c r="N29" s="99">
        <f t="shared" si="5"/>
        <v>0</v>
      </c>
    </row>
    <row r="30" spans="1:14">
      <c r="A30" s="103">
        <v>29</v>
      </c>
      <c r="B30" s="100" t="s">
        <v>28</v>
      </c>
      <c r="C30" s="98">
        <v>3692</v>
      </c>
      <c r="D30" s="98">
        <v>3819</v>
      </c>
      <c r="E30" s="99">
        <v>3817</v>
      </c>
      <c r="F30" s="99"/>
      <c r="G30" s="99"/>
      <c r="H30" s="99"/>
      <c r="I30" s="101">
        <f t="shared" si="0"/>
        <v>2.0305859333646496E-3</v>
      </c>
      <c r="J30" s="101">
        <f t="shared" si="1"/>
        <v>3.3856988082340195E-2</v>
      </c>
      <c r="K30" s="98">
        <f t="shared" si="2"/>
        <v>125</v>
      </c>
      <c r="L30" s="102">
        <f t="shared" si="4"/>
        <v>4.4337246834320575E-3</v>
      </c>
      <c r="M30" s="99">
        <f t="shared" si="3"/>
        <v>-2</v>
      </c>
      <c r="N30" s="99">
        <f t="shared" si="5"/>
        <v>0</v>
      </c>
    </row>
    <row r="31" spans="1:14">
      <c r="A31" s="103">
        <v>30</v>
      </c>
      <c r="B31" s="100" t="s">
        <v>29</v>
      </c>
      <c r="C31" s="98">
        <v>1054</v>
      </c>
      <c r="D31" s="98">
        <v>1147</v>
      </c>
      <c r="E31" s="99">
        <v>1150</v>
      </c>
      <c r="F31" s="99"/>
      <c r="G31" s="99"/>
      <c r="H31" s="99"/>
      <c r="I31" s="101">
        <f t="shared" si="0"/>
        <v>6.117825054674736E-4</v>
      </c>
      <c r="J31" s="101">
        <f t="shared" si="1"/>
        <v>9.1081593927893736E-2</v>
      </c>
      <c r="K31" s="98">
        <f t="shared" si="2"/>
        <v>96</v>
      </c>
      <c r="L31" s="102">
        <f t="shared" si="4"/>
        <v>3.4051005568758201E-3</v>
      </c>
      <c r="M31" s="99">
        <f t="shared" si="3"/>
        <v>3</v>
      </c>
      <c r="N31" s="99">
        <f t="shared" si="5"/>
        <v>0</v>
      </c>
    </row>
    <row r="32" spans="1:14">
      <c r="A32" s="103">
        <v>31</v>
      </c>
      <c r="B32" s="100" t="s">
        <v>30</v>
      </c>
      <c r="C32" s="98">
        <v>22105</v>
      </c>
      <c r="D32" s="98">
        <v>22053</v>
      </c>
      <c r="E32" s="99">
        <v>21968</v>
      </c>
      <c r="F32" s="99"/>
      <c r="G32" s="99"/>
      <c r="H32" s="99"/>
      <c r="I32" s="101">
        <f t="shared" si="0"/>
        <v>1.1686641808790836E-2</v>
      </c>
      <c r="J32" s="101">
        <f t="shared" si="1"/>
        <v>-6.1976928296765439E-3</v>
      </c>
      <c r="K32" s="98">
        <f t="shared" si="2"/>
        <v>-137</v>
      </c>
      <c r="L32" s="102">
        <f t="shared" si="4"/>
        <v>-4.8593622530415355E-3</v>
      </c>
      <c r="M32" s="99">
        <f t="shared" si="3"/>
        <v>-85</v>
      </c>
      <c r="N32" s="99">
        <f t="shared" si="5"/>
        <v>0</v>
      </c>
    </row>
    <row r="33" spans="1:14">
      <c r="A33" s="103">
        <v>32</v>
      </c>
      <c r="B33" s="100" t="s">
        <v>31</v>
      </c>
      <c r="C33" s="98">
        <v>6576</v>
      </c>
      <c r="D33" s="98">
        <v>6894</v>
      </c>
      <c r="E33" s="99">
        <v>6898</v>
      </c>
      <c r="F33" s="99"/>
      <c r="G33" s="99"/>
      <c r="H33" s="99"/>
      <c r="I33" s="101">
        <f t="shared" si="0"/>
        <v>3.669631063230116E-3</v>
      </c>
      <c r="J33" s="101">
        <f t="shared" si="1"/>
        <v>4.896593673965937E-2</v>
      </c>
      <c r="K33" s="98">
        <f t="shared" si="2"/>
        <v>322</v>
      </c>
      <c r="L33" s="102">
        <f t="shared" si="4"/>
        <v>1.142127478452098E-2</v>
      </c>
      <c r="M33" s="99">
        <f t="shared" si="3"/>
        <v>4</v>
      </c>
      <c r="N33" s="99">
        <f t="shared" si="5"/>
        <v>0</v>
      </c>
    </row>
    <row r="34" spans="1:14">
      <c r="A34" s="103">
        <v>33</v>
      </c>
      <c r="B34" s="100" t="s">
        <v>32</v>
      </c>
      <c r="C34" s="98">
        <v>19245</v>
      </c>
      <c r="D34" s="98">
        <v>19029</v>
      </c>
      <c r="E34" s="99">
        <v>19014</v>
      </c>
      <c r="F34" s="99"/>
      <c r="G34" s="99"/>
      <c r="H34" s="99"/>
      <c r="I34" s="101">
        <f t="shared" si="0"/>
        <v>1.0115158746920472E-2</v>
      </c>
      <c r="J34" s="101">
        <f t="shared" si="1"/>
        <v>-1.2003117692907248E-2</v>
      </c>
      <c r="K34" s="98">
        <f t="shared" si="2"/>
        <v>-231</v>
      </c>
      <c r="L34" s="102">
        <f t="shared" si="4"/>
        <v>-8.1935232149824427E-3</v>
      </c>
      <c r="M34" s="99">
        <f t="shared" si="3"/>
        <v>-15</v>
      </c>
      <c r="N34" s="99">
        <f t="shared" si="5"/>
        <v>0</v>
      </c>
    </row>
    <row r="35" spans="1:14">
      <c r="A35" s="103">
        <v>35</v>
      </c>
      <c r="B35" s="100" t="s">
        <v>33</v>
      </c>
      <c r="C35" s="99">
        <v>15075</v>
      </c>
      <c r="D35" s="99">
        <v>13844</v>
      </c>
      <c r="E35" s="99">
        <v>13441</v>
      </c>
      <c r="F35" s="99"/>
      <c r="G35" s="99"/>
      <c r="H35" s="99"/>
      <c r="I35" s="101">
        <f t="shared" ref="I35:I66" si="6">E35/$E$92</f>
        <v>7.1504075269463591E-3</v>
      </c>
      <c r="J35" s="101">
        <f t="shared" si="1"/>
        <v>-0.10839137645107795</v>
      </c>
      <c r="K35" s="98">
        <f t="shared" si="2"/>
        <v>-1634</v>
      </c>
      <c r="L35" s="102">
        <f t="shared" si="4"/>
        <v>-5.7957649061823859E-2</v>
      </c>
      <c r="M35" s="99">
        <f t="shared" si="3"/>
        <v>-403</v>
      </c>
      <c r="N35" s="99">
        <f t="shared" si="5"/>
        <v>0</v>
      </c>
    </row>
    <row r="36" spans="1:14">
      <c r="A36" s="103">
        <v>36</v>
      </c>
      <c r="B36" s="100" t="s">
        <v>34</v>
      </c>
      <c r="C36" s="99">
        <v>861</v>
      </c>
      <c r="D36" s="99">
        <v>881</v>
      </c>
      <c r="E36" s="99">
        <v>831</v>
      </c>
      <c r="F36" s="99"/>
      <c r="G36" s="99"/>
      <c r="H36" s="99"/>
      <c r="I36" s="101">
        <f t="shared" si="6"/>
        <v>4.4207935829867009E-4</v>
      </c>
      <c r="J36" s="101">
        <f t="shared" si="1"/>
        <v>-3.484320557491289E-2</v>
      </c>
      <c r="K36" s="98">
        <f t="shared" si="2"/>
        <v>-30</v>
      </c>
      <c r="L36" s="102">
        <f t="shared" si="4"/>
        <v>-1.0640939240236938E-3</v>
      </c>
      <c r="M36" s="99">
        <f t="shared" si="3"/>
        <v>-50</v>
      </c>
      <c r="N36" s="99">
        <f t="shared" si="5"/>
        <v>0</v>
      </c>
    </row>
    <row r="37" spans="1:14">
      <c r="A37" s="103">
        <v>37</v>
      </c>
      <c r="B37" s="100" t="s">
        <v>35</v>
      </c>
      <c r="C37" s="99">
        <v>547</v>
      </c>
      <c r="D37" s="99">
        <v>600</v>
      </c>
      <c r="E37" s="99">
        <v>574</v>
      </c>
      <c r="F37" s="99"/>
      <c r="G37" s="99"/>
      <c r="H37" s="99"/>
      <c r="I37" s="101">
        <f t="shared" si="6"/>
        <v>3.053592679463738E-4</v>
      </c>
      <c r="J37" s="101">
        <f t="shared" si="1"/>
        <v>4.9360146252285193E-2</v>
      </c>
      <c r="K37" s="98">
        <f t="shared" si="2"/>
        <v>27</v>
      </c>
      <c r="L37" s="102">
        <f t="shared" si="4"/>
        <v>9.5768453162132442E-4</v>
      </c>
      <c r="M37" s="99">
        <f t="shared" si="3"/>
        <v>-26</v>
      </c>
      <c r="N37" s="99">
        <f t="shared" si="5"/>
        <v>0</v>
      </c>
    </row>
    <row r="38" spans="1:14">
      <c r="A38" s="103">
        <v>38</v>
      </c>
      <c r="B38" s="100" t="s">
        <v>36</v>
      </c>
      <c r="C38" s="99">
        <v>3499</v>
      </c>
      <c r="D38" s="99">
        <v>3703</v>
      </c>
      <c r="E38" s="99">
        <v>3741</v>
      </c>
      <c r="F38" s="99"/>
      <c r="G38" s="99"/>
      <c r="H38" s="99"/>
      <c r="I38" s="101">
        <f t="shared" si="6"/>
        <v>1.9901550895250601E-3</v>
      </c>
      <c r="J38" s="101">
        <f t="shared" si="1"/>
        <v>6.916261789082595E-2</v>
      </c>
      <c r="K38" s="98">
        <f t="shared" si="2"/>
        <v>242</v>
      </c>
      <c r="L38" s="102">
        <f t="shared" si="4"/>
        <v>8.5836909871244635E-3</v>
      </c>
      <c r="M38" s="99">
        <f t="shared" si="3"/>
        <v>38</v>
      </c>
      <c r="N38" s="99">
        <f t="shared" si="5"/>
        <v>0</v>
      </c>
    </row>
    <row r="39" spans="1:14">
      <c r="A39" s="103">
        <v>39</v>
      </c>
      <c r="B39" s="100" t="s">
        <v>37</v>
      </c>
      <c r="C39" s="99">
        <v>113</v>
      </c>
      <c r="D39" s="99">
        <v>113</v>
      </c>
      <c r="E39" s="99">
        <v>117</v>
      </c>
      <c r="F39" s="99"/>
      <c r="G39" s="99"/>
      <c r="H39" s="99"/>
      <c r="I39" s="101">
        <f t="shared" si="6"/>
        <v>6.2242220121473408E-5</v>
      </c>
      <c r="J39" s="101">
        <f t="shared" si="1"/>
        <v>3.5398230088495575E-2</v>
      </c>
      <c r="K39" s="98">
        <f t="shared" si="2"/>
        <v>4</v>
      </c>
      <c r="L39" s="102">
        <f t="shared" si="4"/>
        <v>1.4187918986982584E-4</v>
      </c>
      <c r="M39" s="99">
        <f t="shared" si="3"/>
        <v>4</v>
      </c>
      <c r="N39" s="99">
        <f t="shared" si="5"/>
        <v>0</v>
      </c>
    </row>
    <row r="40" spans="1:14">
      <c r="A40" s="103">
        <v>41</v>
      </c>
      <c r="B40" s="100" t="s">
        <v>38</v>
      </c>
      <c r="C40" s="99">
        <v>142948</v>
      </c>
      <c r="D40" s="99">
        <v>124324</v>
      </c>
      <c r="E40" s="99">
        <v>119724</v>
      </c>
      <c r="F40" s="99"/>
      <c r="G40" s="99"/>
      <c r="H40" s="99"/>
      <c r="I40" s="101">
        <f t="shared" si="6"/>
        <v>6.369134668225028E-2</v>
      </c>
      <c r="J40" s="101">
        <f t="shared" si="1"/>
        <v>-0.16246467246831015</v>
      </c>
      <c r="K40" s="98">
        <f t="shared" si="2"/>
        <v>-23224</v>
      </c>
      <c r="L40" s="102">
        <f t="shared" si="4"/>
        <v>-0.8237505763842089</v>
      </c>
      <c r="M40" s="99">
        <f t="shared" si="3"/>
        <v>-4600</v>
      </c>
      <c r="N40" s="99">
        <f t="shared" si="5"/>
        <v>0</v>
      </c>
    </row>
    <row r="41" spans="1:14">
      <c r="A41" s="103">
        <v>42</v>
      </c>
      <c r="B41" s="100" t="s">
        <v>39</v>
      </c>
      <c r="C41" s="99">
        <v>15497</v>
      </c>
      <c r="D41" s="99">
        <v>15199</v>
      </c>
      <c r="E41" s="99">
        <v>14496</v>
      </c>
      <c r="F41" s="99"/>
      <c r="G41" s="99"/>
      <c r="H41" s="99"/>
      <c r="I41" s="101">
        <f t="shared" si="6"/>
        <v>7.7116514776143464E-3</v>
      </c>
      <c r="J41" s="101">
        <f t="shared" si="1"/>
        <v>-6.4593147060721431E-2</v>
      </c>
      <c r="K41" s="98">
        <f t="shared" si="2"/>
        <v>-1001</v>
      </c>
      <c r="L41" s="102">
        <f t="shared" si="4"/>
        <v>-3.5505267264923916E-2</v>
      </c>
      <c r="M41" s="99">
        <f t="shared" si="3"/>
        <v>-703</v>
      </c>
      <c r="N41" s="99">
        <f t="shared" si="5"/>
        <v>0</v>
      </c>
    </row>
    <row r="42" spans="1:14">
      <c r="A42" s="103">
        <v>43</v>
      </c>
      <c r="B42" s="100" t="s">
        <v>40</v>
      </c>
      <c r="C42" s="99">
        <v>57148</v>
      </c>
      <c r="D42" s="99">
        <v>57630</v>
      </c>
      <c r="E42" s="99">
        <v>57086</v>
      </c>
      <c r="F42" s="99"/>
      <c r="G42" s="99"/>
      <c r="H42" s="99"/>
      <c r="I42" s="101">
        <f t="shared" si="6"/>
        <v>3.0368883571405391E-2</v>
      </c>
      <c r="J42" s="101">
        <f t="shared" si="1"/>
        <v>-1.0849023587877092E-3</v>
      </c>
      <c r="K42" s="98">
        <f t="shared" si="2"/>
        <v>-62</v>
      </c>
      <c r="L42" s="102">
        <f t="shared" si="4"/>
        <v>-2.1991274429823005E-3</v>
      </c>
      <c r="M42" s="99">
        <f t="shared" si="3"/>
        <v>-544</v>
      </c>
      <c r="N42" s="99">
        <f t="shared" si="5"/>
        <v>0</v>
      </c>
    </row>
    <row r="43" spans="1:14">
      <c r="A43" s="103">
        <v>45</v>
      </c>
      <c r="B43" s="100" t="s">
        <v>41</v>
      </c>
      <c r="C43" s="99">
        <v>52968</v>
      </c>
      <c r="D43" s="99">
        <v>55685</v>
      </c>
      <c r="E43" s="99">
        <v>55852</v>
      </c>
      <c r="F43" s="99"/>
      <c r="G43" s="99"/>
      <c r="H43" s="99"/>
      <c r="I43" s="101">
        <f t="shared" si="6"/>
        <v>2.9712414343799426E-2</v>
      </c>
      <c r="J43" s="101">
        <f t="shared" si="1"/>
        <v>5.4447968584805918E-2</v>
      </c>
      <c r="K43" s="98">
        <f t="shared" si="2"/>
        <v>2884</v>
      </c>
      <c r="L43" s="102">
        <f t="shared" si="4"/>
        <v>0.10229489589614443</v>
      </c>
      <c r="M43" s="99">
        <f t="shared" si="3"/>
        <v>167</v>
      </c>
      <c r="N43" s="99">
        <f t="shared" si="5"/>
        <v>0</v>
      </c>
    </row>
    <row r="44" spans="1:14">
      <c r="A44" s="103">
        <v>46</v>
      </c>
      <c r="B44" s="100" t="s">
        <v>42</v>
      </c>
      <c r="C44" s="99">
        <v>134861</v>
      </c>
      <c r="D44" s="99">
        <v>139990</v>
      </c>
      <c r="E44" s="99">
        <v>140140</v>
      </c>
      <c r="F44" s="99"/>
      <c r="G44" s="99"/>
      <c r="H44" s="99"/>
      <c r="I44" s="101">
        <f t="shared" si="6"/>
        <v>7.4552348101053698E-2</v>
      </c>
      <c r="J44" s="101">
        <f t="shared" si="1"/>
        <v>3.9144007533682829E-2</v>
      </c>
      <c r="K44" s="98">
        <f t="shared" si="2"/>
        <v>5279</v>
      </c>
      <c r="L44" s="102">
        <f t="shared" si="4"/>
        <v>0.18724506083070266</v>
      </c>
      <c r="M44" s="99">
        <f t="shared" si="3"/>
        <v>150</v>
      </c>
      <c r="N44" s="99">
        <f t="shared" si="5"/>
        <v>0</v>
      </c>
    </row>
    <row r="45" spans="1:14">
      <c r="A45" s="103">
        <v>47</v>
      </c>
      <c r="B45" s="100" t="s">
        <v>43</v>
      </c>
      <c r="C45" s="99">
        <v>315038</v>
      </c>
      <c r="D45" s="99">
        <v>322475</v>
      </c>
      <c r="E45" s="99">
        <v>321935</v>
      </c>
      <c r="F45" s="99"/>
      <c r="G45" s="99"/>
      <c r="H45" s="99"/>
      <c r="I45" s="101">
        <f t="shared" si="6"/>
        <v>0.17126452251971402</v>
      </c>
      <c r="J45" s="101">
        <f t="shared" si="1"/>
        <v>2.1892597083526432E-2</v>
      </c>
      <c r="K45" s="98">
        <f t="shared" si="2"/>
        <v>6897</v>
      </c>
      <c r="L45" s="102">
        <f t="shared" si="4"/>
        <v>0.24463519313304721</v>
      </c>
      <c r="M45" s="99">
        <f t="shared" si="3"/>
        <v>-540</v>
      </c>
      <c r="N45" s="99">
        <f t="shared" si="5"/>
        <v>0</v>
      </c>
    </row>
    <row r="46" spans="1:14">
      <c r="A46" s="103">
        <v>49</v>
      </c>
      <c r="B46" s="100" t="s">
        <v>44</v>
      </c>
      <c r="C46" s="99">
        <v>119854</v>
      </c>
      <c r="D46" s="99">
        <v>127390</v>
      </c>
      <c r="E46" s="99">
        <v>128199</v>
      </c>
      <c r="F46" s="99"/>
      <c r="G46" s="99"/>
      <c r="H46" s="99"/>
      <c r="I46" s="101">
        <f t="shared" si="6"/>
        <v>6.819991775515187E-2</v>
      </c>
      <c r="J46" s="101">
        <f t="shared" si="1"/>
        <v>6.9626378760825669E-2</v>
      </c>
      <c r="K46" s="98">
        <f t="shared" si="2"/>
        <v>8345</v>
      </c>
      <c r="L46" s="102">
        <f t="shared" si="4"/>
        <v>0.29599545986592418</v>
      </c>
      <c r="M46" s="99">
        <f t="shared" si="3"/>
        <v>809</v>
      </c>
      <c r="N46" s="99">
        <f t="shared" si="5"/>
        <v>0</v>
      </c>
    </row>
    <row r="47" spans="1:14">
      <c r="A47" s="103">
        <v>50</v>
      </c>
      <c r="B47" s="100" t="s">
        <v>45</v>
      </c>
      <c r="C47" s="99">
        <v>2400</v>
      </c>
      <c r="D47" s="99">
        <v>2941</v>
      </c>
      <c r="E47" s="99">
        <v>2710</v>
      </c>
      <c r="F47" s="99"/>
      <c r="G47" s="99"/>
      <c r="H47" s="99"/>
      <c r="I47" s="101">
        <f t="shared" si="6"/>
        <v>1.4416787737537857E-3</v>
      </c>
      <c r="J47" s="101">
        <f t="shared" si="1"/>
        <v>0.12916666666666668</v>
      </c>
      <c r="K47" s="98">
        <f t="shared" si="2"/>
        <v>310</v>
      </c>
      <c r="L47" s="102">
        <f t="shared" si="4"/>
        <v>1.0995637214911503E-2</v>
      </c>
      <c r="M47" s="99">
        <f t="shared" si="3"/>
        <v>-231</v>
      </c>
      <c r="N47" s="99">
        <f t="shared" si="5"/>
        <v>0</v>
      </c>
    </row>
    <row r="48" spans="1:14">
      <c r="A48" s="103">
        <v>51</v>
      </c>
      <c r="B48" s="100" t="s">
        <v>46</v>
      </c>
      <c r="C48" s="99">
        <v>281</v>
      </c>
      <c r="D48" s="99">
        <v>285</v>
      </c>
      <c r="E48" s="99">
        <v>292</v>
      </c>
      <c r="F48" s="99"/>
      <c r="G48" s="99"/>
      <c r="H48" s="99"/>
      <c r="I48" s="101">
        <f t="shared" si="6"/>
        <v>1.5533955791000199E-4</v>
      </c>
      <c r="J48" s="101">
        <f t="shared" si="1"/>
        <v>3.9145907473309607E-2</v>
      </c>
      <c r="K48" s="98">
        <f t="shared" si="2"/>
        <v>11</v>
      </c>
      <c r="L48" s="102">
        <f t="shared" si="4"/>
        <v>3.9016777214202108E-4</v>
      </c>
      <c r="M48" s="99">
        <f t="shared" si="3"/>
        <v>7</v>
      </c>
      <c r="N48" s="99">
        <f t="shared" si="5"/>
        <v>0</v>
      </c>
    </row>
    <row r="49" spans="1:14">
      <c r="A49" s="103">
        <v>52</v>
      </c>
      <c r="B49" s="100" t="s">
        <v>47</v>
      </c>
      <c r="C49" s="99">
        <v>18339</v>
      </c>
      <c r="D49" s="99">
        <v>18693</v>
      </c>
      <c r="E49" s="99">
        <v>18713</v>
      </c>
      <c r="F49" s="99"/>
      <c r="G49" s="99"/>
      <c r="H49" s="99"/>
      <c r="I49" s="101">
        <f t="shared" si="6"/>
        <v>9.9550313259242039E-3</v>
      </c>
      <c r="J49" s="101">
        <f t="shared" si="1"/>
        <v>2.0393696493811005E-2</v>
      </c>
      <c r="K49" s="98">
        <f t="shared" si="2"/>
        <v>374</v>
      </c>
      <c r="L49" s="102">
        <f t="shared" si="4"/>
        <v>1.3265704252828716E-2</v>
      </c>
      <c r="M49" s="99">
        <f t="shared" si="3"/>
        <v>20</v>
      </c>
      <c r="N49" s="99">
        <f t="shared" si="5"/>
        <v>0</v>
      </c>
    </row>
    <row r="50" spans="1:14">
      <c r="A50" s="103">
        <v>53</v>
      </c>
      <c r="B50" s="100" t="s">
        <v>48</v>
      </c>
      <c r="C50" s="99">
        <v>2737</v>
      </c>
      <c r="D50" s="99">
        <v>3003</v>
      </c>
      <c r="E50" s="99">
        <v>3017</v>
      </c>
      <c r="F50" s="99"/>
      <c r="G50" s="99"/>
      <c r="H50" s="99"/>
      <c r="I50" s="101">
        <f t="shared" si="6"/>
        <v>1.6049981034742331E-3</v>
      </c>
      <c r="J50" s="101">
        <f t="shared" si="1"/>
        <v>0.10230179028132992</v>
      </c>
      <c r="K50" s="98">
        <f t="shared" si="2"/>
        <v>280</v>
      </c>
      <c r="L50" s="102">
        <f t="shared" si="4"/>
        <v>9.9315432908878096E-3</v>
      </c>
      <c r="M50" s="99">
        <f t="shared" si="3"/>
        <v>14</v>
      </c>
      <c r="N50" s="99">
        <f t="shared" si="5"/>
        <v>0</v>
      </c>
    </row>
    <row r="51" spans="1:14">
      <c r="A51" s="103">
        <v>55</v>
      </c>
      <c r="B51" s="100" t="s">
        <v>49</v>
      </c>
      <c r="C51" s="99">
        <v>18138</v>
      </c>
      <c r="D51" s="99">
        <v>19123</v>
      </c>
      <c r="E51" s="99">
        <v>18721</v>
      </c>
      <c r="F51" s="99"/>
      <c r="G51" s="99"/>
      <c r="H51" s="99"/>
      <c r="I51" s="101">
        <f t="shared" si="6"/>
        <v>9.9592872042231079E-3</v>
      </c>
      <c r="J51" s="101">
        <f t="shared" si="1"/>
        <v>3.2142463336641308E-2</v>
      </c>
      <c r="K51" s="98">
        <f t="shared" si="2"/>
        <v>583</v>
      </c>
      <c r="L51" s="102">
        <f t="shared" si="4"/>
        <v>2.0678891923527117E-2</v>
      </c>
      <c r="M51" s="99">
        <f t="shared" si="3"/>
        <v>-402</v>
      </c>
      <c r="N51" s="99">
        <f t="shared" si="5"/>
        <v>0</v>
      </c>
    </row>
    <row r="52" spans="1:14">
      <c r="A52" s="103">
        <v>56</v>
      </c>
      <c r="B52" s="100" t="s">
        <v>50</v>
      </c>
      <c r="C52" s="99">
        <v>117164</v>
      </c>
      <c r="D52" s="99">
        <v>121345</v>
      </c>
      <c r="E52" s="99">
        <v>121675</v>
      </c>
      <c r="F52" s="99"/>
      <c r="G52" s="99"/>
      <c r="H52" s="99"/>
      <c r="I52" s="101">
        <f t="shared" si="6"/>
        <v>6.4729249002395531E-2</v>
      </c>
      <c r="J52" s="101">
        <f t="shared" si="1"/>
        <v>3.8501587518350346E-2</v>
      </c>
      <c r="K52" s="98">
        <f t="shared" si="2"/>
        <v>4511</v>
      </c>
      <c r="L52" s="102">
        <f t="shared" si="4"/>
        <v>0.1600042563756961</v>
      </c>
      <c r="M52" s="99">
        <f t="shared" si="3"/>
        <v>330</v>
      </c>
      <c r="N52" s="99">
        <f t="shared" si="5"/>
        <v>0</v>
      </c>
    </row>
    <row r="53" spans="1:14">
      <c r="A53" s="103">
        <v>58</v>
      </c>
      <c r="B53" s="100" t="s">
        <v>51</v>
      </c>
      <c r="C53" s="99">
        <v>2423</v>
      </c>
      <c r="D53" s="99">
        <v>2673</v>
      </c>
      <c r="E53" s="99">
        <v>2705</v>
      </c>
      <c r="F53" s="99"/>
      <c r="G53" s="99"/>
      <c r="H53" s="99"/>
      <c r="I53" s="101">
        <f t="shared" si="6"/>
        <v>1.4390188498169707E-3</v>
      </c>
      <c r="J53" s="101">
        <f t="shared" si="1"/>
        <v>0.11638464713165497</v>
      </c>
      <c r="K53" s="98">
        <f t="shared" si="2"/>
        <v>282</v>
      </c>
      <c r="L53" s="102">
        <f t="shared" si="4"/>
        <v>1.0002482885822723E-2</v>
      </c>
      <c r="M53" s="99">
        <f t="shared" si="3"/>
        <v>32</v>
      </c>
      <c r="N53" s="99">
        <f t="shared" si="5"/>
        <v>0</v>
      </c>
    </row>
    <row r="54" spans="1:14">
      <c r="A54" s="103">
        <v>59</v>
      </c>
      <c r="B54" s="100" t="s">
        <v>52</v>
      </c>
      <c r="C54" s="99">
        <v>2107</v>
      </c>
      <c r="D54" s="99">
        <v>2109</v>
      </c>
      <c r="E54" s="99">
        <v>2115</v>
      </c>
      <c r="F54" s="99"/>
      <c r="G54" s="99"/>
      <c r="H54" s="99"/>
      <c r="I54" s="101">
        <f t="shared" si="6"/>
        <v>1.1251478252727884E-3</v>
      </c>
      <c r="J54" s="101">
        <f t="shared" si="1"/>
        <v>3.7968675842429997E-3</v>
      </c>
      <c r="K54" s="98">
        <f t="shared" si="2"/>
        <v>8</v>
      </c>
      <c r="L54" s="102">
        <f t="shared" si="4"/>
        <v>2.8375837973965167E-4</v>
      </c>
      <c r="M54" s="99">
        <f t="shared" si="3"/>
        <v>6</v>
      </c>
      <c r="N54" s="99">
        <f t="shared" si="5"/>
        <v>0</v>
      </c>
    </row>
    <row r="55" spans="1:14">
      <c r="A55" s="103">
        <v>60</v>
      </c>
      <c r="B55" s="100" t="s">
        <v>53</v>
      </c>
      <c r="C55" s="99">
        <v>743</v>
      </c>
      <c r="D55" s="99">
        <v>755</v>
      </c>
      <c r="E55" s="99">
        <v>765</v>
      </c>
      <c r="F55" s="99"/>
      <c r="G55" s="99"/>
      <c r="H55" s="99"/>
      <c r="I55" s="101">
        <f t="shared" si="6"/>
        <v>4.0696836233271072E-4</v>
      </c>
      <c r="J55" s="101">
        <f t="shared" si="1"/>
        <v>2.9609690444145357E-2</v>
      </c>
      <c r="K55" s="98">
        <f t="shared" si="2"/>
        <v>22</v>
      </c>
      <c r="L55" s="102">
        <f t="shared" si="4"/>
        <v>7.8033554428404216E-4</v>
      </c>
      <c r="M55" s="99">
        <f t="shared" si="3"/>
        <v>10</v>
      </c>
      <c r="N55" s="99">
        <f t="shared" si="5"/>
        <v>0</v>
      </c>
    </row>
    <row r="56" spans="1:14">
      <c r="A56" s="103">
        <v>61</v>
      </c>
      <c r="B56" s="100" t="s">
        <v>54</v>
      </c>
      <c r="C56" s="99">
        <v>3187</v>
      </c>
      <c r="D56" s="99">
        <v>3024</v>
      </c>
      <c r="E56" s="99">
        <v>3034</v>
      </c>
      <c r="F56" s="99"/>
      <c r="G56" s="99"/>
      <c r="H56" s="99"/>
      <c r="I56" s="101">
        <f t="shared" si="6"/>
        <v>1.6140418448594043E-3</v>
      </c>
      <c r="J56" s="101">
        <f t="shared" si="1"/>
        <v>-4.8007530593034205E-2</v>
      </c>
      <c r="K56" s="98">
        <f t="shared" si="2"/>
        <v>-153</v>
      </c>
      <c r="L56" s="102">
        <f t="shared" si="4"/>
        <v>-5.4268790125208384E-3</v>
      </c>
      <c r="M56" s="99">
        <f t="shared" si="3"/>
        <v>10</v>
      </c>
      <c r="N56" s="99">
        <f t="shared" si="5"/>
        <v>0</v>
      </c>
    </row>
    <row r="57" spans="1:14">
      <c r="A57" s="103">
        <v>62</v>
      </c>
      <c r="B57" s="100" t="s">
        <v>55</v>
      </c>
      <c r="C57" s="99">
        <v>8291</v>
      </c>
      <c r="D57" s="99">
        <v>9242</v>
      </c>
      <c r="E57" s="99">
        <v>9326</v>
      </c>
      <c r="F57" s="99"/>
      <c r="G57" s="99"/>
      <c r="H57" s="99"/>
      <c r="I57" s="101">
        <f t="shared" si="6"/>
        <v>4.9612901269475299E-3</v>
      </c>
      <c r="J57" s="101">
        <f t="shared" si="1"/>
        <v>0.12483415752020263</v>
      </c>
      <c r="K57" s="98">
        <f t="shared" si="2"/>
        <v>1035</v>
      </c>
      <c r="L57" s="102">
        <f t="shared" si="4"/>
        <v>3.6711240378817435E-2</v>
      </c>
      <c r="M57" s="99">
        <f t="shared" si="3"/>
        <v>84</v>
      </c>
      <c r="N57" s="99">
        <f t="shared" si="5"/>
        <v>0</v>
      </c>
    </row>
    <row r="58" spans="1:14">
      <c r="A58" s="103">
        <v>63</v>
      </c>
      <c r="B58" s="100" t="s">
        <v>56</v>
      </c>
      <c r="C58" s="99">
        <v>1739</v>
      </c>
      <c r="D58" s="99">
        <v>1863</v>
      </c>
      <c r="E58" s="99">
        <v>1868</v>
      </c>
      <c r="F58" s="99"/>
      <c r="G58" s="99"/>
      <c r="H58" s="99"/>
      <c r="I58" s="101">
        <f t="shared" si="6"/>
        <v>9.9374758279412233E-4</v>
      </c>
      <c r="J58" s="101">
        <f t="shared" si="1"/>
        <v>7.4180563542265668E-2</v>
      </c>
      <c r="K58" s="98">
        <f t="shared" si="2"/>
        <v>129</v>
      </c>
      <c r="L58" s="102">
        <f t="shared" si="4"/>
        <v>4.5756038733018832E-3</v>
      </c>
      <c r="M58" s="99">
        <f t="shared" si="3"/>
        <v>5</v>
      </c>
      <c r="N58" s="99">
        <f t="shared" si="5"/>
        <v>0</v>
      </c>
    </row>
    <row r="59" spans="1:14">
      <c r="A59" s="103">
        <v>64</v>
      </c>
      <c r="B59" s="100" t="s">
        <v>57</v>
      </c>
      <c r="C59" s="99">
        <v>7129</v>
      </c>
      <c r="D59" s="99">
        <v>7216</v>
      </c>
      <c r="E59" s="99">
        <v>7195</v>
      </c>
      <c r="F59" s="99"/>
      <c r="G59" s="99"/>
      <c r="H59" s="99"/>
      <c r="I59" s="101">
        <f t="shared" si="6"/>
        <v>3.8276305450769331E-3</v>
      </c>
      <c r="J59" s="101">
        <f t="shared" si="1"/>
        <v>9.2579604432599244E-3</v>
      </c>
      <c r="K59" s="98">
        <f t="shared" si="2"/>
        <v>66</v>
      </c>
      <c r="L59" s="102">
        <f t="shared" si="4"/>
        <v>2.3410066328521262E-3</v>
      </c>
      <c r="M59" s="99">
        <f t="shared" si="3"/>
        <v>-21</v>
      </c>
      <c r="N59" s="99">
        <f t="shared" si="5"/>
        <v>0</v>
      </c>
    </row>
    <row r="60" spans="1:14">
      <c r="A60" s="103">
        <v>65</v>
      </c>
      <c r="B60" s="100" t="s">
        <v>58</v>
      </c>
      <c r="C60" s="99">
        <v>3796</v>
      </c>
      <c r="D60" s="99">
        <v>3696</v>
      </c>
      <c r="E60" s="99">
        <v>3675</v>
      </c>
      <c r="F60" s="99"/>
      <c r="G60" s="99"/>
      <c r="H60" s="99"/>
      <c r="I60" s="101">
        <f t="shared" si="6"/>
        <v>1.9550440935591005E-3</v>
      </c>
      <c r="J60" s="101">
        <f t="shared" si="1"/>
        <v>-3.1875658587987354E-2</v>
      </c>
      <c r="K60" s="98">
        <f t="shared" si="2"/>
        <v>-121</v>
      </c>
      <c r="L60" s="102">
        <f t="shared" si="4"/>
        <v>-4.2918454935622317E-3</v>
      </c>
      <c r="M60" s="99">
        <f t="shared" si="3"/>
        <v>-21</v>
      </c>
      <c r="N60" s="99">
        <f t="shared" si="5"/>
        <v>0</v>
      </c>
    </row>
    <row r="61" spans="1:14">
      <c r="A61" s="103">
        <v>66</v>
      </c>
      <c r="B61" s="100" t="s">
        <v>59</v>
      </c>
      <c r="C61" s="99">
        <v>11772</v>
      </c>
      <c r="D61" s="99">
        <v>12086</v>
      </c>
      <c r="E61" s="99">
        <v>12134</v>
      </c>
      <c r="F61" s="99"/>
      <c r="G61" s="99"/>
      <c r="H61" s="99"/>
      <c r="I61" s="101">
        <f t="shared" si="6"/>
        <v>6.4551034098628913E-3</v>
      </c>
      <c r="J61" s="101">
        <f t="shared" si="1"/>
        <v>3.0750934420659192E-2</v>
      </c>
      <c r="K61" s="98">
        <f t="shared" si="2"/>
        <v>362</v>
      </c>
      <c r="L61" s="102">
        <f t="shared" si="4"/>
        <v>1.2840066683219239E-2</v>
      </c>
      <c r="M61" s="99">
        <f t="shared" si="3"/>
        <v>48</v>
      </c>
      <c r="N61" s="99">
        <f t="shared" si="5"/>
        <v>0</v>
      </c>
    </row>
    <row r="62" spans="1:14">
      <c r="A62" s="103">
        <v>68</v>
      </c>
      <c r="B62" s="100" t="s">
        <v>60</v>
      </c>
      <c r="C62" s="99">
        <v>58034</v>
      </c>
      <c r="D62" s="99">
        <v>61428</v>
      </c>
      <c r="E62" s="99">
        <v>62696</v>
      </c>
      <c r="F62" s="99"/>
      <c r="G62" s="99"/>
      <c r="H62" s="99"/>
      <c r="I62" s="101">
        <f t="shared" si="6"/>
        <v>3.3353318228511938E-2</v>
      </c>
      <c r="J62" s="101">
        <f t="shared" si="1"/>
        <v>8.0332219044008682E-2</v>
      </c>
      <c r="K62" s="98">
        <f t="shared" si="2"/>
        <v>4662</v>
      </c>
      <c r="L62" s="102">
        <f t="shared" si="4"/>
        <v>0.16536019579328201</v>
      </c>
      <c r="M62" s="99">
        <f t="shared" si="3"/>
        <v>1268</v>
      </c>
      <c r="N62" s="99">
        <f t="shared" si="5"/>
        <v>0</v>
      </c>
    </row>
    <row r="63" spans="1:14">
      <c r="A63" s="103">
        <v>69</v>
      </c>
      <c r="B63" s="100" t="s">
        <v>61</v>
      </c>
      <c r="C63" s="99">
        <v>48457</v>
      </c>
      <c r="D63" s="99">
        <v>50637</v>
      </c>
      <c r="E63" s="99">
        <v>50832</v>
      </c>
      <c r="F63" s="99"/>
      <c r="G63" s="99"/>
      <c r="H63" s="99"/>
      <c r="I63" s="101">
        <f t="shared" si="6"/>
        <v>2.7041850711237062E-2</v>
      </c>
      <c r="J63" s="101">
        <f t="shared" si="1"/>
        <v>4.9012526569948617E-2</v>
      </c>
      <c r="K63" s="98">
        <f t="shared" si="2"/>
        <v>2375</v>
      </c>
      <c r="L63" s="102">
        <f t="shared" si="4"/>
        <v>8.4240768985209089E-2</v>
      </c>
      <c r="M63" s="99">
        <f t="shared" si="3"/>
        <v>195</v>
      </c>
      <c r="N63" s="99">
        <f t="shared" si="5"/>
        <v>0</v>
      </c>
    </row>
    <row r="64" spans="1:14">
      <c r="A64" s="103">
        <v>70</v>
      </c>
      <c r="B64" s="100" t="s">
        <v>62</v>
      </c>
      <c r="C64" s="99">
        <v>19806</v>
      </c>
      <c r="D64" s="99">
        <v>19924</v>
      </c>
      <c r="E64" s="99">
        <v>19867</v>
      </c>
      <c r="F64" s="99"/>
      <c r="G64" s="99"/>
      <c r="H64" s="99"/>
      <c r="I64" s="101">
        <f t="shared" si="6"/>
        <v>1.0568941770541129E-2</v>
      </c>
      <c r="J64" s="101">
        <f t="shared" si="1"/>
        <v>3.0798747854185599E-3</v>
      </c>
      <c r="K64" s="98">
        <f t="shared" si="2"/>
        <v>61</v>
      </c>
      <c r="L64" s="102">
        <f t="shared" si="4"/>
        <v>2.1636576455148441E-3</v>
      </c>
      <c r="M64" s="99">
        <f t="shared" si="3"/>
        <v>-57</v>
      </c>
      <c r="N64" s="99">
        <f t="shared" si="5"/>
        <v>0</v>
      </c>
    </row>
    <row r="65" spans="1:14">
      <c r="A65" s="103">
        <v>71</v>
      </c>
      <c r="B65" s="100" t="s">
        <v>63</v>
      </c>
      <c r="C65" s="99">
        <v>24418</v>
      </c>
      <c r="D65" s="99">
        <v>25232</v>
      </c>
      <c r="E65" s="99">
        <v>25088</v>
      </c>
      <c r="F65" s="99"/>
      <c r="G65" s="99"/>
      <c r="H65" s="99"/>
      <c r="I65" s="101">
        <f t="shared" si="6"/>
        <v>1.3346434345363461E-2</v>
      </c>
      <c r="J65" s="101">
        <f t="shared" si="1"/>
        <v>2.7438774674420508E-2</v>
      </c>
      <c r="K65" s="98">
        <f t="shared" si="2"/>
        <v>670</v>
      </c>
      <c r="L65" s="102">
        <f t="shared" si="4"/>
        <v>2.376476430319583E-2</v>
      </c>
      <c r="M65" s="99">
        <f t="shared" si="3"/>
        <v>-144</v>
      </c>
      <c r="N65" s="99">
        <f t="shared" si="5"/>
        <v>0</v>
      </c>
    </row>
    <row r="66" spans="1:14">
      <c r="A66" s="103">
        <v>72</v>
      </c>
      <c r="B66" s="100" t="s">
        <v>64</v>
      </c>
      <c r="C66" s="99">
        <v>859</v>
      </c>
      <c r="D66" s="99">
        <v>934</v>
      </c>
      <c r="E66" s="99">
        <v>950</v>
      </c>
      <c r="F66" s="99"/>
      <c r="G66" s="99"/>
      <c r="H66" s="99"/>
      <c r="I66" s="101">
        <f t="shared" si="6"/>
        <v>5.0538554799486955E-4</v>
      </c>
      <c r="J66" s="101">
        <f t="shared" si="1"/>
        <v>0.10593713620488941</v>
      </c>
      <c r="K66" s="98">
        <f t="shared" si="2"/>
        <v>91</v>
      </c>
      <c r="L66" s="102">
        <f t="shared" si="4"/>
        <v>3.2277515695385379E-3</v>
      </c>
      <c r="M66" s="99">
        <f t="shared" si="3"/>
        <v>16</v>
      </c>
      <c r="N66" s="99">
        <f t="shared" si="5"/>
        <v>0</v>
      </c>
    </row>
    <row r="67" spans="1:14">
      <c r="A67" s="103">
        <v>73</v>
      </c>
      <c r="B67" s="100" t="s">
        <v>65</v>
      </c>
      <c r="C67" s="99">
        <v>7411</v>
      </c>
      <c r="D67" s="99">
        <v>7359</v>
      </c>
      <c r="E67" s="99">
        <v>7332</v>
      </c>
      <c r="F67" s="99"/>
      <c r="G67" s="99"/>
      <c r="H67" s="99"/>
      <c r="I67" s="101">
        <f t="shared" ref="I67:I92" si="7">E67/$E$92</f>
        <v>3.9005124609456667E-3</v>
      </c>
      <c r="J67" s="101">
        <f t="shared" ref="J67:J90" si="8">(E67-C67)/C67</f>
        <v>-1.0659829982458508E-2</v>
      </c>
      <c r="K67" s="98">
        <f t="shared" ref="K67:K90" si="9">E67-C67</f>
        <v>-79</v>
      </c>
      <c r="L67" s="102">
        <f t="shared" si="4"/>
        <v>-2.8021139999290603E-3</v>
      </c>
      <c r="M67" s="99">
        <f t="shared" ref="M67:M90" si="10">E67-D67</f>
        <v>-27</v>
      </c>
      <c r="N67" s="99">
        <f t="shared" si="5"/>
        <v>0</v>
      </c>
    </row>
    <row r="68" spans="1:14">
      <c r="A68" s="103">
        <v>74</v>
      </c>
      <c r="B68" s="100" t="s">
        <v>66</v>
      </c>
      <c r="C68" s="99">
        <v>8410</v>
      </c>
      <c r="D68" s="99">
        <v>9107</v>
      </c>
      <c r="E68" s="99">
        <v>9006</v>
      </c>
      <c r="F68" s="99"/>
      <c r="G68" s="99"/>
      <c r="H68" s="99"/>
      <c r="I68" s="101">
        <f t="shared" si="7"/>
        <v>4.7910549949913631E-3</v>
      </c>
      <c r="J68" s="101">
        <f t="shared" si="8"/>
        <v>7.08680142687277E-2</v>
      </c>
      <c r="K68" s="98">
        <f t="shared" si="9"/>
        <v>596</v>
      </c>
      <c r="L68" s="102">
        <f t="shared" ref="L68:L92" si="11">K68/$K$92</f>
        <v>2.1139999290604051E-2</v>
      </c>
      <c r="M68" s="99">
        <f t="shared" si="10"/>
        <v>-101</v>
      </c>
      <c r="N68" s="99">
        <f t="shared" ref="N68:N92" si="12">H68-G68</f>
        <v>0</v>
      </c>
    </row>
    <row r="69" spans="1:14">
      <c r="A69" s="103">
        <v>75</v>
      </c>
      <c r="B69" s="100" t="s">
        <v>67</v>
      </c>
      <c r="C69" s="99">
        <v>2423</v>
      </c>
      <c r="D69" s="99">
        <v>2722</v>
      </c>
      <c r="E69" s="99">
        <v>2757</v>
      </c>
      <c r="F69" s="99"/>
      <c r="G69" s="99"/>
      <c r="H69" s="99"/>
      <c r="I69" s="101">
        <f t="shared" si="7"/>
        <v>1.4666820587598477E-3</v>
      </c>
      <c r="J69" s="101">
        <f t="shared" si="8"/>
        <v>0.13784564589352044</v>
      </c>
      <c r="K69" s="98">
        <f t="shared" si="9"/>
        <v>334</v>
      </c>
      <c r="L69" s="102">
        <f t="shared" si="11"/>
        <v>1.1846912354130459E-2</v>
      </c>
      <c r="M69" s="99">
        <f t="shared" si="10"/>
        <v>35</v>
      </c>
      <c r="N69" s="99">
        <f t="shared" si="12"/>
        <v>0</v>
      </c>
    </row>
    <row r="70" spans="1:14">
      <c r="A70" s="103">
        <v>77</v>
      </c>
      <c r="B70" s="100" t="s">
        <v>68</v>
      </c>
      <c r="C70" s="99">
        <v>5699</v>
      </c>
      <c r="D70" s="99">
        <v>5954</v>
      </c>
      <c r="E70" s="99">
        <v>5863</v>
      </c>
      <c r="F70" s="99"/>
      <c r="G70" s="99"/>
      <c r="H70" s="99"/>
      <c r="I70" s="101">
        <f t="shared" si="7"/>
        <v>3.1190268083093895E-3</v>
      </c>
      <c r="J70" s="101">
        <f t="shared" si="8"/>
        <v>2.8776978417266189E-2</v>
      </c>
      <c r="K70" s="98">
        <f t="shared" si="9"/>
        <v>164</v>
      </c>
      <c r="L70" s="102">
        <f t="shared" si="11"/>
        <v>5.8170467846628592E-3</v>
      </c>
      <c r="M70" s="99">
        <f t="shared" si="10"/>
        <v>-91</v>
      </c>
      <c r="N70" s="99">
        <f t="shared" si="12"/>
        <v>0</v>
      </c>
    </row>
    <row r="71" spans="1:14">
      <c r="A71" s="103">
        <v>78</v>
      </c>
      <c r="B71" s="100" t="s">
        <v>69</v>
      </c>
      <c r="C71" s="99">
        <v>2107</v>
      </c>
      <c r="D71" s="99">
        <v>1942</v>
      </c>
      <c r="E71" s="99">
        <v>1955</v>
      </c>
      <c r="F71" s="99"/>
      <c r="G71" s="99"/>
      <c r="H71" s="99"/>
      <c r="I71" s="101">
        <f t="shared" si="7"/>
        <v>1.0400302592947052E-3</v>
      </c>
      <c r="J71" s="101">
        <f t="shared" si="8"/>
        <v>-7.2140484100616992E-2</v>
      </c>
      <c r="K71" s="98">
        <f t="shared" si="9"/>
        <v>-152</v>
      </c>
      <c r="L71" s="102">
        <f t="shared" si="11"/>
        <v>-5.391409215053382E-3</v>
      </c>
      <c r="M71" s="99">
        <f t="shared" si="10"/>
        <v>13</v>
      </c>
      <c r="N71" s="99">
        <f t="shared" si="12"/>
        <v>0</v>
      </c>
    </row>
    <row r="72" spans="1:14">
      <c r="A72" s="103">
        <v>79</v>
      </c>
      <c r="B72" s="100" t="s">
        <v>70</v>
      </c>
      <c r="C72" s="99">
        <v>7845</v>
      </c>
      <c r="D72" s="99">
        <v>8428</v>
      </c>
      <c r="E72" s="99">
        <v>8422</v>
      </c>
      <c r="F72" s="99"/>
      <c r="G72" s="99"/>
      <c r="H72" s="99"/>
      <c r="I72" s="101">
        <f t="shared" si="7"/>
        <v>4.480375879171359E-3</v>
      </c>
      <c r="J72" s="101">
        <f t="shared" si="8"/>
        <v>7.355003186743149E-2</v>
      </c>
      <c r="K72" s="98">
        <f t="shared" si="9"/>
        <v>577</v>
      </c>
      <c r="L72" s="102">
        <f t="shared" si="11"/>
        <v>2.0466073138722379E-2</v>
      </c>
      <c r="M72" s="99">
        <f t="shared" si="10"/>
        <v>-6</v>
      </c>
      <c r="N72" s="99">
        <f t="shared" si="12"/>
        <v>0</v>
      </c>
    </row>
    <row r="73" spans="1:14">
      <c r="A73" s="103">
        <v>80</v>
      </c>
      <c r="B73" s="100" t="s">
        <v>71</v>
      </c>
      <c r="C73" s="99">
        <v>20790</v>
      </c>
      <c r="D73" s="99">
        <v>22673</v>
      </c>
      <c r="E73" s="99">
        <v>22521</v>
      </c>
      <c r="F73" s="99"/>
      <c r="G73" s="99"/>
      <c r="H73" s="99"/>
      <c r="I73" s="101">
        <f t="shared" si="7"/>
        <v>1.1980829396202586E-2</v>
      </c>
      <c r="J73" s="101">
        <f t="shared" si="8"/>
        <v>8.3261183261183258E-2</v>
      </c>
      <c r="K73" s="98">
        <f t="shared" si="9"/>
        <v>1731</v>
      </c>
      <c r="L73" s="102">
        <f t="shared" si="11"/>
        <v>6.1398219416167132E-2</v>
      </c>
      <c r="M73" s="99">
        <f t="shared" si="10"/>
        <v>-152</v>
      </c>
      <c r="N73" s="99">
        <f t="shared" si="12"/>
        <v>0</v>
      </c>
    </row>
    <row r="74" spans="1:14">
      <c r="A74" s="103">
        <v>81</v>
      </c>
      <c r="B74" s="100" t="s">
        <v>72</v>
      </c>
      <c r="C74" s="99">
        <v>55271</v>
      </c>
      <c r="D74" s="99">
        <v>49509</v>
      </c>
      <c r="E74" s="99">
        <v>49171</v>
      </c>
      <c r="F74" s="99"/>
      <c r="G74" s="99"/>
      <c r="H74" s="99"/>
      <c r="I74" s="101">
        <f t="shared" si="7"/>
        <v>2.6158223979427086E-2</v>
      </c>
      <c r="J74" s="101">
        <f t="shared" si="8"/>
        <v>-0.11036529102060755</v>
      </c>
      <c r="K74" s="98">
        <f t="shared" si="9"/>
        <v>-6100</v>
      </c>
      <c r="L74" s="102">
        <f t="shared" si="11"/>
        <v>-0.2163657645514844</v>
      </c>
      <c r="M74" s="99">
        <f t="shared" si="10"/>
        <v>-338</v>
      </c>
      <c r="N74" s="99">
        <f t="shared" si="12"/>
        <v>0</v>
      </c>
    </row>
    <row r="75" spans="1:14">
      <c r="A75" s="103">
        <v>82</v>
      </c>
      <c r="B75" s="100" t="s">
        <v>73</v>
      </c>
      <c r="C75" s="99">
        <v>49852</v>
      </c>
      <c r="D75" s="99">
        <v>49359</v>
      </c>
      <c r="E75" s="99">
        <v>49132</v>
      </c>
      <c r="F75" s="99"/>
      <c r="G75" s="99"/>
      <c r="H75" s="99"/>
      <c r="I75" s="101">
        <f t="shared" si="7"/>
        <v>2.6137476572719927E-2</v>
      </c>
      <c r="J75" s="101">
        <f t="shared" si="8"/>
        <v>-1.4442750541603145E-2</v>
      </c>
      <c r="K75" s="98">
        <f t="shared" si="9"/>
        <v>-720</v>
      </c>
      <c r="L75" s="102">
        <f t="shared" si="11"/>
        <v>-2.5538254176568652E-2</v>
      </c>
      <c r="M75" s="99">
        <f t="shared" si="10"/>
        <v>-227</v>
      </c>
      <c r="N75" s="99">
        <f t="shared" si="12"/>
        <v>0</v>
      </c>
    </row>
    <row r="76" spans="1:14">
      <c r="A76" s="103">
        <v>84</v>
      </c>
      <c r="B76" s="100" t="s">
        <v>74</v>
      </c>
      <c r="C76" s="99">
        <v>3300</v>
      </c>
      <c r="D76" s="99">
        <v>4332</v>
      </c>
      <c r="E76" s="99">
        <v>4390</v>
      </c>
      <c r="F76" s="99"/>
      <c r="G76" s="99"/>
      <c r="H76" s="99"/>
      <c r="I76" s="101">
        <f t="shared" si="7"/>
        <v>2.3354132165236603E-3</v>
      </c>
      <c r="J76" s="101">
        <f t="shared" si="8"/>
        <v>0.33030303030303032</v>
      </c>
      <c r="K76" s="98">
        <f t="shared" si="9"/>
        <v>1090</v>
      </c>
      <c r="L76" s="102">
        <f t="shared" si="11"/>
        <v>3.8662079239527546E-2</v>
      </c>
      <c r="M76" s="99">
        <f t="shared" si="10"/>
        <v>58</v>
      </c>
      <c r="N76" s="99">
        <f t="shared" si="12"/>
        <v>0</v>
      </c>
    </row>
    <row r="77" spans="1:14">
      <c r="A77" s="103">
        <v>85</v>
      </c>
      <c r="B77" s="100" t="s">
        <v>75</v>
      </c>
      <c r="C77" s="99">
        <v>33201</v>
      </c>
      <c r="D77" s="99">
        <v>36027</v>
      </c>
      <c r="E77" s="99">
        <v>36358</v>
      </c>
      <c r="F77" s="99"/>
      <c r="G77" s="99"/>
      <c r="H77" s="99"/>
      <c r="I77" s="101">
        <f t="shared" si="7"/>
        <v>1.9341902898944701E-2</v>
      </c>
      <c r="J77" s="101">
        <f t="shared" si="8"/>
        <v>9.5087497364537213E-2</v>
      </c>
      <c r="K77" s="98">
        <f t="shared" si="9"/>
        <v>3157</v>
      </c>
      <c r="L77" s="102">
        <f t="shared" si="11"/>
        <v>0.11197815060476005</v>
      </c>
      <c r="M77" s="99">
        <f t="shared" si="10"/>
        <v>331</v>
      </c>
      <c r="N77" s="99">
        <f t="shared" si="12"/>
        <v>0</v>
      </c>
    </row>
    <row r="78" spans="1:14">
      <c r="A78" s="103">
        <v>86</v>
      </c>
      <c r="B78" s="100" t="s">
        <v>76</v>
      </c>
      <c r="C78" s="99">
        <v>23248</v>
      </c>
      <c r="D78" s="99">
        <v>26170</v>
      </c>
      <c r="E78" s="99">
        <v>26463</v>
      </c>
      <c r="F78" s="99"/>
      <c r="G78" s="99"/>
      <c r="H78" s="99"/>
      <c r="I78" s="101">
        <f t="shared" si="7"/>
        <v>1.4077913427987613E-2</v>
      </c>
      <c r="J78" s="101">
        <f t="shared" si="8"/>
        <v>0.13829146593255334</v>
      </c>
      <c r="K78" s="98">
        <f t="shared" si="9"/>
        <v>3215</v>
      </c>
      <c r="L78" s="102">
        <f t="shared" si="11"/>
        <v>0.11403539885787252</v>
      </c>
      <c r="M78" s="99">
        <f t="shared" si="10"/>
        <v>293</v>
      </c>
      <c r="N78" s="99">
        <f t="shared" si="12"/>
        <v>0</v>
      </c>
    </row>
    <row r="79" spans="1:14">
      <c r="A79" s="103">
        <v>87</v>
      </c>
      <c r="B79" s="100" t="s">
        <v>77</v>
      </c>
      <c r="C79" s="99">
        <v>1459</v>
      </c>
      <c r="D79" s="99">
        <v>1648</v>
      </c>
      <c r="E79" s="99">
        <v>1642</v>
      </c>
      <c r="F79" s="99"/>
      <c r="G79" s="99"/>
      <c r="H79" s="99"/>
      <c r="I79" s="101">
        <f t="shared" si="7"/>
        <v>8.7351902085007981E-4</v>
      </c>
      <c r="J79" s="101">
        <f t="shared" si="8"/>
        <v>0.12542837559972583</v>
      </c>
      <c r="K79" s="98">
        <f t="shared" si="9"/>
        <v>183</v>
      </c>
      <c r="L79" s="102">
        <f t="shared" si="11"/>
        <v>6.4909729365445323E-3</v>
      </c>
      <c r="M79" s="99">
        <f t="shared" si="10"/>
        <v>-6</v>
      </c>
      <c r="N79" s="99">
        <f t="shared" si="12"/>
        <v>0</v>
      </c>
    </row>
    <row r="80" spans="1:14">
      <c r="A80" s="103">
        <v>88</v>
      </c>
      <c r="B80" s="100" t="s">
        <v>78</v>
      </c>
      <c r="C80" s="99">
        <v>4895</v>
      </c>
      <c r="D80" s="99">
        <v>5190</v>
      </c>
      <c r="E80" s="99">
        <v>5224</v>
      </c>
      <c r="F80" s="99"/>
      <c r="G80" s="99"/>
      <c r="H80" s="99"/>
      <c r="I80" s="101">
        <f t="shared" si="7"/>
        <v>2.7790885291844192E-3</v>
      </c>
      <c r="J80" s="101">
        <f t="shared" si="8"/>
        <v>6.7211440245148107E-2</v>
      </c>
      <c r="K80" s="98">
        <f t="shared" si="9"/>
        <v>329</v>
      </c>
      <c r="L80" s="102">
        <f t="shared" si="11"/>
        <v>1.1669563366793175E-2</v>
      </c>
      <c r="M80" s="99">
        <f t="shared" si="10"/>
        <v>34</v>
      </c>
      <c r="N80" s="99">
        <f t="shared" si="12"/>
        <v>0</v>
      </c>
    </row>
    <row r="81" spans="1:15">
      <c r="A81" s="103">
        <v>90</v>
      </c>
      <c r="B81" s="100" t="s">
        <v>79</v>
      </c>
      <c r="C81" s="99">
        <v>1429</v>
      </c>
      <c r="D81" s="99">
        <v>1485</v>
      </c>
      <c r="E81" s="99">
        <v>1456</v>
      </c>
      <c r="F81" s="99"/>
      <c r="G81" s="99"/>
      <c r="H81" s="99"/>
      <c r="I81" s="101">
        <f t="shared" si="7"/>
        <v>7.7456985040055793E-4</v>
      </c>
      <c r="J81" s="101">
        <f t="shared" si="8"/>
        <v>1.8894331700489854E-2</v>
      </c>
      <c r="K81" s="98">
        <f t="shared" si="9"/>
        <v>27</v>
      </c>
      <c r="L81" s="102">
        <f t="shared" si="11"/>
        <v>9.5768453162132442E-4</v>
      </c>
      <c r="M81" s="99">
        <f t="shared" si="10"/>
        <v>-29</v>
      </c>
      <c r="N81" s="99">
        <f t="shared" si="12"/>
        <v>0</v>
      </c>
      <c r="O81" s="9"/>
    </row>
    <row r="82" spans="1:15">
      <c r="A82" s="103">
        <v>91</v>
      </c>
      <c r="B82" s="100" t="s">
        <v>80</v>
      </c>
      <c r="C82" s="99">
        <v>432</v>
      </c>
      <c r="D82" s="99">
        <v>514</v>
      </c>
      <c r="E82" s="99">
        <v>527</v>
      </c>
      <c r="F82" s="99"/>
      <c r="G82" s="99"/>
      <c r="H82" s="99"/>
      <c r="I82" s="101">
        <f t="shared" si="7"/>
        <v>2.8035598294031186E-4</v>
      </c>
      <c r="J82" s="101">
        <f t="shared" si="8"/>
        <v>0.21990740740740741</v>
      </c>
      <c r="K82" s="98">
        <f t="shared" si="9"/>
        <v>95</v>
      </c>
      <c r="L82" s="102">
        <f t="shared" si="11"/>
        <v>3.3696307594083636E-3</v>
      </c>
      <c r="M82" s="99">
        <f t="shared" si="10"/>
        <v>13</v>
      </c>
      <c r="N82" s="99">
        <f t="shared" si="12"/>
        <v>0</v>
      </c>
    </row>
    <row r="83" spans="1:15">
      <c r="A83" s="103">
        <v>92</v>
      </c>
      <c r="B83" s="100" t="s">
        <v>81</v>
      </c>
      <c r="C83" s="99">
        <v>3257</v>
      </c>
      <c r="D83" s="99">
        <v>3112</v>
      </c>
      <c r="E83" s="99">
        <v>3082</v>
      </c>
      <c r="F83" s="99"/>
      <c r="G83" s="99"/>
      <c r="H83" s="99"/>
      <c r="I83" s="101">
        <f t="shared" si="7"/>
        <v>1.6395771146528295E-3</v>
      </c>
      <c r="J83" s="101">
        <f t="shared" si="8"/>
        <v>-5.3730426773104085E-2</v>
      </c>
      <c r="K83" s="98">
        <f t="shared" si="9"/>
        <v>-175</v>
      </c>
      <c r="L83" s="102">
        <f t="shared" si="11"/>
        <v>-6.2072145568048808E-3</v>
      </c>
      <c r="M83" s="99">
        <f t="shared" si="10"/>
        <v>-30</v>
      </c>
      <c r="N83" s="99">
        <f t="shared" si="12"/>
        <v>0</v>
      </c>
    </row>
    <row r="84" spans="1:15">
      <c r="A84" s="103">
        <v>93</v>
      </c>
      <c r="B84" s="100" t="s">
        <v>82</v>
      </c>
      <c r="C84" s="99">
        <v>8052</v>
      </c>
      <c r="D84" s="99">
        <v>8861</v>
      </c>
      <c r="E84" s="99">
        <v>8775</v>
      </c>
      <c r="F84" s="99"/>
      <c r="G84" s="99"/>
      <c r="H84" s="99"/>
      <c r="I84" s="101">
        <f t="shared" si="7"/>
        <v>4.6681665091105051E-3</v>
      </c>
      <c r="J84" s="101">
        <f t="shared" si="8"/>
        <v>8.9791356184798804E-2</v>
      </c>
      <c r="K84" s="98">
        <f t="shared" si="9"/>
        <v>723</v>
      </c>
      <c r="L84" s="102">
        <f t="shared" si="11"/>
        <v>2.5644663568971021E-2</v>
      </c>
      <c r="M84" s="99">
        <f t="shared" si="10"/>
        <v>-86</v>
      </c>
      <c r="N84" s="99">
        <f t="shared" si="12"/>
        <v>0</v>
      </c>
    </row>
    <row r="85" spans="1:15">
      <c r="A85" s="103">
        <v>94</v>
      </c>
      <c r="B85" s="100" t="s">
        <v>83</v>
      </c>
      <c r="C85" s="99">
        <v>10045</v>
      </c>
      <c r="D85" s="99">
        <v>10845</v>
      </c>
      <c r="E85" s="99">
        <v>10929</v>
      </c>
      <c r="F85" s="99"/>
      <c r="G85" s="99"/>
      <c r="H85" s="99"/>
      <c r="I85" s="101">
        <f t="shared" si="7"/>
        <v>5.8140617410904517E-3</v>
      </c>
      <c r="J85" s="101">
        <f t="shared" si="8"/>
        <v>8.800398208063713E-2</v>
      </c>
      <c r="K85" s="98">
        <f t="shared" si="9"/>
        <v>884</v>
      </c>
      <c r="L85" s="102">
        <f t="shared" si="11"/>
        <v>3.1355300961231514E-2</v>
      </c>
      <c r="M85" s="99">
        <f t="shared" si="10"/>
        <v>84</v>
      </c>
      <c r="N85" s="99">
        <f t="shared" si="12"/>
        <v>0</v>
      </c>
    </row>
    <row r="86" spans="1:15">
      <c r="A86" s="103">
        <v>95</v>
      </c>
      <c r="B86" s="100" t="s">
        <v>84</v>
      </c>
      <c r="C86" s="99">
        <v>11913</v>
      </c>
      <c r="D86" s="99">
        <v>11829</v>
      </c>
      <c r="E86" s="99">
        <v>11845</v>
      </c>
      <c r="F86" s="99"/>
      <c r="G86" s="99"/>
      <c r="H86" s="99"/>
      <c r="I86" s="101">
        <f t="shared" si="7"/>
        <v>6.3013598063149786E-3</v>
      </c>
      <c r="J86" s="101">
        <f t="shared" si="8"/>
        <v>-5.7080500293796689E-3</v>
      </c>
      <c r="K86" s="98">
        <f t="shared" si="9"/>
        <v>-68</v>
      </c>
      <c r="L86" s="102">
        <f t="shared" si="11"/>
        <v>-2.4119462277870395E-3</v>
      </c>
      <c r="M86" s="99">
        <f t="shared" si="10"/>
        <v>16</v>
      </c>
      <c r="N86" s="99">
        <f t="shared" si="12"/>
        <v>0</v>
      </c>
    </row>
    <row r="87" spans="1:15">
      <c r="A87" s="103">
        <v>96</v>
      </c>
      <c r="B87" s="100" t="s">
        <v>85</v>
      </c>
      <c r="C87" s="99">
        <v>31277</v>
      </c>
      <c r="D87" s="99">
        <v>32893</v>
      </c>
      <c r="E87" s="99">
        <v>32628</v>
      </c>
      <c r="F87" s="99"/>
      <c r="G87" s="99"/>
      <c r="H87" s="99"/>
      <c r="I87" s="101">
        <f t="shared" si="7"/>
        <v>1.7357599642080637E-2</v>
      </c>
      <c r="J87" s="101">
        <f t="shared" si="8"/>
        <v>4.3194679796655693E-2</v>
      </c>
      <c r="K87" s="98">
        <f t="shared" si="9"/>
        <v>1351</v>
      </c>
      <c r="L87" s="102">
        <f t="shared" si="11"/>
        <v>4.7919696378533681E-2</v>
      </c>
      <c r="M87" s="99">
        <f t="shared" si="10"/>
        <v>-265</v>
      </c>
      <c r="N87" s="99">
        <f t="shared" si="12"/>
        <v>0</v>
      </c>
    </row>
    <row r="88" spans="1:15">
      <c r="A88" s="103">
        <v>97</v>
      </c>
      <c r="B88" s="100" t="s">
        <v>86</v>
      </c>
      <c r="C88" s="99">
        <v>15250</v>
      </c>
      <c r="D88" s="99">
        <v>12301</v>
      </c>
      <c r="E88" s="99">
        <v>12037</v>
      </c>
      <c r="F88" s="99"/>
      <c r="G88" s="99"/>
      <c r="H88" s="99"/>
      <c r="I88" s="101">
        <f t="shared" si="7"/>
        <v>6.4035008854886784E-3</v>
      </c>
      <c r="J88" s="101">
        <f t="shared" si="8"/>
        <v>-0.21068852459016393</v>
      </c>
      <c r="K88" s="98">
        <f t="shared" si="9"/>
        <v>-3213</v>
      </c>
      <c r="L88" s="102">
        <f t="shared" si="11"/>
        <v>-0.11396445926293761</v>
      </c>
      <c r="M88" s="99">
        <f t="shared" si="10"/>
        <v>-264</v>
      </c>
      <c r="N88" s="99">
        <f t="shared" si="12"/>
        <v>0</v>
      </c>
    </row>
    <row r="89" spans="1:15">
      <c r="A89" s="103">
        <v>98</v>
      </c>
      <c r="B89" s="100" t="s">
        <v>87</v>
      </c>
      <c r="C89" s="99">
        <v>407</v>
      </c>
      <c r="D89" s="99">
        <v>383</v>
      </c>
      <c r="E89" s="99">
        <v>381</v>
      </c>
      <c r="F89" s="99"/>
      <c r="G89" s="99"/>
      <c r="H89" s="99"/>
      <c r="I89" s="101">
        <f t="shared" si="7"/>
        <v>2.0268620398531084E-4</v>
      </c>
      <c r="J89" s="101">
        <f t="shared" si="8"/>
        <v>-6.3882063882063883E-2</v>
      </c>
      <c r="K89" s="98">
        <f t="shared" si="9"/>
        <v>-26</v>
      </c>
      <c r="L89" s="102">
        <f t="shared" si="11"/>
        <v>-9.2221473415386799E-4</v>
      </c>
      <c r="M89" s="99">
        <f t="shared" si="10"/>
        <v>-2</v>
      </c>
      <c r="N89" s="99">
        <f t="shared" si="12"/>
        <v>0</v>
      </c>
    </row>
    <row r="90" spans="1:15">
      <c r="A90" s="103">
        <v>99</v>
      </c>
      <c r="B90" s="100" t="s">
        <v>88</v>
      </c>
      <c r="C90" s="99">
        <v>430</v>
      </c>
      <c r="D90" s="99">
        <v>440</v>
      </c>
      <c r="E90" s="99">
        <v>439</v>
      </c>
      <c r="F90" s="99"/>
      <c r="G90" s="99"/>
      <c r="H90" s="99"/>
      <c r="I90" s="101">
        <f t="shared" si="7"/>
        <v>2.3354132165236602E-4</v>
      </c>
      <c r="J90" s="101">
        <f t="shared" si="8"/>
        <v>2.0930232558139535E-2</v>
      </c>
      <c r="K90" s="98">
        <f t="shared" si="9"/>
        <v>9</v>
      </c>
      <c r="L90" s="102">
        <f t="shared" si="11"/>
        <v>3.1922817720710816E-4</v>
      </c>
      <c r="M90" s="99">
        <f t="shared" si="10"/>
        <v>-1</v>
      </c>
      <c r="N90" s="99">
        <f t="shared" si="12"/>
        <v>0</v>
      </c>
    </row>
    <row r="91" spans="1:15">
      <c r="A91" s="103"/>
      <c r="B91" s="100" t="s">
        <v>288</v>
      </c>
      <c r="C91" s="99">
        <v>38394</v>
      </c>
      <c r="D91" s="99">
        <v>44446</v>
      </c>
      <c r="E91" s="99">
        <v>45283</v>
      </c>
      <c r="F91" s="99"/>
      <c r="G91" s="99"/>
      <c r="H91" s="99"/>
      <c r="I91" s="101">
        <f>E91/$E$92</f>
        <v>2.408986712615966E-2</v>
      </c>
      <c r="J91" s="101">
        <f>(E91-C91)/C91</f>
        <v>0.17942907746001979</v>
      </c>
      <c r="K91" s="98">
        <f>E91-C91</f>
        <v>6889</v>
      </c>
      <c r="L91" s="102">
        <f>K91/$K$92</f>
        <v>0.24435143475330756</v>
      </c>
      <c r="M91" s="99">
        <f>E91-D91</f>
        <v>837</v>
      </c>
      <c r="N91" s="99">
        <f>H91-G91</f>
        <v>0</v>
      </c>
    </row>
    <row r="92" spans="1:15" s="110" customFormat="1">
      <c r="A92" s="187" t="s">
        <v>89</v>
      </c>
      <c r="B92" s="187"/>
      <c r="C92" s="65">
        <v>1851560</v>
      </c>
      <c r="D92" s="65">
        <v>1884733</v>
      </c>
      <c r="E92" s="65">
        <v>1879753</v>
      </c>
      <c r="F92" s="65"/>
      <c r="G92" s="65"/>
      <c r="H92" s="65"/>
      <c r="I92" s="101">
        <f t="shared" si="7"/>
        <v>1</v>
      </c>
      <c r="J92" s="101">
        <f>(E92-C92)/C92</f>
        <v>1.5226619715267125E-2</v>
      </c>
      <c r="K92" s="98">
        <f>E92-C92</f>
        <v>28193</v>
      </c>
      <c r="L92" s="102">
        <f t="shared" si="11"/>
        <v>1</v>
      </c>
      <c r="M92" s="98">
        <f>E92-D92</f>
        <v>-4980</v>
      </c>
      <c r="N92" s="99">
        <f t="shared" si="12"/>
        <v>0</v>
      </c>
      <c r="O92" s="19"/>
    </row>
    <row r="93" spans="1:15">
      <c r="C93" s="126"/>
      <c r="D93" s="126"/>
      <c r="E93" s="129"/>
      <c r="F93" s="141"/>
      <c r="G93" s="141"/>
      <c r="H93" s="141"/>
    </row>
    <row r="94" spans="1:15">
      <c r="C94" s="127"/>
      <c r="D94" s="125"/>
      <c r="E94" s="128"/>
      <c r="F94" s="128"/>
      <c r="G94" s="128"/>
      <c r="H94" s="128"/>
    </row>
    <row r="95" spans="1:15">
      <c r="C95" s="126"/>
      <c r="D95" s="126"/>
      <c r="E95" s="129"/>
      <c r="F95" s="141"/>
      <c r="G95" s="141"/>
      <c r="H95" s="141"/>
    </row>
    <row r="96" spans="1:15">
      <c r="C96" s="126"/>
      <c r="D96" s="126"/>
      <c r="E96" s="129"/>
      <c r="F96" s="141"/>
      <c r="G96" s="141"/>
      <c r="H96" s="141"/>
    </row>
    <row r="97" spans="3:8">
      <c r="C97" s="126"/>
      <c r="D97" s="127"/>
      <c r="E97" s="127"/>
      <c r="F97" s="141"/>
      <c r="G97" s="141"/>
      <c r="H97" s="14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zoomScale="80" zoomScaleNormal="80" workbookViewId="0">
      <pane ySplit="2" topLeftCell="A72" activePane="bottomLeft" state="frozen"/>
      <selection pane="bottomLeft" activeCell="Q7" sqref="Q7"/>
    </sheetView>
  </sheetViews>
  <sheetFormatPr defaultColWidth="9.140625" defaultRowHeight="15"/>
  <cols>
    <col min="1" max="1" width="12.7109375" style="5" bestFit="1" customWidth="1"/>
    <col min="2" max="2" width="16.42578125" style="5" bestFit="1" customWidth="1"/>
    <col min="3" max="8" width="12" style="5" customWidth="1"/>
    <col min="9" max="9" width="19.140625" style="5" customWidth="1"/>
    <col min="10" max="11" width="33.140625" style="5" customWidth="1"/>
    <col min="12" max="12" width="18.42578125" style="5" customWidth="1"/>
    <col min="13" max="14" width="33.140625" style="5" customWidth="1"/>
    <col min="15" max="16384" width="9.140625" style="5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30">
      <c r="A2" s="94" t="s">
        <v>91</v>
      </c>
      <c r="B2" s="94" t="s">
        <v>174</v>
      </c>
      <c r="C2" s="94">
        <v>43040</v>
      </c>
      <c r="D2" s="94">
        <v>43374</v>
      </c>
      <c r="E2" s="94">
        <v>43405</v>
      </c>
      <c r="F2" s="94">
        <v>43040</v>
      </c>
      <c r="G2" s="94">
        <v>43374</v>
      </c>
      <c r="H2" s="94">
        <v>43405</v>
      </c>
      <c r="I2" s="93" t="s">
        <v>306</v>
      </c>
      <c r="J2" s="93" t="s">
        <v>324</v>
      </c>
      <c r="K2" s="93" t="s">
        <v>328</v>
      </c>
      <c r="L2" s="93" t="s">
        <v>315</v>
      </c>
      <c r="M2" s="97" t="s">
        <v>326</v>
      </c>
      <c r="N2" s="161" t="s">
        <v>329</v>
      </c>
    </row>
    <row r="3" spans="1:15">
      <c r="A3" s="42">
        <v>1</v>
      </c>
      <c r="B3" s="104" t="s">
        <v>92</v>
      </c>
      <c r="C3" s="99">
        <v>41403</v>
      </c>
      <c r="D3" s="99">
        <v>41579</v>
      </c>
      <c r="E3" s="99">
        <v>41471</v>
      </c>
      <c r="F3" s="99"/>
      <c r="G3" s="99"/>
      <c r="H3" s="99"/>
      <c r="I3" s="101">
        <f t="shared" ref="I3:I66" si="0">E3/$E$84</f>
        <v>2.2061941116731827E-2</v>
      </c>
      <c r="J3" s="101">
        <f t="shared" ref="J3:J66" si="1">(E3-C3)/C3</f>
        <v>1.6423930633045914E-3</v>
      </c>
      <c r="K3" s="98">
        <f t="shared" ref="K3:K66" si="2">E3-C3</f>
        <v>68</v>
      </c>
      <c r="L3" s="102">
        <f>K3/$K$84</f>
        <v>2.4119462277870395E-3</v>
      </c>
      <c r="M3" s="99">
        <f t="shared" ref="M3:M66" si="3">E3-D3</f>
        <v>-108</v>
      </c>
      <c r="N3" s="99">
        <f>H3-G3</f>
        <v>0</v>
      </c>
      <c r="O3" s="8"/>
    </row>
    <row r="4" spans="1:15">
      <c r="A4" s="42">
        <v>2</v>
      </c>
      <c r="B4" s="104" t="s">
        <v>93</v>
      </c>
      <c r="C4" s="99">
        <v>7118</v>
      </c>
      <c r="D4" s="99">
        <v>7419</v>
      </c>
      <c r="E4" s="99">
        <v>7426</v>
      </c>
      <c r="F4" s="99"/>
      <c r="G4" s="99"/>
      <c r="H4" s="99"/>
      <c r="I4" s="101">
        <f t="shared" si="0"/>
        <v>3.9505190309577906E-3</v>
      </c>
      <c r="J4" s="101">
        <f t="shared" si="1"/>
        <v>4.3270581624051702E-2</v>
      </c>
      <c r="K4" s="98">
        <f t="shared" si="2"/>
        <v>308</v>
      </c>
      <c r="L4" s="102">
        <f t="shared" ref="L4:L67" si="4">K4/$K$84</f>
        <v>1.092469761997659E-2</v>
      </c>
      <c r="M4" s="99">
        <f t="shared" si="3"/>
        <v>7</v>
      </c>
      <c r="N4" s="99">
        <f t="shared" ref="N4:N67" si="5">H4-G4</f>
        <v>0</v>
      </c>
      <c r="O4" s="8"/>
    </row>
    <row r="5" spans="1:15">
      <c r="A5" s="42">
        <v>3</v>
      </c>
      <c r="B5" s="104" t="s">
        <v>94</v>
      </c>
      <c r="C5" s="99">
        <v>13321</v>
      </c>
      <c r="D5" s="99">
        <v>13479</v>
      </c>
      <c r="E5" s="99">
        <v>13411</v>
      </c>
      <c r="F5" s="99"/>
      <c r="G5" s="99"/>
      <c r="H5" s="99"/>
      <c r="I5" s="101">
        <f t="shared" si="0"/>
        <v>7.1344479833254692E-3</v>
      </c>
      <c r="J5" s="101">
        <f t="shared" si="1"/>
        <v>6.7562495308160046E-3</v>
      </c>
      <c r="K5" s="98">
        <f t="shared" si="2"/>
        <v>90</v>
      </c>
      <c r="L5" s="102">
        <f t="shared" si="4"/>
        <v>3.1922817720710815E-3</v>
      </c>
      <c r="M5" s="99">
        <f t="shared" si="3"/>
        <v>-68</v>
      </c>
      <c r="N5" s="99">
        <f t="shared" si="5"/>
        <v>0</v>
      </c>
      <c r="O5" s="8"/>
    </row>
    <row r="6" spans="1:15">
      <c r="A6" s="42">
        <v>4</v>
      </c>
      <c r="B6" s="104" t="s">
        <v>95</v>
      </c>
      <c r="C6" s="99">
        <v>2867</v>
      </c>
      <c r="D6" s="99">
        <v>2940</v>
      </c>
      <c r="E6" s="99">
        <v>2949</v>
      </c>
      <c r="F6" s="99"/>
      <c r="G6" s="99"/>
      <c r="H6" s="99"/>
      <c r="I6" s="101">
        <f t="shared" si="0"/>
        <v>1.5688231379335476E-3</v>
      </c>
      <c r="J6" s="101">
        <f t="shared" si="1"/>
        <v>2.8601325427275899E-2</v>
      </c>
      <c r="K6" s="98">
        <f t="shared" si="2"/>
        <v>82</v>
      </c>
      <c r="L6" s="102">
        <f t="shared" si="4"/>
        <v>2.9085233923314296E-3</v>
      </c>
      <c r="M6" s="99">
        <f t="shared" si="3"/>
        <v>9</v>
      </c>
      <c r="N6" s="99">
        <f t="shared" si="5"/>
        <v>0</v>
      </c>
      <c r="O6" s="8"/>
    </row>
    <row r="7" spans="1:15">
      <c r="A7" s="42">
        <v>5</v>
      </c>
      <c r="B7" s="104" t="s">
        <v>96</v>
      </c>
      <c r="C7" s="99">
        <v>6138</v>
      </c>
      <c r="D7" s="99">
        <v>6278</v>
      </c>
      <c r="E7" s="99">
        <v>6233</v>
      </c>
      <c r="F7" s="99"/>
      <c r="G7" s="99"/>
      <c r="H7" s="99"/>
      <c r="I7" s="101">
        <f t="shared" si="0"/>
        <v>3.315861179633707E-3</v>
      </c>
      <c r="J7" s="101">
        <f t="shared" si="1"/>
        <v>1.5477354187031606E-2</v>
      </c>
      <c r="K7" s="98">
        <f t="shared" si="2"/>
        <v>95</v>
      </c>
      <c r="L7" s="102">
        <f t="shared" si="4"/>
        <v>3.3696307594083636E-3</v>
      </c>
      <c r="M7" s="99">
        <f t="shared" si="3"/>
        <v>-45</v>
      </c>
      <c r="N7" s="99">
        <f t="shared" si="5"/>
        <v>0</v>
      </c>
      <c r="O7" s="8"/>
    </row>
    <row r="8" spans="1:15">
      <c r="A8" s="42">
        <v>6</v>
      </c>
      <c r="B8" s="104" t="s">
        <v>97</v>
      </c>
      <c r="C8" s="99">
        <v>143371</v>
      </c>
      <c r="D8" s="99">
        <v>145222</v>
      </c>
      <c r="E8" s="99">
        <v>145102</v>
      </c>
      <c r="F8" s="99"/>
      <c r="G8" s="99"/>
      <c r="H8" s="99"/>
      <c r="I8" s="101">
        <f t="shared" si="0"/>
        <v>7.7192056615949009E-2</v>
      </c>
      <c r="J8" s="101">
        <f t="shared" si="1"/>
        <v>1.2073571363804396E-2</v>
      </c>
      <c r="K8" s="98">
        <f t="shared" si="2"/>
        <v>1731</v>
      </c>
      <c r="L8" s="102">
        <f t="shared" si="4"/>
        <v>6.1398219416167132E-2</v>
      </c>
      <c r="M8" s="99">
        <f t="shared" si="3"/>
        <v>-120</v>
      </c>
      <c r="N8" s="99">
        <f t="shared" si="5"/>
        <v>0</v>
      </c>
      <c r="O8" s="8"/>
    </row>
    <row r="9" spans="1:15">
      <c r="A9" s="42">
        <v>7</v>
      </c>
      <c r="B9" s="104" t="s">
        <v>98</v>
      </c>
      <c r="C9" s="99">
        <v>71425</v>
      </c>
      <c r="D9" s="99">
        <v>74492</v>
      </c>
      <c r="E9" s="99">
        <v>73281</v>
      </c>
      <c r="F9" s="99"/>
      <c r="G9" s="99"/>
      <c r="H9" s="99"/>
      <c r="I9" s="101">
        <f t="shared" si="0"/>
        <v>3.8984377202749512E-2</v>
      </c>
      <c r="J9" s="101">
        <f t="shared" si="1"/>
        <v>2.5985299264963249E-2</v>
      </c>
      <c r="K9" s="98">
        <f t="shared" si="2"/>
        <v>1856</v>
      </c>
      <c r="L9" s="102">
        <f t="shared" si="4"/>
        <v>6.5831944099599193E-2</v>
      </c>
      <c r="M9" s="99">
        <f t="shared" si="3"/>
        <v>-1211</v>
      </c>
      <c r="N9" s="99">
        <f t="shared" si="5"/>
        <v>0</v>
      </c>
      <c r="O9" s="8"/>
    </row>
    <row r="10" spans="1:15">
      <c r="A10" s="42">
        <v>8</v>
      </c>
      <c r="B10" s="104" t="s">
        <v>99</v>
      </c>
      <c r="C10" s="99">
        <v>3960</v>
      </c>
      <c r="D10" s="99">
        <v>4097</v>
      </c>
      <c r="E10" s="99">
        <v>4074</v>
      </c>
      <c r="F10" s="99"/>
      <c r="G10" s="99"/>
      <c r="H10" s="99"/>
      <c r="I10" s="101">
        <f t="shared" si="0"/>
        <v>2.1673060237169459E-3</v>
      </c>
      <c r="J10" s="101">
        <f t="shared" si="1"/>
        <v>2.8787878787878789E-2</v>
      </c>
      <c r="K10" s="98">
        <f t="shared" si="2"/>
        <v>114</v>
      </c>
      <c r="L10" s="102">
        <f t="shared" si="4"/>
        <v>4.0435569112900367E-3</v>
      </c>
      <c r="M10" s="99">
        <f t="shared" si="3"/>
        <v>-23</v>
      </c>
      <c r="N10" s="99">
        <f t="shared" si="5"/>
        <v>0</v>
      </c>
      <c r="O10" s="8"/>
    </row>
    <row r="11" spans="1:15">
      <c r="A11" s="42">
        <v>9</v>
      </c>
      <c r="B11" s="104" t="s">
        <v>100</v>
      </c>
      <c r="C11" s="99">
        <v>27521</v>
      </c>
      <c r="D11" s="99">
        <v>28151</v>
      </c>
      <c r="E11" s="99">
        <v>27880</v>
      </c>
      <c r="F11" s="99"/>
      <c r="G11" s="99"/>
      <c r="H11" s="99"/>
      <c r="I11" s="101">
        <f t="shared" si="0"/>
        <v>1.4831735871681014E-2</v>
      </c>
      <c r="J11" s="101">
        <f t="shared" si="1"/>
        <v>1.3044584135750881E-2</v>
      </c>
      <c r="K11" s="98">
        <f t="shared" si="2"/>
        <v>359</v>
      </c>
      <c r="L11" s="102">
        <f t="shared" si="4"/>
        <v>1.273365729081687E-2</v>
      </c>
      <c r="M11" s="99">
        <f t="shared" si="3"/>
        <v>-271</v>
      </c>
      <c r="N11" s="99">
        <f t="shared" si="5"/>
        <v>0</v>
      </c>
      <c r="O11" s="8"/>
    </row>
    <row r="12" spans="1:15">
      <c r="A12" s="42">
        <v>10</v>
      </c>
      <c r="B12" s="104" t="s">
        <v>101</v>
      </c>
      <c r="C12" s="99">
        <v>29439</v>
      </c>
      <c r="D12" s="99">
        <v>30034</v>
      </c>
      <c r="E12" s="99">
        <v>29978</v>
      </c>
      <c r="F12" s="99"/>
      <c r="G12" s="99"/>
      <c r="H12" s="99"/>
      <c r="I12" s="101">
        <f t="shared" si="0"/>
        <v>1.594783995556863E-2</v>
      </c>
      <c r="J12" s="101">
        <f t="shared" si="1"/>
        <v>1.8309045823567377E-2</v>
      </c>
      <c r="K12" s="98">
        <f t="shared" si="2"/>
        <v>539</v>
      </c>
      <c r="L12" s="102">
        <f t="shared" si="4"/>
        <v>1.9118220834959031E-2</v>
      </c>
      <c r="M12" s="99">
        <f t="shared" si="3"/>
        <v>-56</v>
      </c>
      <c r="N12" s="99">
        <f t="shared" si="5"/>
        <v>0</v>
      </c>
      <c r="O12" s="8"/>
    </row>
    <row r="13" spans="1:15">
      <c r="A13" s="42">
        <v>11</v>
      </c>
      <c r="B13" s="104" t="s">
        <v>102</v>
      </c>
      <c r="C13" s="99">
        <v>4646</v>
      </c>
      <c r="D13" s="99">
        <v>4771</v>
      </c>
      <c r="E13" s="99">
        <v>4728</v>
      </c>
      <c r="F13" s="99"/>
      <c r="G13" s="99"/>
      <c r="H13" s="99"/>
      <c r="I13" s="101">
        <f t="shared" si="0"/>
        <v>2.515224074652361E-3</v>
      </c>
      <c r="J13" s="101">
        <f t="shared" si="1"/>
        <v>1.7649591046061126E-2</v>
      </c>
      <c r="K13" s="98">
        <f t="shared" si="2"/>
        <v>82</v>
      </c>
      <c r="L13" s="102">
        <f t="shared" si="4"/>
        <v>2.9085233923314296E-3</v>
      </c>
      <c r="M13" s="99">
        <f t="shared" si="3"/>
        <v>-43</v>
      </c>
      <c r="N13" s="99">
        <f t="shared" si="5"/>
        <v>0</v>
      </c>
      <c r="O13" s="8"/>
    </row>
    <row r="14" spans="1:15">
      <c r="A14" s="42">
        <v>12</v>
      </c>
      <c r="B14" s="104" t="s">
        <v>103</v>
      </c>
      <c r="C14" s="99">
        <v>2705</v>
      </c>
      <c r="D14" s="99">
        <v>2828</v>
      </c>
      <c r="E14" s="99">
        <v>2790</v>
      </c>
      <c r="F14" s="99"/>
      <c r="G14" s="99"/>
      <c r="H14" s="99"/>
      <c r="I14" s="101">
        <f t="shared" si="0"/>
        <v>1.4842375567428274E-3</v>
      </c>
      <c r="J14" s="101">
        <f t="shared" si="1"/>
        <v>3.1423290203327174E-2</v>
      </c>
      <c r="K14" s="98">
        <f t="shared" si="2"/>
        <v>85</v>
      </c>
      <c r="L14" s="102">
        <f t="shared" si="4"/>
        <v>3.0149327847337993E-3</v>
      </c>
      <c r="M14" s="99">
        <f t="shared" si="3"/>
        <v>-38</v>
      </c>
      <c r="N14" s="99">
        <f t="shared" si="5"/>
        <v>0</v>
      </c>
      <c r="O14" s="8"/>
    </row>
    <row r="15" spans="1:15">
      <c r="A15" s="42">
        <v>13</v>
      </c>
      <c r="B15" s="104" t="s">
        <v>104</v>
      </c>
      <c r="C15" s="99">
        <v>2948</v>
      </c>
      <c r="D15" s="99">
        <v>2977</v>
      </c>
      <c r="E15" s="99">
        <v>2923</v>
      </c>
      <c r="F15" s="99"/>
      <c r="G15" s="99"/>
      <c r="H15" s="99"/>
      <c r="I15" s="101">
        <f t="shared" si="0"/>
        <v>1.554991533462109E-3</v>
      </c>
      <c r="J15" s="101">
        <f t="shared" si="1"/>
        <v>-8.4803256445047485E-3</v>
      </c>
      <c r="K15" s="98">
        <f t="shared" si="2"/>
        <v>-25</v>
      </c>
      <c r="L15" s="102">
        <f t="shared" si="4"/>
        <v>-8.8674493668641156E-4</v>
      </c>
      <c r="M15" s="99">
        <f t="shared" si="3"/>
        <v>-54</v>
      </c>
      <c r="N15" s="99">
        <f t="shared" si="5"/>
        <v>0</v>
      </c>
      <c r="O15" s="8"/>
    </row>
    <row r="16" spans="1:15">
      <c r="A16" s="42">
        <v>14</v>
      </c>
      <c r="B16" s="104" t="s">
        <v>105</v>
      </c>
      <c r="C16" s="99">
        <v>7299</v>
      </c>
      <c r="D16" s="99">
        <v>7437</v>
      </c>
      <c r="E16" s="99">
        <v>7419</v>
      </c>
      <c r="F16" s="99"/>
      <c r="G16" s="99"/>
      <c r="H16" s="99"/>
      <c r="I16" s="101">
        <f t="shared" si="0"/>
        <v>3.9467951374462492E-3</v>
      </c>
      <c r="J16" s="101">
        <f t="shared" si="1"/>
        <v>1.6440608302507192E-2</v>
      </c>
      <c r="K16" s="98">
        <f t="shared" si="2"/>
        <v>120</v>
      </c>
      <c r="L16" s="102">
        <f t="shared" si="4"/>
        <v>4.2563756960947753E-3</v>
      </c>
      <c r="M16" s="99">
        <f t="shared" si="3"/>
        <v>-18</v>
      </c>
      <c r="N16" s="99">
        <f t="shared" si="5"/>
        <v>0</v>
      </c>
      <c r="O16" s="8"/>
    </row>
    <row r="17" spans="1:15">
      <c r="A17" s="42">
        <v>15</v>
      </c>
      <c r="B17" s="104" t="s">
        <v>106</v>
      </c>
      <c r="C17" s="99">
        <v>6149</v>
      </c>
      <c r="D17" s="99">
        <v>6288</v>
      </c>
      <c r="E17" s="99">
        <v>6235</v>
      </c>
      <c r="F17" s="99"/>
      <c r="G17" s="99"/>
      <c r="H17" s="99"/>
      <c r="I17" s="101">
        <f t="shared" si="0"/>
        <v>3.3169251492084335E-3</v>
      </c>
      <c r="J17" s="101">
        <f t="shared" si="1"/>
        <v>1.3986013986013986E-2</v>
      </c>
      <c r="K17" s="98">
        <f t="shared" si="2"/>
        <v>86</v>
      </c>
      <c r="L17" s="102">
        <f t="shared" si="4"/>
        <v>3.0504025822012558E-3</v>
      </c>
      <c r="M17" s="99">
        <f t="shared" si="3"/>
        <v>-53</v>
      </c>
      <c r="N17" s="99">
        <f t="shared" si="5"/>
        <v>0</v>
      </c>
      <c r="O17" s="8"/>
    </row>
    <row r="18" spans="1:15">
      <c r="A18" s="42">
        <v>16</v>
      </c>
      <c r="B18" s="104" t="s">
        <v>107</v>
      </c>
      <c r="C18" s="99">
        <v>77290</v>
      </c>
      <c r="D18" s="99">
        <v>78138</v>
      </c>
      <c r="E18" s="99">
        <v>78041</v>
      </c>
      <c r="F18" s="99"/>
      <c r="G18" s="99"/>
      <c r="H18" s="99"/>
      <c r="I18" s="101">
        <f t="shared" si="0"/>
        <v>4.1516624790597485E-2</v>
      </c>
      <c r="J18" s="101">
        <f t="shared" si="1"/>
        <v>9.7166515720015518E-3</v>
      </c>
      <c r="K18" s="98">
        <f t="shared" si="2"/>
        <v>751</v>
      </c>
      <c r="L18" s="102">
        <f t="shared" si="4"/>
        <v>2.6637817898059801E-2</v>
      </c>
      <c r="M18" s="99">
        <f t="shared" si="3"/>
        <v>-97</v>
      </c>
      <c r="N18" s="99">
        <f t="shared" si="5"/>
        <v>0</v>
      </c>
      <c r="O18" s="7"/>
    </row>
    <row r="19" spans="1:15">
      <c r="A19" s="42">
        <v>17</v>
      </c>
      <c r="B19" s="104" t="s">
        <v>108</v>
      </c>
      <c r="C19" s="99">
        <v>14574</v>
      </c>
      <c r="D19" s="99">
        <v>14606</v>
      </c>
      <c r="E19" s="99">
        <v>14631</v>
      </c>
      <c r="F19" s="99"/>
      <c r="G19" s="99"/>
      <c r="H19" s="99"/>
      <c r="I19" s="101">
        <f t="shared" si="0"/>
        <v>7.7834694239083541E-3</v>
      </c>
      <c r="J19" s="101">
        <f t="shared" si="1"/>
        <v>3.9110745162618359E-3</v>
      </c>
      <c r="K19" s="98">
        <f t="shared" si="2"/>
        <v>57</v>
      </c>
      <c r="L19" s="102">
        <f t="shared" si="4"/>
        <v>2.0217784556450184E-3</v>
      </c>
      <c r="M19" s="99">
        <f t="shared" si="3"/>
        <v>25</v>
      </c>
      <c r="N19" s="99">
        <f t="shared" si="5"/>
        <v>0</v>
      </c>
    </row>
    <row r="20" spans="1:15">
      <c r="A20" s="42">
        <v>18</v>
      </c>
      <c r="B20" s="104" t="s">
        <v>109</v>
      </c>
      <c r="C20" s="99">
        <v>3148</v>
      </c>
      <c r="D20" s="99">
        <v>3180</v>
      </c>
      <c r="E20" s="99">
        <v>3126</v>
      </c>
      <c r="F20" s="99"/>
      <c r="G20" s="99"/>
      <c r="H20" s="99"/>
      <c r="I20" s="101">
        <f t="shared" si="0"/>
        <v>1.6629844452968022E-3</v>
      </c>
      <c r="J20" s="101">
        <f t="shared" si="1"/>
        <v>-6.9885641677255401E-3</v>
      </c>
      <c r="K20" s="98">
        <f t="shared" si="2"/>
        <v>-22</v>
      </c>
      <c r="L20" s="102">
        <f t="shared" si="4"/>
        <v>-7.8033554428404216E-4</v>
      </c>
      <c r="M20" s="99">
        <f t="shared" si="3"/>
        <v>-54</v>
      </c>
      <c r="N20" s="99">
        <f t="shared" si="5"/>
        <v>0</v>
      </c>
    </row>
    <row r="21" spans="1:15">
      <c r="A21" s="42">
        <v>19</v>
      </c>
      <c r="B21" s="104" t="s">
        <v>110</v>
      </c>
      <c r="C21" s="99">
        <v>8761</v>
      </c>
      <c r="D21" s="99">
        <v>8829</v>
      </c>
      <c r="E21" s="99">
        <v>8759</v>
      </c>
      <c r="F21" s="99"/>
      <c r="G21" s="99"/>
      <c r="H21" s="99"/>
      <c r="I21" s="101">
        <f t="shared" si="0"/>
        <v>4.6596547525126972E-3</v>
      </c>
      <c r="J21" s="101">
        <f t="shared" si="1"/>
        <v>-2.2828444241524941E-4</v>
      </c>
      <c r="K21" s="98">
        <f t="shared" si="2"/>
        <v>-2</v>
      </c>
      <c r="L21" s="102">
        <f t="shared" si="4"/>
        <v>-7.0939594934912918E-5</v>
      </c>
      <c r="M21" s="99">
        <f t="shared" si="3"/>
        <v>-70</v>
      </c>
      <c r="N21" s="99">
        <f t="shared" si="5"/>
        <v>0</v>
      </c>
    </row>
    <row r="22" spans="1:15">
      <c r="A22" s="42">
        <v>20</v>
      </c>
      <c r="B22" s="104" t="s">
        <v>111</v>
      </c>
      <c r="C22" s="99">
        <v>26185</v>
      </c>
      <c r="D22" s="99">
        <v>25982</v>
      </c>
      <c r="E22" s="99">
        <v>25988</v>
      </c>
      <c r="F22" s="99"/>
      <c r="G22" s="99"/>
      <c r="H22" s="99"/>
      <c r="I22" s="101">
        <f t="shared" si="0"/>
        <v>1.3825220653990179E-2</v>
      </c>
      <c r="J22" s="101">
        <f t="shared" si="1"/>
        <v>-7.5233912545350388E-3</v>
      </c>
      <c r="K22" s="98">
        <f t="shared" si="2"/>
        <v>-197</v>
      </c>
      <c r="L22" s="102">
        <f t="shared" si="4"/>
        <v>-6.9875501010889232E-3</v>
      </c>
      <c r="M22" s="99">
        <f t="shared" si="3"/>
        <v>6</v>
      </c>
      <c r="N22" s="99">
        <f t="shared" si="5"/>
        <v>0</v>
      </c>
    </row>
    <row r="23" spans="1:15">
      <c r="A23" s="42">
        <v>21</v>
      </c>
      <c r="B23" s="104" t="s">
        <v>112</v>
      </c>
      <c r="C23" s="99">
        <v>15441</v>
      </c>
      <c r="D23" s="99">
        <v>16311</v>
      </c>
      <c r="E23" s="99">
        <v>16387</v>
      </c>
      <c r="F23" s="99"/>
      <c r="G23" s="99"/>
      <c r="H23" s="99"/>
      <c r="I23" s="101">
        <f t="shared" si="0"/>
        <v>8.7176347105178183E-3</v>
      </c>
      <c r="J23" s="101">
        <f t="shared" si="1"/>
        <v>6.1265462081471406E-2</v>
      </c>
      <c r="K23" s="98">
        <f t="shared" si="2"/>
        <v>946</v>
      </c>
      <c r="L23" s="102">
        <f t="shared" si="4"/>
        <v>3.3554428404213812E-2</v>
      </c>
      <c r="M23" s="99">
        <f t="shared" si="3"/>
        <v>76</v>
      </c>
      <c r="N23" s="99">
        <f t="shared" si="5"/>
        <v>0</v>
      </c>
    </row>
    <row r="24" spans="1:15">
      <c r="A24" s="42">
        <v>22</v>
      </c>
      <c r="B24" s="104" t="s">
        <v>113</v>
      </c>
      <c r="C24" s="99">
        <v>9580</v>
      </c>
      <c r="D24" s="99">
        <v>9796</v>
      </c>
      <c r="E24" s="99">
        <v>9770</v>
      </c>
      <c r="F24" s="99"/>
      <c r="G24" s="99"/>
      <c r="H24" s="99"/>
      <c r="I24" s="101">
        <f t="shared" si="0"/>
        <v>5.1974913725367109E-3</v>
      </c>
      <c r="J24" s="101">
        <f t="shared" si="1"/>
        <v>1.9832985386221295E-2</v>
      </c>
      <c r="K24" s="98">
        <f t="shared" si="2"/>
        <v>190</v>
      </c>
      <c r="L24" s="102">
        <f t="shared" si="4"/>
        <v>6.7392615188167273E-3</v>
      </c>
      <c r="M24" s="99">
        <f t="shared" si="3"/>
        <v>-26</v>
      </c>
      <c r="N24" s="99">
        <f t="shared" si="5"/>
        <v>0</v>
      </c>
    </row>
    <row r="25" spans="1:15">
      <c r="A25" s="42">
        <v>23</v>
      </c>
      <c r="B25" s="104" t="s">
        <v>114</v>
      </c>
      <c r="C25" s="99">
        <v>7990</v>
      </c>
      <c r="D25" s="99">
        <v>8398</v>
      </c>
      <c r="E25" s="99">
        <v>8366</v>
      </c>
      <c r="F25" s="99"/>
      <c r="G25" s="99"/>
      <c r="H25" s="99"/>
      <c r="I25" s="101">
        <f t="shared" si="0"/>
        <v>4.4505847310790303E-3</v>
      </c>
      <c r="J25" s="101">
        <f t="shared" si="1"/>
        <v>4.7058823529411764E-2</v>
      </c>
      <c r="K25" s="98">
        <f t="shared" si="2"/>
        <v>376</v>
      </c>
      <c r="L25" s="102">
        <f t="shared" si="4"/>
        <v>1.3336643847763629E-2</v>
      </c>
      <c r="M25" s="99">
        <f t="shared" si="3"/>
        <v>-32</v>
      </c>
      <c r="N25" s="99">
        <f t="shared" si="5"/>
        <v>0</v>
      </c>
    </row>
    <row r="26" spans="1:15">
      <c r="A26" s="42">
        <v>24</v>
      </c>
      <c r="B26" s="104" t="s">
        <v>115</v>
      </c>
      <c r="C26" s="99">
        <v>3949</v>
      </c>
      <c r="D26" s="99">
        <v>4111</v>
      </c>
      <c r="E26" s="99">
        <v>4068</v>
      </c>
      <c r="F26" s="99"/>
      <c r="G26" s="99"/>
      <c r="H26" s="99"/>
      <c r="I26" s="101">
        <f t="shared" si="0"/>
        <v>2.1641141149927679E-3</v>
      </c>
      <c r="J26" s="101">
        <f t="shared" si="1"/>
        <v>3.0134211192707015E-2</v>
      </c>
      <c r="K26" s="98">
        <f t="shared" si="2"/>
        <v>119</v>
      </c>
      <c r="L26" s="102">
        <f t="shared" si="4"/>
        <v>4.2209058986273189E-3</v>
      </c>
      <c r="M26" s="99">
        <f t="shared" si="3"/>
        <v>-43</v>
      </c>
      <c r="N26" s="99">
        <f t="shared" si="5"/>
        <v>0</v>
      </c>
    </row>
    <row r="27" spans="1:15">
      <c r="A27" s="42">
        <v>25</v>
      </c>
      <c r="B27" s="104" t="s">
        <v>116</v>
      </c>
      <c r="C27" s="99">
        <v>10582</v>
      </c>
      <c r="D27" s="99">
        <v>10678</v>
      </c>
      <c r="E27" s="99">
        <v>10565</v>
      </c>
      <c r="F27" s="99"/>
      <c r="G27" s="99"/>
      <c r="H27" s="99"/>
      <c r="I27" s="101">
        <f t="shared" si="0"/>
        <v>5.6204192784903122E-3</v>
      </c>
      <c r="J27" s="101">
        <f t="shared" si="1"/>
        <v>-1.6065016065016065E-3</v>
      </c>
      <c r="K27" s="98">
        <f t="shared" si="2"/>
        <v>-17</v>
      </c>
      <c r="L27" s="102">
        <f t="shared" si="4"/>
        <v>-6.0298655694675989E-4</v>
      </c>
      <c r="M27" s="99">
        <f t="shared" si="3"/>
        <v>-113</v>
      </c>
      <c r="N27" s="99">
        <f t="shared" si="5"/>
        <v>0</v>
      </c>
    </row>
    <row r="28" spans="1:15">
      <c r="A28" s="42">
        <v>26</v>
      </c>
      <c r="B28" s="104" t="s">
        <v>117</v>
      </c>
      <c r="C28" s="99">
        <v>20613</v>
      </c>
      <c r="D28" s="99">
        <v>20962</v>
      </c>
      <c r="E28" s="99">
        <v>20871</v>
      </c>
      <c r="F28" s="99"/>
      <c r="G28" s="99"/>
      <c r="H28" s="99"/>
      <c r="I28" s="101">
        <f t="shared" si="0"/>
        <v>1.1103054497053602E-2</v>
      </c>
      <c r="J28" s="101">
        <f t="shared" si="1"/>
        <v>1.2516373162567311E-2</v>
      </c>
      <c r="K28" s="98">
        <f t="shared" si="2"/>
        <v>258</v>
      </c>
      <c r="L28" s="102">
        <f t="shared" si="4"/>
        <v>9.1512077466037664E-3</v>
      </c>
      <c r="M28" s="99">
        <f t="shared" si="3"/>
        <v>-91</v>
      </c>
      <c r="N28" s="99">
        <f t="shared" si="5"/>
        <v>0</v>
      </c>
    </row>
    <row r="29" spans="1:15">
      <c r="A29" s="42">
        <v>27</v>
      </c>
      <c r="B29" s="104" t="s">
        <v>118</v>
      </c>
      <c r="C29" s="99">
        <v>33615</v>
      </c>
      <c r="D29" s="99">
        <v>33882</v>
      </c>
      <c r="E29" s="99">
        <v>33880</v>
      </c>
      <c r="F29" s="99"/>
      <c r="G29" s="99"/>
      <c r="H29" s="99"/>
      <c r="I29" s="101">
        <f t="shared" si="0"/>
        <v>1.8023644595859138E-2</v>
      </c>
      <c r="J29" s="101">
        <f t="shared" si="1"/>
        <v>7.883385393425554E-3</v>
      </c>
      <c r="K29" s="98">
        <f t="shared" si="2"/>
        <v>265</v>
      </c>
      <c r="L29" s="102">
        <f t="shared" si="4"/>
        <v>9.3994963288759614E-3</v>
      </c>
      <c r="M29" s="99">
        <f t="shared" si="3"/>
        <v>-2</v>
      </c>
      <c r="N29" s="99">
        <f t="shared" si="5"/>
        <v>0</v>
      </c>
    </row>
    <row r="30" spans="1:15">
      <c r="A30" s="42">
        <v>28</v>
      </c>
      <c r="B30" s="104" t="s">
        <v>119</v>
      </c>
      <c r="C30" s="99">
        <v>9010</v>
      </c>
      <c r="D30" s="99">
        <v>9203</v>
      </c>
      <c r="E30" s="99">
        <v>9248</v>
      </c>
      <c r="F30" s="99"/>
      <c r="G30" s="99"/>
      <c r="H30" s="99"/>
      <c r="I30" s="101">
        <f t="shared" si="0"/>
        <v>4.9197953135332144E-3</v>
      </c>
      <c r="J30" s="101">
        <f t="shared" si="1"/>
        <v>2.6415094339622643E-2</v>
      </c>
      <c r="K30" s="98">
        <f t="shared" si="2"/>
        <v>238</v>
      </c>
      <c r="L30" s="102">
        <f t="shared" si="4"/>
        <v>8.4418117972546378E-3</v>
      </c>
      <c r="M30" s="99">
        <f t="shared" si="3"/>
        <v>45</v>
      </c>
      <c r="N30" s="99">
        <f t="shared" si="5"/>
        <v>0</v>
      </c>
    </row>
    <row r="31" spans="1:15">
      <c r="A31" s="42">
        <v>29</v>
      </c>
      <c r="B31" s="104" t="s">
        <v>120</v>
      </c>
      <c r="C31" s="99">
        <v>2471</v>
      </c>
      <c r="D31" s="99">
        <v>2457</v>
      </c>
      <c r="E31" s="99">
        <v>2387</v>
      </c>
      <c r="F31" s="99"/>
      <c r="G31" s="99"/>
      <c r="H31" s="99"/>
      <c r="I31" s="101">
        <f t="shared" si="0"/>
        <v>1.2698476874355301E-3</v>
      </c>
      <c r="J31" s="101">
        <f t="shared" si="1"/>
        <v>-3.39943342776204E-2</v>
      </c>
      <c r="K31" s="98">
        <f t="shared" si="2"/>
        <v>-84</v>
      </c>
      <c r="L31" s="102">
        <f t="shared" si="4"/>
        <v>-2.9794629872663429E-3</v>
      </c>
      <c r="M31" s="99">
        <f t="shared" si="3"/>
        <v>-70</v>
      </c>
      <c r="N31" s="99">
        <f t="shared" si="5"/>
        <v>0</v>
      </c>
    </row>
    <row r="32" spans="1:15">
      <c r="A32" s="42">
        <v>30</v>
      </c>
      <c r="B32" s="104" t="s">
        <v>121</v>
      </c>
      <c r="C32" s="99">
        <v>1466</v>
      </c>
      <c r="D32" s="99">
        <v>1494</v>
      </c>
      <c r="E32" s="99">
        <v>1476</v>
      </c>
      <c r="F32" s="99"/>
      <c r="G32" s="99"/>
      <c r="H32" s="99"/>
      <c r="I32" s="101">
        <f t="shared" si="0"/>
        <v>7.852095461478183E-4</v>
      </c>
      <c r="J32" s="101">
        <f t="shared" si="1"/>
        <v>6.8212824010914054E-3</v>
      </c>
      <c r="K32" s="98">
        <f t="shared" si="2"/>
        <v>10</v>
      </c>
      <c r="L32" s="102">
        <f t="shared" si="4"/>
        <v>3.5469797467456459E-4</v>
      </c>
      <c r="M32" s="99">
        <f t="shared" si="3"/>
        <v>-18</v>
      </c>
      <c r="N32" s="99">
        <f t="shared" si="5"/>
        <v>0</v>
      </c>
    </row>
    <row r="33" spans="1:14">
      <c r="A33" s="42">
        <v>31</v>
      </c>
      <c r="B33" s="104" t="s">
        <v>122</v>
      </c>
      <c r="C33" s="99">
        <v>23198</v>
      </c>
      <c r="D33" s="99">
        <v>23796</v>
      </c>
      <c r="E33" s="99">
        <v>23752</v>
      </c>
      <c r="F33" s="99"/>
      <c r="G33" s="99"/>
      <c r="H33" s="99"/>
      <c r="I33" s="101">
        <f t="shared" si="0"/>
        <v>1.2635702669446464E-2</v>
      </c>
      <c r="J33" s="101">
        <f t="shared" si="1"/>
        <v>2.3881369083541684E-2</v>
      </c>
      <c r="K33" s="98">
        <f t="shared" si="2"/>
        <v>554</v>
      </c>
      <c r="L33" s="102">
        <f t="shared" si="4"/>
        <v>1.9650267796970881E-2</v>
      </c>
      <c r="M33" s="99">
        <f t="shared" si="3"/>
        <v>-44</v>
      </c>
      <c r="N33" s="99">
        <f t="shared" si="5"/>
        <v>0</v>
      </c>
    </row>
    <row r="34" spans="1:14">
      <c r="A34" s="42">
        <v>32</v>
      </c>
      <c r="B34" s="104" t="s">
        <v>123</v>
      </c>
      <c r="C34" s="99">
        <v>9160</v>
      </c>
      <c r="D34" s="99">
        <v>9267</v>
      </c>
      <c r="E34" s="99">
        <v>9235</v>
      </c>
      <c r="F34" s="99"/>
      <c r="G34" s="99"/>
      <c r="H34" s="99"/>
      <c r="I34" s="101">
        <f t="shared" si="0"/>
        <v>4.912879511297495E-3</v>
      </c>
      <c r="J34" s="101">
        <f t="shared" si="1"/>
        <v>8.1877729257641921E-3</v>
      </c>
      <c r="K34" s="98">
        <f t="shared" si="2"/>
        <v>75</v>
      </c>
      <c r="L34" s="102">
        <f t="shared" si="4"/>
        <v>2.6602348100592346E-3</v>
      </c>
      <c r="M34" s="99">
        <f t="shared" si="3"/>
        <v>-32</v>
      </c>
      <c r="N34" s="99">
        <f t="shared" si="5"/>
        <v>0</v>
      </c>
    </row>
    <row r="35" spans="1:14">
      <c r="A35" s="42">
        <v>33</v>
      </c>
      <c r="B35" s="104" t="s">
        <v>124</v>
      </c>
      <c r="C35" s="99">
        <v>37700</v>
      </c>
      <c r="D35" s="99">
        <v>38235</v>
      </c>
      <c r="E35" s="99">
        <v>38102</v>
      </c>
      <c r="F35" s="99"/>
      <c r="G35" s="99"/>
      <c r="H35" s="99"/>
      <c r="I35" s="101">
        <f t="shared" si="0"/>
        <v>2.0269684368105809E-2</v>
      </c>
      <c r="J35" s="101">
        <f t="shared" si="1"/>
        <v>1.0663129973474801E-2</v>
      </c>
      <c r="K35" s="98">
        <f t="shared" si="2"/>
        <v>402</v>
      </c>
      <c r="L35" s="102">
        <f t="shared" si="4"/>
        <v>1.4258858581917498E-2</v>
      </c>
      <c r="M35" s="99">
        <f t="shared" si="3"/>
        <v>-133</v>
      </c>
      <c r="N35" s="99">
        <f t="shared" si="5"/>
        <v>0</v>
      </c>
    </row>
    <row r="36" spans="1:14">
      <c r="A36" s="42">
        <v>34</v>
      </c>
      <c r="B36" s="104" t="s">
        <v>125</v>
      </c>
      <c r="C36" s="99">
        <v>519538</v>
      </c>
      <c r="D36" s="99">
        <v>526525</v>
      </c>
      <c r="E36" s="99">
        <v>526675</v>
      </c>
      <c r="F36" s="99"/>
      <c r="G36" s="99"/>
      <c r="H36" s="99"/>
      <c r="I36" s="101">
        <f t="shared" si="0"/>
        <v>0.28018308788441887</v>
      </c>
      <c r="J36" s="101">
        <f t="shared" si="1"/>
        <v>1.3737204978269154E-2</v>
      </c>
      <c r="K36" s="98">
        <f t="shared" si="2"/>
        <v>7137</v>
      </c>
      <c r="L36" s="102">
        <f t="shared" si="4"/>
        <v>0.25314794452523676</v>
      </c>
      <c r="M36" s="99">
        <f t="shared" si="3"/>
        <v>150</v>
      </c>
      <c r="N36" s="99">
        <f t="shared" si="5"/>
        <v>0</v>
      </c>
    </row>
    <row r="37" spans="1:14">
      <c r="A37" s="42">
        <v>35</v>
      </c>
      <c r="B37" s="104" t="s">
        <v>126</v>
      </c>
      <c r="C37" s="99">
        <v>129303</v>
      </c>
      <c r="D37" s="99">
        <v>131257</v>
      </c>
      <c r="E37" s="99">
        <v>131324</v>
      </c>
      <c r="F37" s="99"/>
      <c r="G37" s="99"/>
      <c r="H37" s="99"/>
      <c r="I37" s="101">
        <f t="shared" si="0"/>
        <v>6.9862370215661315E-2</v>
      </c>
      <c r="J37" s="101">
        <f t="shared" si="1"/>
        <v>1.5629954448079318E-2</v>
      </c>
      <c r="K37" s="98">
        <f t="shared" si="2"/>
        <v>2021</v>
      </c>
      <c r="L37" s="102">
        <f t="shared" si="4"/>
        <v>7.1684460681729512E-2</v>
      </c>
      <c r="M37" s="99">
        <f t="shared" si="3"/>
        <v>67</v>
      </c>
      <c r="N37" s="99">
        <f t="shared" si="5"/>
        <v>0</v>
      </c>
    </row>
    <row r="38" spans="1:14">
      <c r="A38" s="42">
        <v>36</v>
      </c>
      <c r="B38" s="104" t="s">
        <v>127</v>
      </c>
      <c r="C38" s="99">
        <v>3122</v>
      </c>
      <c r="D38" s="99">
        <v>3077</v>
      </c>
      <c r="E38" s="99">
        <v>3053</v>
      </c>
      <c r="F38" s="99"/>
      <c r="G38" s="99"/>
      <c r="H38" s="99"/>
      <c r="I38" s="101">
        <f t="shared" si="0"/>
        <v>1.6241495558193017E-3</v>
      </c>
      <c r="J38" s="101">
        <f t="shared" si="1"/>
        <v>-2.2101217168481742E-2</v>
      </c>
      <c r="K38" s="98">
        <f t="shared" si="2"/>
        <v>-69</v>
      </c>
      <c r="L38" s="102">
        <f t="shared" si="4"/>
        <v>-2.447416025254496E-3</v>
      </c>
      <c r="M38" s="99">
        <f t="shared" si="3"/>
        <v>-24</v>
      </c>
      <c r="N38" s="99">
        <f t="shared" si="5"/>
        <v>0</v>
      </c>
    </row>
    <row r="39" spans="1:14">
      <c r="A39" s="42">
        <v>37</v>
      </c>
      <c r="B39" s="104" t="s">
        <v>128</v>
      </c>
      <c r="C39" s="99">
        <v>7640</v>
      </c>
      <c r="D39" s="99">
        <v>7991</v>
      </c>
      <c r="E39" s="99">
        <v>7849</v>
      </c>
      <c r="F39" s="99"/>
      <c r="G39" s="99"/>
      <c r="H39" s="99"/>
      <c r="I39" s="101">
        <f t="shared" si="0"/>
        <v>4.1755485960123483E-3</v>
      </c>
      <c r="J39" s="101">
        <f t="shared" si="1"/>
        <v>2.7356020942408375E-2</v>
      </c>
      <c r="K39" s="98">
        <f t="shared" si="2"/>
        <v>209</v>
      </c>
      <c r="L39" s="102">
        <f t="shared" si="4"/>
        <v>7.4131876706984004E-3</v>
      </c>
      <c r="M39" s="99">
        <f t="shared" si="3"/>
        <v>-142</v>
      </c>
      <c r="N39" s="99">
        <f t="shared" si="5"/>
        <v>0</v>
      </c>
    </row>
    <row r="40" spans="1:14">
      <c r="A40" s="42">
        <v>38</v>
      </c>
      <c r="B40" s="104" t="s">
        <v>129</v>
      </c>
      <c r="C40" s="99">
        <v>30966</v>
      </c>
      <c r="D40" s="99">
        <v>31727</v>
      </c>
      <c r="E40" s="99">
        <v>31614</v>
      </c>
      <c r="F40" s="99"/>
      <c r="G40" s="99"/>
      <c r="H40" s="99"/>
      <c r="I40" s="101">
        <f t="shared" si="0"/>
        <v>1.6818167067694532E-2</v>
      </c>
      <c r="J40" s="101">
        <f t="shared" si="1"/>
        <v>2.0926177097461734E-2</v>
      </c>
      <c r="K40" s="98">
        <f t="shared" si="2"/>
        <v>648</v>
      </c>
      <c r="L40" s="102">
        <f t="shared" si="4"/>
        <v>2.2984428758911785E-2</v>
      </c>
      <c r="M40" s="99">
        <f t="shared" si="3"/>
        <v>-113</v>
      </c>
      <c r="N40" s="99">
        <f t="shared" si="5"/>
        <v>0</v>
      </c>
    </row>
    <row r="41" spans="1:14">
      <c r="A41" s="42">
        <v>39</v>
      </c>
      <c r="B41" s="104" t="s">
        <v>130</v>
      </c>
      <c r="C41" s="99">
        <v>8273</v>
      </c>
      <c r="D41" s="99">
        <v>8524</v>
      </c>
      <c r="E41" s="99">
        <v>8508</v>
      </c>
      <c r="F41" s="99"/>
      <c r="G41" s="99"/>
      <c r="H41" s="99"/>
      <c r="I41" s="101">
        <f t="shared" si="0"/>
        <v>4.5261265708845793E-3</v>
      </c>
      <c r="J41" s="101">
        <f t="shared" si="1"/>
        <v>2.8405656956364076E-2</v>
      </c>
      <c r="K41" s="98">
        <f t="shared" si="2"/>
        <v>235</v>
      </c>
      <c r="L41" s="102">
        <f t="shared" si="4"/>
        <v>8.3354024048522685E-3</v>
      </c>
      <c r="M41" s="99">
        <f t="shared" si="3"/>
        <v>-16</v>
      </c>
      <c r="N41" s="99">
        <f t="shared" si="5"/>
        <v>0</v>
      </c>
    </row>
    <row r="42" spans="1:14">
      <c r="A42" s="42">
        <v>40</v>
      </c>
      <c r="B42" s="104" t="s">
        <v>131</v>
      </c>
      <c r="C42" s="99">
        <v>3923</v>
      </c>
      <c r="D42" s="99">
        <v>3967</v>
      </c>
      <c r="E42" s="99">
        <v>3912</v>
      </c>
      <c r="F42" s="99"/>
      <c r="G42" s="99"/>
      <c r="H42" s="99"/>
      <c r="I42" s="101">
        <f t="shared" si="0"/>
        <v>2.0811244881641365E-3</v>
      </c>
      <c r="J42" s="101">
        <f t="shared" si="1"/>
        <v>-2.8039765485597759E-3</v>
      </c>
      <c r="K42" s="98">
        <f t="shared" si="2"/>
        <v>-11</v>
      </c>
      <c r="L42" s="102">
        <f t="shared" si="4"/>
        <v>-3.9016777214202108E-4</v>
      </c>
      <c r="M42" s="99">
        <f t="shared" si="3"/>
        <v>-55</v>
      </c>
      <c r="N42" s="99">
        <f t="shared" si="5"/>
        <v>0</v>
      </c>
    </row>
    <row r="43" spans="1:14">
      <c r="A43" s="42">
        <v>41</v>
      </c>
      <c r="B43" s="104" t="s">
        <v>132</v>
      </c>
      <c r="C43" s="99">
        <v>45577</v>
      </c>
      <c r="D43" s="99">
        <v>46973</v>
      </c>
      <c r="E43" s="99">
        <v>46841</v>
      </c>
      <c r="F43" s="99"/>
      <c r="G43" s="99"/>
      <c r="H43" s="99"/>
      <c r="I43" s="101">
        <f t="shared" si="0"/>
        <v>2.4918699424871245E-2</v>
      </c>
      <c r="J43" s="101">
        <f t="shared" si="1"/>
        <v>2.7733286526098692E-2</v>
      </c>
      <c r="K43" s="98">
        <f t="shared" si="2"/>
        <v>1264</v>
      </c>
      <c r="L43" s="102">
        <f t="shared" si="4"/>
        <v>4.4833823998864965E-2</v>
      </c>
      <c r="M43" s="99">
        <f t="shared" si="3"/>
        <v>-132</v>
      </c>
      <c r="N43" s="99">
        <f t="shared" si="5"/>
        <v>0</v>
      </c>
    </row>
    <row r="44" spans="1:14">
      <c r="A44" s="42">
        <v>42</v>
      </c>
      <c r="B44" s="104" t="s">
        <v>133</v>
      </c>
      <c r="C44" s="99">
        <v>45598</v>
      </c>
      <c r="D44" s="99">
        <v>46158</v>
      </c>
      <c r="E44" s="99">
        <v>45958</v>
      </c>
      <c r="F44" s="99"/>
      <c r="G44" s="99"/>
      <c r="H44" s="99"/>
      <c r="I44" s="101">
        <f t="shared" si="0"/>
        <v>2.4448956857629701E-2</v>
      </c>
      <c r="J44" s="101">
        <f t="shared" si="1"/>
        <v>7.8950831176806003E-3</v>
      </c>
      <c r="K44" s="98">
        <f t="shared" si="2"/>
        <v>360</v>
      </c>
      <c r="L44" s="102">
        <f t="shared" si="4"/>
        <v>1.2769127088284326E-2</v>
      </c>
      <c r="M44" s="99">
        <f t="shared" si="3"/>
        <v>-200</v>
      </c>
      <c r="N44" s="99">
        <f t="shared" si="5"/>
        <v>0</v>
      </c>
    </row>
    <row r="45" spans="1:14">
      <c r="A45" s="42">
        <v>43</v>
      </c>
      <c r="B45" s="104" t="s">
        <v>134</v>
      </c>
      <c r="C45" s="99">
        <v>10686</v>
      </c>
      <c r="D45" s="99">
        <v>10852</v>
      </c>
      <c r="E45" s="99">
        <v>10827</v>
      </c>
      <c r="F45" s="99"/>
      <c r="G45" s="99"/>
      <c r="H45" s="99"/>
      <c r="I45" s="101">
        <f t="shared" si="0"/>
        <v>5.7597992927794234E-3</v>
      </c>
      <c r="J45" s="101">
        <f t="shared" si="1"/>
        <v>1.3194834362717574E-2</v>
      </c>
      <c r="K45" s="98">
        <f t="shared" si="2"/>
        <v>141</v>
      </c>
      <c r="L45" s="102">
        <f t="shared" si="4"/>
        <v>5.0012414429113613E-3</v>
      </c>
      <c r="M45" s="99">
        <f t="shared" si="3"/>
        <v>-25</v>
      </c>
      <c r="N45" s="99">
        <f t="shared" si="5"/>
        <v>0</v>
      </c>
    </row>
    <row r="46" spans="1:14">
      <c r="A46" s="42">
        <v>44</v>
      </c>
      <c r="B46" s="104" t="s">
        <v>135</v>
      </c>
      <c r="C46" s="99">
        <v>12263</v>
      </c>
      <c r="D46" s="99">
        <v>12629</v>
      </c>
      <c r="E46" s="99">
        <v>12671</v>
      </c>
      <c r="F46" s="99"/>
      <c r="G46" s="99"/>
      <c r="H46" s="99"/>
      <c r="I46" s="101">
        <f t="shared" si="0"/>
        <v>6.7407792406768332E-3</v>
      </c>
      <c r="J46" s="101">
        <f t="shared" si="1"/>
        <v>3.3270814645682135E-2</v>
      </c>
      <c r="K46" s="98">
        <f t="shared" si="2"/>
        <v>408</v>
      </c>
      <c r="L46" s="102">
        <f t="shared" si="4"/>
        <v>1.4471677366722236E-2</v>
      </c>
      <c r="M46" s="99">
        <f t="shared" si="3"/>
        <v>42</v>
      </c>
      <c r="N46" s="99">
        <f t="shared" si="5"/>
        <v>0</v>
      </c>
    </row>
    <row r="47" spans="1:14">
      <c r="A47" s="42">
        <v>45</v>
      </c>
      <c r="B47" s="104" t="s">
        <v>136</v>
      </c>
      <c r="C47" s="99">
        <v>28114</v>
      </c>
      <c r="D47" s="99">
        <v>28360</v>
      </c>
      <c r="E47" s="99">
        <v>28318</v>
      </c>
      <c r="F47" s="99"/>
      <c r="G47" s="99"/>
      <c r="H47" s="99"/>
      <c r="I47" s="101">
        <f t="shared" si="0"/>
        <v>1.5064745208546016E-2</v>
      </c>
      <c r="J47" s="101">
        <f t="shared" si="1"/>
        <v>7.2561713025538878E-3</v>
      </c>
      <c r="K47" s="98">
        <f t="shared" si="2"/>
        <v>204</v>
      </c>
      <c r="L47" s="102">
        <f t="shared" si="4"/>
        <v>7.2358386833611182E-3</v>
      </c>
      <c r="M47" s="99">
        <f t="shared" si="3"/>
        <v>-42</v>
      </c>
      <c r="N47" s="99">
        <f t="shared" si="5"/>
        <v>0</v>
      </c>
    </row>
    <row r="48" spans="1:14">
      <c r="A48" s="42">
        <v>46</v>
      </c>
      <c r="B48" s="104" t="s">
        <v>137</v>
      </c>
      <c r="C48" s="99">
        <v>16054</v>
      </c>
      <c r="D48" s="99">
        <v>16289</v>
      </c>
      <c r="E48" s="99">
        <v>16303</v>
      </c>
      <c r="F48" s="99"/>
      <c r="G48" s="99"/>
      <c r="H48" s="99"/>
      <c r="I48" s="101">
        <f t="shared" si="0"/>
        <v>8.6729479883793249E-3</v>
      </c>
      <c r="J48" s="101">
        <f t="shared" si="1"/>
        <v>1.5510153232839169E-2</v>
      </c>
      <c r="K48" s="98">
        <f t="shared" si="2"/>
        <v>249</v>
      </c>
      <c r="L48" s="102">
        <f t="shared" si="4"/>
        <v>8.8319795693966585E-3</v>
      </c>
      <c r="M48" s="99">
        <f t="shared" si="3"/>
        <v>14</v>
      </c>
      <c r="N48" s="99">
        <f t="shared" si="5"/>
        <v>0</v>
      </c>
    </row>
    <row r="49" spans="1:14">
      <c r="A49" s="42">
        <v>47</v>
      </c>
      <c r="B49" s="104" t="s">
        <v>138</v>
      </c>
      <c r="C49" s="99">
        <v>6040</v>
      </c>
      <c r="D49" s="99">
        <v>6265</v>
      </c>
      <c r="E49" s="99">
        <v>6313</v>
      </c>
      <c r="F49" s="99"/>
      <c r="G49" s="99"/>
      <c r="H49" s="99"/>
      <c r="I49" s="101">
        <f t="shared" si="0"/>
        <v>3.3584199626227489E-3</v>
      </c>
      <c r="J49" s="101">
        <f t="shared" si="1"/>
        <v>4.5198675496688739E-2</v>
      </c>
      <c r="K49" s="98">
        <f t="shared" si="2"/>
        <v>273</v>
      </c>
      <c r="L49" s="102">
        <f t="shared" si="4"/>
        <v>9.6832547086156146E-3</v>
      </c>
      <c r="M49" s="99">
        <f t="shared" si="3"/>
        <v>48</v>
      </c>
      <c r="N49" s="99">
        <f t="shared" si="5"/>
        <v>0</v>
      </c>
    </row>
    <row r="50" spans="1:14">
      <c r="A50" s="42">
        <v>48</v>
      </c>
      <c r="B50" s="104" t="s">
        <v>139</v>
      </c>
      <c r="C50" s="99">
        <v>34797</v>
      </c>
      <c r="D50" s="99">
        <v>36955</v>
      </c>
      <c r="E50" s="99">
        <v>35938</v>
      </c>
      <c r="F50" s="99"/>
      <c r="G50" s="99"/>
      <c r="H50" s="99"/>
      <c r="I50" s="101">
        <f t="shared" si="0"/>
        <v>1.9118469288252234E-2</v>
      </c>
      <c r="J50" s="101">
        <f t="shared" si="1"/>
        <v>3.2790183061758196E-2</v>
      </c>
      <c r="K50" s="98">
        <f t="shared" si="2"/>
        <v>1141</v>
      </c>
      <c r="L50" s="102">
        <f t="shared" si="4"/>
        <v>4.0471038910367824E-2</v>
      </c>
      <c r="M50" s="99">
        <f t="shared" si="3"/>
        <v>-1017</v>
      </c>
      <c r="N50" s="99">
        <f t="shared" si="5"/>
        <v>0</v>
      </c>
    </row>
    <row r="51" spans="1:14">
      <c r="A51" s="42">
        <v>49</v>
      </c>
      <c r="B51" s="104" t="s">
        <v>140</v>
      </c>
      <c r="C51" s="99">
        <v>2517</v>
      </c>
      <c r="D51" s="99">
        <v>2574</v>
      </c>
      <c r="E51" s="99">
        <v>2549</v>
      </c>
      <c r="F51" s="99"/>
      <c r="G51" s="99"/>
      <c r="H51" s="99"/>
      <c r="I51" s="101">
        <f t="shared" si="0"/>
        <v>1.3560292229883395E-3</v>
      </c>
      <c r="J51" s="101">
        <f t="shared" si="1"/>
        <v>1.2713547874453715E-2</v>
      </c>
      <c r="K51" s="98">
        <f t="shared" si="2"/>
        <v>32</v>
      </c>
      <c r="L51" s="102">
        <f t="shared" si="4"/>
        <v>1.1350335189586067E-3</v>
      </c>
      <c r="M51" s="99">
        <f t="shared" si="3"/>
        <v>-25</v>
      </c>
      <c r="N51" s="99">
        <f t="shared" si="5"/>
        <v>0</v>
      </c>
    </row>
    <row r="52" spans="1:14">
      <c r="A52" s="42">
        <v>50</v>
      </c>
      <c r="B52" s="104" t="s">
        <v>141</v>
      </c>
      <c r="C52" s="99">
        <v>6278</v>
      </c>
      <c r="D52" s="99">
        <v>6555</v>
      </c>
      <c r="E52" s="99">
        <v>6539</v>
      </c>
      <c r="F52" s="99"/>
      <c r="G52" s="99"/>
      <c r="H52" s="99"/>
      <c r="I52" s="101">
        <f t="shared" si="0"/>
        <v>3.4786485245667915E-3</v>
      </c>
      <c r="J52" s="101">
        <f t="shared" si="1"/>
        <v>4.1573749601784005E-2</v>
      </c>
      <c r="K52" s="98">
        <f t="shared" si="2"/>
        <v>261</v>
      </c>
      <c r="L52" s="102">
        <f t="shared" si="4"/>
        <v>9.2576171390061357E-3</v>
      </c>
      <c r="M52" s="99">
        <f t="shared" si="3"/>
        <v>-16</v>
      </c>
      <c r="N52" s="99">
        <f t="shared" si="5"/>
        <v>0</v>
      </c>
    </row>
    <row r="53" spans="1:14">
      <c r="A53" s="42">
        <v>51</v>
      </c>
      <c r="B53" s="104" t="s">
        <v>142</v>
      </c>
      <c r="C53" s="99">
        <v>6228</v>
      </c>
      <c r="D53" s="99">
        <v>6228</v>
      </c>
      <c r="E53" s="99">
        <v>6166</v>
      </c>
      <c r="F53" s="99"/>
      <c r="G53" s="99"/>
      <c r="H53" s="99"/>
      <c r="I53" s="101">
        <f t="shared" si="0"/>
        <v>3.2802181988803849E-3</v>
      </c>
      <c r="J53" s="101">
        <f t="shared" si="1"/>
        <v>-9.9550417469492607E-3</v>
      </c>
      <c r="K53" s="98">
        <f t="shared" si="2"/>
        <v>-62</v>
      </c>
      <c r="L53" s="102">
        <f t="shared" si="4"/>
        <v>-2.1991274429823005E-3</v>
      </c>
      <c r="M53" s="99">
        <f t="shared" si="3"/>
        <v>-62</v>
      </c>
      <c r="N53" s="99">
        <f t="shared" si="5"/>
        <v>0</v>
      </c>
    </row>
    <row r="54" spans="1:14">
      <c r="A54" s="42">
        <v>52</v>
      </c>
      <c r="B54" s="104" t="s">
        <v>143</v>
      </c>
      <c r="C54" s="99">
        <v>13044</v>
      </c>
      <c r="D54" s="99">
        <v>13507</v>
      </c>
      <c r="E54" s="99">
        <v>13570</v>
      </c>
      <c r="F54" s="99"/>
      <c r="G54" s="99"/>
      <c r="H54" s="99"/>
      <c r="I54" s="101">
        <f t="shared" si="0"/>
        <v>7.2190335645161887E-3</v>
      </c>
      <c r="J54" s="101">
        <f t="shared" si="1"/>
        <v>4.0325053664520084E-2</v>
      </c>
      <c r="K54" s="98">
        <f t="shared" si="2"/>
        <v>526</v>
      </c>
      <c r="L54" s="102">
        <f t="shared" si="4"/>
        <v>1.8657113467882097E-2</v>
      </c>
      <c r="M54" s="99">
        <f t="shared" si="3"/>
        <v>63</v>
      </c>
      <c r="N54" s="99">
        <f t="shared" si="5"/>
        <v>0</v>
      </c>
    </row>
    <row r="55" spans="1:14">
      <c r="A55" s="42">
        <v>53</v>
      </c>
      <c r="B55" s="104" t="s">
        <v>144</v>
      </c>
      <c r="C55" s="99">
        <v>7147</v>
      </c>
      <c r="D55" s="99">
        <v>7391</v>
      </c>
      <c r="E55" s="99">
        <v>7454</v>
      </c>
      <c r="F55" s="99"/>
      <c r="G55" s="99"/>
      <c r="H55" s="99"/>
      <c r="I55" s="101">
        <f t="shared" si="0"/>
        <v>3.9654146050039554E-3</v>
      </c>
      <c r="J55" s="101">
        <f t="shared" si="1"/>
        <v>4.2955086050090949E-2</v>
      </c>
      <c r="K55" s="98">
        <f t="shared" si="2"/>
        <v>307</v>
      </c>
      <c r="L55" s="102">
        <f t="shared" si="4"/>
        <v>1.0889227822509133E-2</v>
      </c>
      <c r="M55" s="99">
        <f t="shared" si="3"/>
        <v>63</v>
      </c>
      <c r="N55" s="99">
        <f t="shared" si="5"/>
        <v>0</v>
      </c>
    </row>
    <row r="56" spans="1:14">
      <c r="A56" s="42">
        <v>54</v>
      </c>
      <c r="B56" s="104" t="s">
        <v>145</v>
      </c>
      <c r="C56" s="99">
        <v>22817</v>
      </c>
      <c r="D56" s="99">
        <v>22918</v>
      </c>
      <c r="E56" s="99">
        <v>22796</v>
      </c>
      <c r="F56" s="99"/>
      <c r="G56" s="99"/>
      <c r="H56" s="99"/>
      <c r="I56" s="101">
        <f t="shared" si="0"/>
        <v>1.2127125212727416E-2</v>
      </c>
      <c r="J56" s="101">
        <f t="shared" si="1"/>
        <v>-9.2036639347854666E-4</v>
      </c>
      <c r="K56" s="98">
        <f t="shared" si="2"/>
        <v>-21</v>
      </c>
      <c r="L56" s="102">
        <f t="shared" si="4"/>
        <v>-7.4486574681658572E-4</v>
      </c>
      <c r="M56" s="99">
        <f t="shared" si="3"/>
        <v>-122</v>
      </c>
      <c r="N56" s="99">
        <f t="shared" si="5"/>
        <v>0</v>
      </c>
    </row>
    <row r="57" spans="1:14">
      <c r="A57" s="42">
        <v>55</v>
      </c>
      <c r="B57" s="104" t="s">
        <v>146</v>
      </c>
      <c r="C57" s="99">
        <v>25961</v>
      </c>
      <c r="D57" s="99">
        <v>26426</v>
      </c>
      <c r="E57" s="99">
        <v>26329</v>
      </c>
      <c r="F57" s="99"/>
      <c r="G57" s="99"/>
      <c r="H57" s="99"/>
      <c r="I57" s="101">
        <f t="shared" si="0"/>
        <v>1.4006627466480969E-2</v>
      </c>
      <c r="J57" s="101">
        <f t="shared" si="1"/>
        <v>1.4175108817071761E-2</v>
      </c>
      <c r="K57" s="98">
        <f t="shared" si="2"/>
        <v>368</v>
      </c>
      <c r="L57" s="102">
        <f t="shared" si="4"/>
        <v>1.3052885468023977E-2</v>
      </c>
      <c r="M57" s="99">
        <f t="shared" si="3"/>
        <v>-97</v>
      </c>
      <c r="N57" s="99">
        <f t="shared" si="5"/>
        <v>0</v>
      </c>
    </row>
    <row r="58" spans="1:14">
      <c r="A58" s="42">
        <v>56</v>
      </c>
      <c r="B58" s="104" t="s">
        <v>147</v>
      </c>
      <c r="C58" s="99">
        <v>2449</v>
      </c>
      <c r="D58" s="99">
        <v>2486</v>
      </c>
      <c r="E58" s="99">
        <v>2504</v>
      </c>
      <c r="F58" s="99"/>
      <c r="G58" s="99"/>
      <c r="H58" s="99"/>
      <c r="I58" s="101">
        <f t="shared" si="0"/>
        <v>1.3320899075570036E-3</v>
      </c>
      <c r="J58" s="101">
        <f t="shared" si="1"/>
        <v>2.2458146182115148E-2</v>
      </c>
      <c r="K58" s="98">
        <f t="shared" si="2"/>
        <v>55</v>
      </c>
      <c r="L58" s="102">
        <f t="shared" si="4"/>
        <v>1.9508388607101053E-3</v>
      </c>
      <c r="M58" s="99">
        <f t="shared" si="3"/>
        <v>18</v>
      </c>
      <c r="N58" s="99">
        <f t="shared" si="5"/>
        <v>0</v>
      </c>
    </row>
    <row r="59" spans="1:14">
      <c r="A59" s="42">
        <v>57</v>
      </c>
      <c r="B59" s="104" t="s">
        <v>148</v>
      </c>
      <c r="C59" s="99">
        <v>4226</v>
      </c>
      <c r="D59" s="99">
        <v>4309</v>
      </c>
      <c r="E59" s="99">
        <v>4278</v>
      </c>
      <c r="F59" s="99"/>
      <c r="G59" s="99"/>
      <c r="H59" s="99"/>
      <c r="I59" s="101">
        <f t="shared" si="0"/>
        <v>2.275830920339002E-3</v>
      </c>
      <c r="J59" s="101">
        <f t="shared" si="1"/>
        <v>1.2304779933743492E-2</v>
      </c>
      <c r="K59" s="98">
        <f t="shared" si="2"/>
        <v>52</v>
      </c>
      <c r="L59" s="102">
        <f t="shared" si="4"/>
        <v>1.844429468307736E-3</v>
      </c>
      <c r="M59" s="99">
        <f t="shared" si="3"/>
        <v>-31</v>
      </c>
      <c r="N59" s="99">
        <f t="shared" si="5"/>
        <v>0</v>
      </c>
    </row>
    <row r="60" spans="1:14">
      <c r="A60" s="42">
        <v>58</v>
      </c>
      <c r="B60" s="104" t="s">
        <v>149</v>
      </c>
      <c r="C60" s="99">
        <v>10358</v>
      </c>
      <c r="D60" s="99">
        <v>10447</v>
      </c>
      <c r="E60" s="99">
        <v>10357</v>
      </c>
      <c r="F60" s="99"/>
      <c r="G60" s="99"/>
      <c r="H60" s="99"/>
      <c r="I60" s="101">
        <f t="shared" si="0"/>
        <v>5.5097664427188036E-3</v>
      </c>
      <c r="J60" s="101">
        <f t="shared" si="1"/>
        <v>-9.6543734311643176E-5</v>
      </c>
      <c r="K60" s="98">
        <f t="shared" si="2"/>
        <v>-1</v>
      </c>
      <c r="L60" s="102">
        <f t="shared" si="4"/>
        <v>-3.5469797467456459E-5</v>
      </c>
      <c r="M60" s="99">
        <f t="shared" si="3"/>
        <v>-90</v>
      </c>
      <c r="N60" s="99">
        <f t="shared" si="5"/>
        <v>0</v>
      </c>
    </row>
    <row r="61" spans="1:14">
      <c r="A61" s="42">
        <v>59</v>
      </c>
      <c r="B61" s="104" t="s">
        <v>150</v>
      </c>
      <c r="C61" s="99">
        <v>24450</v>
      </c>
      <c r="D61" s="99">
        <v>24698</v>
      </c>
      <c r="E61" s="99">
        <v>24610</v>
      </c>
      <c r="F61" s="99"/>
      <c r="G61" s="99"/>
      <c r="H61" s="99"/>
      <c r="I61" s="101">
        <f t="shared" si="0"/>
        <v>1.3092145617003937E-2</v>
      </c>
      <c r="J61" s="101">
        <f t="shared" si="1"/>
        <v>6.5439672801635993E-3</v>
      </c>
      <c r="K61" s="98">
        <f t="shared" si="2"/>
        <v>160</v>
      </c>
      <c r="L61" s="102">
        <f t="shared" si="4"/>
        <v>5.6751675947930335E-3</v>
      </c>
      <c r="M61" s="99">
        <f t="shared" si="3"/>
        <v>-88</v>
      </c>
      <c r="N61" s="99">
        <f t="shared" si="5"/>
        <v>0</v>
      </c>
    </row>
    <row r="62" spans="1:14">
      <c r="A62" s="42">
        <v>60</v>
      </c>
      <c r="B62" s="104" t="s">
        <v>151</v>
      </c>
      <c r="C62" s="99">
        <v>9006</v>
      </c>
      <c r="D62" s="99">
        <v>9074</v>
      </c>
      <c r="E62" s="99">
        <v>9007</v>
      </c>
      <c r="F62" s="99"/>
      <c r="G62" s="99"/>
      <c r="H62" s="99"/>
      <c r="I62" s="101">
        <f t="shared" si="0"/>
        <v>4.7915869797787265E-3</v>
      </c>
      <c r="J62" s="101">
        <f t="shared" si="1"/>
        <v>1.1103708638685321E-4</v>
      </c>
      <c r="K62" s="98">
        <f t="shared" si="2"/>
        <v>1</v>
      </c>
      <c r="L62" s="102">
        <f t="shared" si="4"/>
        <v>3.5469797467456459E-5</v>
      </c>
      <c r="M62" s="99">
        <f t="shared" si="3"/>
        <v>-67</v>
      </c>
      <c r="N62" s="99">
        <f t="shared" si="5"/>
        <v>0</v>
      </c>
    </row>
    <row r="63" spans="1:14">
      <c r="A63" s="42">
        <v>61</v>
      </c>
      <c r="B63" s="104" t="s">
        <v>152</v>
      </c>
      <c r="C63" s="99">
        <v>18394</v>
      </c>
      <c r="D63" s="99">
        <v>19427</v>
      </c>
      <c r="E63" s="99">
        <v>19533</v>
      </c>
      <c r="F63" s="99"/>
      <c r="G63" s="99"/>
      <c r="H63" s="99"/>
      <c r="I63" s="101">
        <f t="shared" si="0"/>
        <v>1.039125885156188E-2</v>
      </c>
      <c r="J63" s="101">
        <f t="shared" si="1"/>
        <v>6.1922365988909427E-2</v>
      </c>
      <c r="K63" s="98">
        <f t="shared" si="2"/>
        <v>1139</v>
      </c>
      <c r="L63" s="102">
        <f t="shared" si="4"/>
        <v>4.0400099315432911E-2</v>
      </c>
      <c r="M63" s="99">
        <f t="shared" si="3"/>
        <v>106</v>
      </c>
      <c r="N63" s="99">
        <f t="shared" si="5"/>
        <v>0</v>
      </c>
    </row>
    <row r="64" spans="1:14">
      <c r="A64" s="42">
        <v>62</v>
      </c>
      <c r="B64" s="104" t="s">
        <v>153</v>
      </c>
      <c r="C64" s="99">
        <v>1336</v>
      </c>
      <c r="D64" s="99">
        <v>1360</v>
      </c>
      <c r="E64" s="99">
        <v>1325</v>
      </c>
      <c r="F64" s="99"/>
      <c r="G64" s="99"/>
      <c r="H64" s="99"/>
      <c r="I64" s="101">
        <f t="shared" si="0"/>
        <v>7.048798432560023E-4</v>
      </c>
      <c r="J64" s="101">
        <f t="shared" si="1"/>
        <v>-8.2335329341317372E-3</v>
      </c>
      <c r="K64" s="98">
        <f t="shared" si="2"/>
        <v>-11</v>
      </c>
      <c r="L64" s="102">
        <f t="shared" si="4"/>
        <v>-3.9016777214202108E-4</v>
      </c>
      <c r="M64" s="99">
        <f t="shared" si="3"/>
        <v>-35</v>
      </c>
      <c r="N64" s="99">
        <f t="shared" si="5"/>
        <v>0</v>
      </c>
    </row>
    <row r="65" spans="1:14">
      <c r="A65" s="42">
        <v>63</v>
      </c>
      <c r="B65" s="104" t="s">
        <v>154</v>
      </c>
      <c r="C65" s="99">
        <v>13129</v>
      </c>
      <c r="D65" s="99">
        <v>13735</v>
      </c>
      <c r="E65" s="99">
        <v>13768</v>
      </c>
      <c r="F65" s="99"/>
      <c r="G65" s="99"/>
      <c r="H65" s="99"/>
      <c r="I65" s="101">
        <f t="shared" si="0"/>
        <v>7.3243665524140673E-3</v>
      </c>
      <c r="J65" s="101">
        <f t="shared" si="1"/>
        <v>4.8670881255236498E-2</v>
      </c>
      <c r="K65" s="98">
        <f t="shared" si="2"/>
        <v>639</v>
      </c>
      <c r="L65" s="102">
        <f t="shared" si="4"/>
        <v>2.2665200581704677E-2</v>
      </c>
      <c r="M65" s="99">
        <f t="shared" si="3"/>
        <v>33</v>
      </c>
      <c r="N65" s="99">
        <f t="shared" si="5"/>
        <v>0</v>
      </c>
    </row>
    <row r="66" spans="1:14">
      <c r="A66" s="42">
        <v>64</v>
      </c>
      <c r="B66" s="104" t="s">
        <v>155</v>
      </c>
      <c r="C66" s="99">
        <v>9224</v>
      </c>
      <c r="D66" s="99">
        <v>9244</v>
      </c>
      <c r="E66" s="99">
        <v>9209</v>
      </c>
      <c r="F66" s="99"/>
      <c r="G66" s="99"/>
      <c r="H66" s="99"/>
      <c r="I66" s="101">
        <f t="shared" si="0"/>
        <v>4.8990479068260562E-3</v>
      </c>
      <c r="J66" s="101">
        <f t="shared" si="1"/>
        <v>-1.6261925411968777E-3</v>
      </c>
      <c r="K66" s="98">
        <f t="shared" si="2"/>
        <v>-15</v>
      </c>
      <c r="L66" s="102">
        <f t="shared" si="4"/>
        <v>-5.3204696201184691E-4</v>
      </c>
      <c r="M66" s="99">
        <f t="shared" si="3"/>
        <v>-35</v>
      </c>
      <c r="N66" s="99">
        <f t="shared" si="5"/>
        <v>0</v>
      </c>
    </row>
    <row r="67" spans="1:14">
      <c r="A67" s="42">
        <v>65</v>
      </c>
      <c r="B67" s="104" t="s">
        <v>156</v>
      </c>
      <c r="C67" s="99">
        <v>8936</v>
      </c>
      <c r="D67" s="99">
        <v>9301</v>
      </c>
      <c r="E67" s="99">
        <v>9298</v>
      </c>
      <c r="F67" s="99"/>
      <c r="G67" s="99"/>
      <c r="H67" s="99"/>
      <c r="I67" s="101">
        <f t="shared" ref="I67:I84" si="6">E67/$E$84</f>
        <v>4.9463945529013651E-3</v>
      </c>
      <c r="J67" s="101">
        <f t="shared" ref="J67:J84" si="7">(E67-C67)/C67</f>
        <v>4.0510295434198748E-2</v>
      </c>
      <c r="K67" s="98">
        <f t="shared" ref="K67:K84" si="8">E67-C67</f>
        <v>362</v>
      </c>
      <c r="L67" s="102">
        <f t="shared" si="4"/>
        <v>1.2840066683219239E-2</v>
      </c>
      <c r="M67" s="99">
        <f t="shared" ref="M67:M84" si="9">E67-D67</f>
        <v>-3</v>
      </c>
      <c r="N67" s="99">
        <f t="shared" si="5"/>
        <v>0</v>
      </c>
    </row>
    <row r="68" spans="1:14">
      <c r="A68" s="42">
        <v>66</v>
      </c>
      <c r="B68" s="104" t="s">
        <v>157</v>
      </c>
      <c r="C68" s="99">
        <v>6024</v>
      </c>
      <c r="D68" s="99">
        <v>6080</v>
      </c>
      <c r="E68" s="99">
        <v>6052</v>
      </c>
      <c r="F68" s="99"/>
      <c r="G68" s="99"/>
      <c r="H68" s="99"/>
      <c r="I68" s="101">
        <f t="shared" si="6"/>
        <v>3.2195719331210007E-3</v>
      </c>
      <c r="J68" s="101">
        <f t="shared" si="7"/>
        <v>4.6480743691899072E-3</v>
      </c>
      <c r="K68" s="98">
        <f t="shared" si="8"/>
        <v>28</v>
      </c>
      <c r="L68" s="102">
        <f t="shared" ref="L68:L84" si="10">K68/$K$84</f>
        <v>9.9315432908878096E-4</v>
      </c>
      <c r="M68" s="99">
        <f t="shared" si="9"/>
        <v>-28</v>
      </c>
      <c r="N68" s="99">
        <f t="shared" ref="N68:N84" si="11">H68-G68</f>
        <v>0</v>
      </c>
    </row>
    <row r="69" spans="1:14">
      <c r="A69" s="42">
        <v>67</v>
      </c>
      <c r="B69" s="104" t="s">
        <v>158</v>
      </c>
      <c r="C69" s="99">
        <v>11144</v>
      </c>
      <c r="D69" s="99">
        <v>11271</v>
      </c>
      <c r="E69" s="99">
        <v>11240</v>
      </c>
      <c r="F69" s="99"/>
      <c r="G69" s="99"/>
      <c r="H69" s="99"/>
      <c r="I69" s="101">
        <f t="shared" si="6"/>
        <v>5.9795090099603512E-3</v>
      </c>
      <c r="J69" s="101">
        <f t="shared" si="7"/>
        <v>8.6145010768126345E-3</v>
      </c>
      <c r="K69" s="98">
        <f t="shared" si="8"/>
        <v>96</v>
      </c>
      <c r="L69" s="102">
        <f t="shared" si="10"/>
        <v>3.4051005568758201E-3</v>
      </c>
      <c r="M69" s="99">
        <f t="shared" si="9"/>
        <v>-31</v>
      </c>
      <c r="N69" s="99">
        <f t="shared" si="11"/>
        <v>0</v>
      </c>
    </row>
    <row r="70" spans="1:14">
      <c r="A70" s="42">
        <v>68</v>
      </c>
      <c r="B70" s="104" t="s">
        <v>159</v>
      </c>
      <c r="C70" s="99">
        <v>7325</v>
      </c>
      <c r="D70" s="99">
        <v>7480</v>
      </c>
      <c r="E70" s="99">
        <v>7404</v>
      </c>
      <c r="F70" s="99"/>
      <c r="G70" s="99"/>
      <c r="H70" s="99"/>
      <c r="I70" s="101">
        <f t="shared" si="6"/>
        <v>3.9388153656358046E-3</v>
      </c>
      <c r="J70" s="101">
        <f t="shared" si="7"/>
        <v>1.0784982935153583E-2</v>
      </c>
      <c r="K70" s="98">
        <f t="shared" si="8"/>
        <v>79</v>
      </c>
      <c r="L70" s="102">
        <f t="shared" si="10"/>
        <v>2.8021139999290603E-3</v>
      </c>
      <c r="M70" s="99">
        <f t="shared" si="9"/>
        <v>-76</v>
      </c>
      <c r="N70" s="99">
        <f t="shared" si="11"/>
        <v>0</v>
      </c>
    </row>
    <row r="71" spans="1:14">
      <c r="A71" s="42">
        <v>69</v>
      </c>
      <c r="B71" s="104" t="s">
        <v>160</v>
      </c>
      <c r="C71" s="99">
        <v>1250</v>
      </c>
      <c r="D71" s="99">
        <v>1314</v>
      </c>
      <c r="E71" s="99">
        <v>1287</v>
      </c>
      <c r="F71" s="99"/>
      <c r="G71" s="99"/>
      <c r="H71" s="99"/>
      <c r="I71" s="101">
        <f t="shared" si="6"/>
        <v>6.8466442133620744E-4</v>
      </c>
      <c r="J71" s="101">
        <f t="shared" si="7"/>
        <v>2.9600000000000001E-2</v>
      </c>
      <c r="K71" s="98">
        <f t="shared" si="8"/>
        <v>37</v>
      </c>
      <c r="L71" s="102">
        <f t="shared" si="10"/>
        <v>1.3123825062958891E-3</v>
      </c>
      <c r="M71" s="99">
        <f t="shared" si="9"/>
        <v>-27</v>
      </c>
      <c r="N71" s="99">
        <f t="shared" si="11"/>
        <v>0</v>
      </c>
    </row>
    <row r="72" spans="1:14">
      <c r="A72" s="42">
        <v>70</v>
      </c>
      <c r="B72" s="104" t="s">
        <v>161</v>
      </c>
      <c r="C72" s="99">
        <v>4680</v>
      </c>
      <c r="D72" s="99">
        <v>4718</v>
      </c>
      <c r="E72" s="99">
        <v>4669</v>
      </c>
      <c r="F72" s="99"/>
      <c r="G72" s="99"/>
      <c r="H72" s="99"/>
      <c r="I72" s="101">
        <f t="shared" si="6"/>
        <v>2.4838369721979429E-3</v>
      </c>
      <c r="J72" s="101">
        <f t="shared" si="7"/>
        <v>-2.3504273504273503E-3</v>
      </c>
      <c r="K72" s="98">
        <f t="shared" si="8"/>
        <v>-11</v>
      </c>
      <c r="L72" s="102">
        <f t="shared" si="10"/>
        <v>-3.9016777214202108E-4</v>
      </c>
      <c r="M72" s="99">
        <f t="shared" si="9"/>
        <v>-49</v>
      </c>
      <c r="N72" s="99">
        <f t="shared" si="11"/>
        <v>0</v>
      </c>
    </row>
    <row r="73" spans="1:14">
      <c r="A73" s="42">
        <v>71</v>
      </c>
      <c r="B73" s="104" t="s">
        <v>162</v>
      </c>
      <c r="C73" s="99">
        <v>4969</v>
      </c>
      <c r="D73" s="99">
        <v>4851</v>
      </c>
      <c r="E73" s="99">
        <v>4773</v>
      </c>
      <c r="F73" s="99"/>
      <c r="G73" s="99"/>
      <c r="H73" s="99"/>
      <c r="I73" s="101">
        <f t="shared" si="6"/>
        <v>2.5391633900836972E-3</v>
      </c>
      <c r="J73" s="101">
        <f t="shared" si="7"/>
        <v>-3.9444556248742199E-2</v>
      </c>
      <c r="K73" s="98">
        <f t="shared" si="8"/>
        <v>-196</v>
      </c>
      <c r="L73" s="102">
        <f t="shared" si="10"/>
        <v>-6.9520803036214667E-3</v>
      </c>
      <c r="M73" s="99">
        <f t="shared" si="9"/>
        <v>-78</v>
      </c>
      <c r="N73" s="99">
        <f t="shared" si="11"/>
        <v>0</v>
      </c>
    </row>
    <row r="74" spans="1:14">
      <c r="A74" s="42">
        <v>72</v>
      </c>
      <c r="B74" s="104" t="s">
        <v>163</v>
      </c>
      <c r="C74" s="99">
        <v>4342</v>
      </c>
      <c r="D74" s="99">
        <v>4609</v>
      </c>
      <c r="E74" s="99">
        <v>4663</v>
      </c>
      <c r="F74" s="99"/>
      <c r="G74" s="99"/>
      <c r="H74" s="99"/>
      <c r="I74" s="101">
        <f t="shared" si="6"/>
        <v>2.4806450634737649E-3</v>
      </c>
      <c r="J74" s="101">
        <f t="shared" si="7"/>
        <v>7.3929064947029013E-2</v>
      </c>
      <c r="K74" s="98">
        <f t="shared" si="8"/>
        <v>321</v>
      </c>
      <c r="L74" s="102">
        <f t="shared" si="10"/>
        <v>1.1385804987053523E-2</v>
      </c>
      <c r="M74" s="99">
        <f t="shared" si="9"/>
        <v>54</v>
      </c>
      <c r="N74" s="99">
        <f t="shared" si="11"/>
        <v>0</v>
      </c>
    </row>
    <row r="75" spans="1:14">
      <c r="A75" s="42">
        <v>73</v>
      </c>
      <c r="B75" s="104" t="s">
        <v>164</v>
      </c>
      <c r="C75" s="99">
        <v>2658</v>
      </c>
      <c r="D75" s="99">
        <v>2828</v>
      </c>
      <c r="E75" s="99">
        <v>2833</v>
      </c>
      <c r="F75" s="99"/>
      <c r="G75" s="99"/>
      <c r="H75" s="99"/>
      <c r="I75" s="101">
        <f t="shared" si="6"/>
        <v>1.5071129025994374E-3</v>
      </c>
      <c r="J75" s="101">
        <f t="shared" si="7"/>
        <v>6.5838976674191127E-2</v>
      </c>
      <c r="K75" s="98">
        <f t="shared" si="8"/>
        <v>175</v>
      </c>
      <c r="L75" s="102">
        <f t="shared" si="10"/>
        <v>6.2072145568048808E-3</v>
      </c>
      <c r="M75" s="99">
        <f t="shared" si="9"/>
        <v>5</v>
      </c>
      <c r="N75" s="99">
        <f t="shared" si="11"/>
        <v>0</v>
      </c>
    </row>
    <row r="76" spans="1:14">
      <c r="A76" s="42">
        <v>74</v>
      </c>
      <c r="B76" s="104" t="s">
        <v>165</v>
      </c>
      <c r="C76" s="99">
        <v>4283</v>
      </c>
      <c r="D76" s="99">
        <v>4284</v>
      </c>
      <c r="E76" s="99">
        <v>4255</v>
      </c>
      <c r="F76" s="99"/>
      <c r="G76" s="99"/>
      <c r="H76" s="99"/>
      <c r="I76" s="101">
        <f t="shared" si="6"/>
        <v>2.2635952702296526E-3</v>
      </c>
      <c r="J76" s="101">
        <f t="shared" si="7"/>
        <v>-6.537473733364464E-3</v>
      </c>
      <c r="K76" s="98">
        <f t="shared" si="8"/>
        <v>-28</v>
      </c>
      <c r="L76" s="102">
        <f t="shared" si="10"/>
        <v>-9.9315432908878096E-4</v>
      </c>
      <c r="M76" s="99">
        <f t="shared" si="9"/>
        <v>-29</v>
      </c>
      <c r="N76" s="99">
        <f t="shared" si="11"/>
        <v>0</v>
      </c>
    </row>
    <row r="77" spans="1:14">
      <c r="A77" s="42">
        <v>75</v>
      </c>
      <c r="B77" s="104" t="s">
        <v>166</v>
      </c>
      <c r="C77" s="99">
        <v>1335</v>
      </c>
      <c r="D77" s="99">
        <v>1357</v>
      </c>
      <c r="E77" s="99">
        <v>1343</v>
      </c>
      <c r="F77" s="99"/>
      <c r="G77" s="99"/>
      <c r="H77" s="99"/>
      <c r="I77" s="101">
        <f t="shared" si="6"/>
        <v>7.1445556942853667E-4</v>
      </c>
      <c r="J77" s="101">
        <f t="shared" si="7"/>
        <v>5.9925093632958804E-3</v>
      </c>
      <c r="K77" s="98">
        <f t="shared" si="8"/>
        <v>8</v>
      </c>
      <c r="L77" s="102">
        <f t="shared" si="10"/>
        <v>2.8375837973965167E-4</v>
      </c>
      <c r="M77" s="99">
        <f t="shared" si="9"/>
        <v>-14</v>
      </c>
      <c r="N77" s="99">
        <f t="shared" si="11"/>
        <v>0</v>
      </c>
    </row>
    <row r="78" spans="1:14">
      <c r="A78" s="42">
        <v>76</v>
      </c>
      <c r="B78" s="104" t="s">
        <v>167</v>
      </c>
      <c r="C78" s="99">
        <v>2021</v>
      </c>
      <c r="D78" s="99">
        <v>2103</v>
      </c>
      <c r="E78" s="99">
        <v>2062</v>
      </c>
      <c r="F78" s="99"/>
      <c r="G78" s="99"/>
      <c r="H78" s="99"/>
      <c r="I78" s="101">
        <f t="shared" si="6"/>
        <v>1.0969526315425485E-3</v>
      </c>
      <c r="J78" s="101">
        <f t="shared" si="7"/>
        <v>2.0286986640277092E-2</v>
      </c>
      <c r="K78" s="98">
        <f t="shared" si="8"/>
        <v>41</v>
      </c>
      <c r="L78" s="102">
        <f t="shared" si="10"/>
        <v>1.4542616961657148E-3</v>
      </c>
      <c r="M78" s="99">
        <f t="shared" si="9"/>
        <v>-41</v>
      </c>
      <c r="N78" s="99">
        <f t="shared" si="11"/>
        <v>0</v>
      </c>
    </row>
    <row r="79" spans="1:14">
      <c r="A79" s="42">
        <v>77</v>
      </c>
      <c r="B79" s="104" t="s">
        <v>168</v>
      </c>
      <c r="C79" s="99">
        <v>7038</v>
      </c>
      <c r="D79" s="99">
        <v>7147</v>
      </c>
      <c r="E79" s="99">
        <v>7138</v>
      </c>
      <c r="F79" s="99"/>
      <c r="G79" s="99"/>
      <c r="H79" s="99"/>
      <c r="I79" s="101">
        <f t="shared" si="6"/>
        <v>3.7973074121972409E-3</v>
      </c>
      <c r="J79" s="101">
        <f t="shared" si="7"/>
        <v>1.4208581983518044E-2</v>
      </c>
      <c r="K79" s="98">
        <f t="shared" si="8"/>
        <v>100</v>
      </c>
      <c r="L79" s="102">
        <f t="shared" si="10"/>
        <v>3.5469797467456462E-3</v>
      </c>
      <c r="M79" s="99">
        <f t="shared" si="9"/>
        <v>-9</v>
      </c>
      <c r="N79" s="99">
        <f t="shared" si="11"/>
        <v>0</v>
      </c>
    </row>
    <row r="80" spans="1:14">
      <c r="A80" s="42">
        <v>78</v>
      </c>
      <c r="B80" s="104" t="s">
        <v>169</v>
      </c>
      <c r="C80" s="99">
        <v>5223</v>
      </c>
      <c r="D80" s="99">
        <v>5143</v>
      </c>
      <c r="E80" s="99">
        <v>5124</v>
      </c>
      <c r="F80" s="99"/>
      <c r="G80" s="99"/>
      <c r="H80" s="99"/>
      <c r="I80" s="101">
        <f t="shared" si="6"/>
        <v>2.7258900504481174E-3</v>
      </c>
      <c r="J80" s="101">
        <f t="shared" si="7"/>
        <v>-1.8954623779437105E-2</v>
      </c>
      <c r="K80" s="98">
        <f t="shared" si="8"/>
        <v>-99</v>
      </c>
      <c r="L80" s="102">
        <f t="shared" si="10"/>
        <v>-3.5115099492781898E-3</v>
      </c>
      <c r="M80" s="99">
        <f t="shared" si="9"/>
        <v>-19</v>
      </c>
      <c r="N80" s="99">
        <f t="shared" si="11"/>
        <v>0</v>
      </c>
    </row>
    <row r="81" spans="1:14">
      <c r="A81" s="42">
        <v>79</v>
      </c>
      <c r="B81" s="104" t="s">
        <v>170</v>
      </c>
      <c r="C81" s="99">
        <v>1654</v>
      </c>
      <c r="D81" s="99">
        <v>1672</v>
      </c>
      <c r="E81" s="99">
        <v>1679</v>
      </c>
      <c r="F81" s="99"/>
      <c r="G81" s="99"/>
      <c r="H81" s="99"/>
      <c r="I81" s="101">
        <f t="shared" si="6"/>
        <v>8.9320245798251157E-4</v>
      </c>
      <c r="J81" s="101">
        <f t="shared" si="7"/>
        <v>1.5114873035066506E-2</v>
      </c>
      <c r="K81" s="98">
        <f t="shared" si="8"/>
        <v>25</v>
      </c>
      <c r="L81" s="102">
        <f t="shared" si="10"/>
        <v>8.8674493668641156E-4</v>
      </c>
      <c r="M81" s="99">
        <f t="shared" si="9"/>
        <v>7</v>
      </c>
      <c r="N81" s="99">
        <f t="shared" si="11"/>
        <v>0</v>
      </c>
    </row>
    <row r="82" spans="1:14">
      <c r="A82" s="42">
        <v>80</v>
      </c>
      <c r="B82" s="104" t="s">
        <v>171</v>
      </c>
      <c r="C82" s="99">
        <v>6977</v>
      </c>
      <c r="D82" s="99">
        <v>7062</v>
      </c>
      <c r="E82" s="99">
        <v>7019</v>
      </c>
      <c r="F82" s="99"/>
      <c r="G82" s="99"/>
      <c r="H82" s="99"/>
      <c r="I82" s="101">
        <f t="shared" si="6"/>
        <v>3.7340012225010413E-3</v>
      </c>
      <c r="J82" s="101">
        <f t="shared" si="7"/>
        <v>6.0197792747599252E-3</v>
      </c>
      <c r="K82" s="98">
        <f t="shared" si="8"/>
        <v>42</v>
      </c>
      <c r="L82" s="102">
        <f t="shared" si="10"/>
        <v>1.4897314936331714E-3</v>
      </c>
      <c r="M82" s="99">
        <f t="shared" si="9"/>
        <v>-43</v>
      </c>
      <c r="N82" s="99">
        <f t="shared" si="11"/>
        <v>0</v>
      </c>
    </row>
    <row r="83" spans="1:14">
      <c r="A83" s="42">
        <v>81</v>
      </c>
      <c r="B83" s="104" t="s">
        <v>172</v>
      </c>
      <c r="C83" s="99">
        <v>8200</v>
      </c>
      <c r="D83" s="99">
        <v>8268</v>
      </c>
      <c r="E83" s="99">
        <v>8264</v>
      </c>
      <c r="F83" s="99"/>
      <c r="G83" s="99"/>
      <c r="H83" s="99"/>
      <c r="I83" s="101">
        <f t="shared" si="6"/>
        <v>4.396322282768002E-3</v>
      </c>
      <c r="J83" s="101">
        <f t="shared" si="7"/>
        <v>7.8048780487804878E-3</v>
      </c>
      <c r="K83" s="98">
        <f t="shared" si="8"/>
        <v>64</v>
      </c>
      <c r="L83" s="102">
        <f t="shared" si="10"/>
        <v>2.2700670379172134E-3</v>
      </c>
      <c r="M83" s="99">
        <f t="shared" si="9"/>
        <v>-4</v>
      </c>
      <c r="N83" s="99">
        <f t="shared" si="11"/>
        <v>0</v>
      </c>
    </row>
    <row r="84" spans="1:14" s="110" customFormat="1">
      <c r="A84" s="192" t="s">
        <v>173</v>
      </c>
      <c r="B84" s="192"/>
      <c r="C84" s="67">
        <v>1851560</v>
      </c>
      <c r="D84" s="67">
        <v>1884733</v>
      </c>
      <c r="E84" s="67">
        <v>1879753</v>
      </c>
      <c r="F84" s="67"/>
      <c r="G84" s="67"/>
      <c r="H84" s="67"/>
      <c r="I84" s="101">
        <f t="shared" si="6"/>
        <v>1</v>
      </c>
      <c r="J84" s="101">
        <f t="shared" si="7"/>
        <v>1.5226619715267125E-2</v>
      </c>
      <c r="K84" s="98">
        <f t="shared" si="8"/>
        <v>28193</v>
      </c>
      <c r="L84" s="102">
        <f t="shared" si="10"/>
        <v>1</v>
      </c>
      <c r="M84" s="98">
        <f t="shared" si="9"/>
        <v>-4980</v>
      </c>
      <c r="N84" s="99">
        <f t="shared" si="11"/>
        <v>0</v>
      </c>
    </row>
    <row r="85" spans="1:14">
      <c r="C85" s="138"/>
      <c r="D85" s="138"/>
      <c r="E85" s="139"/>
      <c r="F85" s="141"/>
      <c r="G85" s="141"/>
      <c r="H85" s="141"/>
      <c r="I85" s="58"/>
      <c r="L85" s="12"/>
    </row>
    <row r="86" spans="1:14">
      <c r="C86" s="127"/>
      <c r="D86" s="127"/>
      <c r="E86" s="127"/>
      <c r="F86" s="127"/>
      <c r="G86" s="127"/>
      <c r="H86" s="127"/>
      <c r="L86" s="12"/>
    </row>
    <row r="87" spans="1:14">
      <c r="C87" s="138"/>
      <c r="D87" s="138"/>
      <c r="E87" s="139"/>
      <c r="F87" s="141"/>
      <c r="G87" s="141"/>
      <c r="H87" s="141"/>
      <c r="L87" s="12"/>
    </row>
    <row r="88" spans="1:14">
      <c r="C88" s="138"/>
      <c r="D88" s="138"/>
      <c r="E88" s="139"/>
      <c r="F88" s="141"/>
      <c r="G88" s="141"/>
      <c r="H88" s="141"/>
      <c r="L88" s="12"/>
    </row>
    <row r="89" spans="1:14">
      <c r="C89" s="138"/>
      <c r="D89" s="138"/>
      <c r="E89" s="139"/>
      <c r="F89" s="141"/>
      <c r="G89" s="141"/>
      <c r="H89" s="141"/>
      <c r="L89" s="12"/>
    </row>
    <row r="90" spans="1:14">
      <c r="C90" s="138"/>
      <c r="D90" s="138"/>
      <c r="E90" s="139"/>
      <c r="F90" s="141"/>
      <c r="G90" s="141"/>
      <c r="H90" s="141"/>
      <c r="L90" s="12"/>
    </row>
    <row r="91" spans="1:14">
      <c r="C91" s="138"/>
      <c r="D91" s="138"/>
      <c r="E91" s="139"/>
      <c r="F91" s="141"/>
      <c r="G91" s="141"/>
      <c r="H91" s="141"/>
    </row>
    <row r="92" spans="1:14">
      <c r="C92" s="138"/>
      <c r="D92" s="138"/>
      <c r="E92" s="139"/>
      <c r="F92" s="141"/>
      <c r="G92" s="141"/>
      <c r="H92" s="141"/>
    </row>
    <row r="93" spans="1:14">
      <c r="C93" s="138"/>
      <c r="D93" s="138"/>
      <c r="E93" s="139"/>
      <c r="F93" s="141"/>
      <c r="G93" s="141"/>
      <c r="H93" s="141"/>
    </row>
    <row r="94" spans="1:14">
      <c r="C94" s="138"/>
      <c r="D94" s="138"/>
      <c r="E94" s="139"/>
      <c r="F94" s="141"/>
      <c r="G94" s="141"/>
      <c r="H94" s="141"/>
    </row>
    <row r="95" spans="1:14">
      <c r="C95" s="138"/>
      <c r="D95" s="138"/>
      <c r="E95" s="139"/>
      <c r="F95" s="141"/>
      <c r="G95" s="141"/>
      <c r="H95" s="141"/>
    </row>
    <row r="96" spans="1:14">
      <c r="C96" s="138"/>
      <c r="D96" s="138"/>
      <c r="E96" s="139"/>
      <c r="F96" s="141"/>
      <c r="G96" s="141"/>
      <c r="H96" s="141"/>
    </row>
    <row r="97" spans="3:9">
      <c r="C97" s="138"/>
      <c r="D97" s="138"/>
      <c r="E97" s="139"/>
      <c r="F97" s="141"/>
      <c r="G97" s="141"/>
      <c r="H97" s="141"/>
    </row>
    <row r="98" spans="3:9">
      <c r="C98" s="138"/>
      <c r="D98" s="138"/>
      <c r="E98" s="139"/>
      <c r="F98" s="141"/>
      <c r="G98" s="141"/>
      <c r="H98" s="141"/>
    </row>
    <row r="99" spans="3:9">
      <c r="C99" s="138"/>
      <c r="D99" s="138"/>
      <c r="E99" s="139"/>
      <c r="F99" s="141"/>
      <c r="G99" s="141"/>
      <c r="H99" s="141"/>
    </row>
    <row r="100" spans="3:9">
      <c r="C100" s="138"/>
      <c r="D100" s="138"/>
      <c r="E100" s="139"/>
      <c r="F100" s="141"/>
      <c r="G100" s="141"/>
      <c r="H100" s="141"/>
    </row>
    <row r="101" spans="3:9">
      <c r="C101" s="138"/>
      <c r="D101" s="138"/>
      <c r="E101" s="139"/>
      <c r="F101" s="141"/>
      <c r="G101" s="141"/>
      <c r="H101" s="141"/>
    </row>
    <row r="102" spans="3:9">
      <c r="C102" s="138"/>
      <c r="D102" s="138"/>
      <c r="E102" s="139"/>
      <c r="F102" s="141"/>
      <c r="G102" s="141"/>
      <c r="H102" s="141"/>
      <c r="I102" s="11"/>
    </row>
    <row r="103" spans="3:9">
      <c r="C103" s="138"/>
      <c r="D103" s="138"/>
      <c r="E103" s="139"/>
      <c r="F103" s="141"/>
      <c r="G103" s="141"/>
      <c r="H103" s="141"/>
    </row>
    <row r="104" spans="3:9">
      <c r="C104" s="138"/>
      <c r="D104" s="138"/>
      <c r="E104" s="139"/>
      <c r="F104" s="141"/>
      <c r="G104" s="141"/>
      <c r="H104" s="141"/>
    </row>
    <row r="105" spans="3:9">
      <c r="C105" s="138"/>
      <c r="D105" s="138"/>
      <c r="E105" s="139"/>
      <c r="F105" s="141"/>
      <c r="G105" s="141"/>
      <c r="H105" s="141"/>
    </row>
    <row r="106" spans="3:9">
      <c r="C106" s="138"/>
      <c r="D106" s="138"/>
      <c r="E106" s="139"/>
      <c r="F106" s="141"/>
      <c r="G106" s="141"/>
      <c r="H106" s="141"/>
    </row>
    <row r="107" spans="3:9">
      <c r="C107" s="138"/>
      <c r="D107" s="138"/>
      <c r="E107" s="139"/>
      <c r="F107" s="141"/>
      <c r="G107" s="141"/>
      <c r="H107" s="141"/>
    </row>
    <row r="108" spans="3:9">
      <c r="C108" s="138"/>
      <c r="D108" s="138"/>
      <c r="E108" s="139"/>
      <c r="F108" s="141"/>
      <c r="G108" s="141"/>
      <c r="H108" s="141"/>
    </row>
    <row r="109" spans="3:9">
      <c r="C109" s="138"/>
      <c r="D109" s="138"/>
      <c r="E109" s="139"/>
      <c r="F109" s="141"/>
      <c r="G109" s="141"/>
      <c r="H109" s="141"/>
    </row>
    <row r="110" spans="3:9">
      <c r="C110" s="138"/>
      <c r="D110" s="138"/>
      <c r="E110" s="139"/>
      <c r="F110" s="141"/>
      <c r="G110" s="141"/>
      <c r="H110" s="141"/>
    </row>
    <row r="111" spans="3:9">
      <c r="C111" s="138"/>
      <c r="D111" s="138"/>
      <c r="E111" s="139"/>
      <c r="F111" s="141"/>
      <c r="G111" s="141"/>
      <c r="H111" s="141"/>
    </row>
    <row r="112" spans="3:9">
      <c r="C112" s="138"/>
      <c r="D112" s="138"/>
      <c r="E112" s="139"/>
      <c r="F112" s="141"/>
      <c r="G112" s="141"/>
      <c r="H112" s="141"/>
    </row>
    <row r="113" spans="3:8">
      <c r="C113" s="138"/>
      <c r="D113" s="138"/>
      <c r="E113" s="139"/>
      <c r="F113" s="141"/>
      <c r="G113" s="141"/>
      <c r="H113" s="141"/>
    </row>
    <row r="114" spans="3:8">
      <c r="C114" s="138"/>
      <c r="D114" s="138"/>
      <c r="E114" s="139"/>
      <c r="F114" s="141"/>
      <c r="G114" s="141"/>
      <c r="H114" s="141"/>
    </row>
    <row r="115" spans="3:8">
      <c r="C115" s="138"/>
      <c r="D115" s="138"/>
      <c r="E115" s="139"/>
      <c r="F115" s="141"/>
      <c r="G115" s="141"/>
      <c r="H115" s="141"/>
    </row>
    <row r="116" spans="3:8">
      <c r="C116" s="138"/>
      <c r="D116" s="138"/>
      <c r="E116" s="139"/>
      <c r="F116" s="141"/>
      <c r="G116" s="141"/>
      <c r="H116" s="141"/>
    </row>
    <row r="117" spans="3:8">
      <c r="C117" s="138"/>
      <c r="D117" s="138"/>
      <c r="E117" s="139"/>
      <c r="F117" s="141"/>
      <c r="G117" s="141"/>
      <c r="H117" s="141"/>
    </row>
    <row r="118" spans="3:8">
      <c r="C118" s="138"/>
      <c r="D118" s="138"/>
      <c r="E118" s="139"/>
      <c r="F118" s="141"/>
      <c r="G118" s="141"/>
      <c r="H118" s="141"/>
    </row>
    <row r="119" spans="3:8">
      <c r="C119" s="138"/>
      <c r="D119" s="138"/>
      <c r="E119" s="139"/>
      <c r="F119" s="141"/>
      <c r="G119" s="141"/>
      <c r="H119" s="141"/>
    </row>
    <row r="120" spans="3:8">
      <c r="C120" s="138"/>
      <c r="D120" s="138"/>
      <c r="E120" s="139"/>
      <c r="F120" s="141"/>
      <c r="G120" s="141"/>
      <c r="H120" s="141"/>
    </row>
    <row r="121" spans="3:8">
      <c r="C121" s="138"/>
      <c r="D121" s="138"/>
      <c r="E121" s="139"/>
      <c r="F121" s="141"/>
      <c r="G121" s="141"/>
      <c r="H121" s="141"/>
    </row>
    <row r="122" spans="3:8">
      <c r="C122" s="138"/>
      <c r="D122" s="138"/>
      <c r="E122" s="139"/>
      <c r="F122" s="141"/>
      <c r="G122" s="141"/>
      <c r="H122" s="141"/>
    </row>
    <row r="123" spans="3:8">
      <c r="C123" s="138"/>
      <c r="D123" s="138"/>
      <c r="E123" s="139"/>
      <c r="F123" s="141"/>
      <c r="G123" s="141"/>
      <c r="H123" s="141"/>
    </row>
    <row r="124" spans="3:8">
      <c r="C124" s="138"/>
      <c r="D124" s="138"/>
      <c r="E124" s="139"/>
      <c r="F124" s="141"/>
      <c r="G124" s="141"/>
      <c r="H124" s="141"/>
    </row>
    <row r="125" spans="3:8">
      <c r="C125" s="138"/>
      <c r="D125" s="138"/>
      <c r="E125" s="139"/>
      <c r="F125" s="141"/>
      <c r="G125" s="141"/>
      <c r="H125" s="141"/>
    </row>
    <row r="126" spans="3:8">
      <c r="C126" s="138"/>
      <c r="D126" s="138"/>
      <c r="E126" s="139"/>
      <c r="F126" s="141"/>
      <c r="G126" s="141"/>
      <c r="H126" s="141"/>
    </row>
    <row r="127" spans="3:8">
      <c r="C127" s="138"/>
      <c r="D127" s="138"/>
      <c r="E127" s="139"/>
      <c r="F127" s="141"/>
      <c r="G127" s="141"/>
      <c r="H127" s="141"/>
    </row>
    <row r="128" spans="3:8">
      <c r="C128" s="138"/>
      <c r="D128" s="138"/>
      <c r="E128" s="139"/>
      <c r="F128" s="141"/>
      <c r="G128" s="141"/>
      <c r="H128" s="141"/>
    </row>
    <row r="129" spans="3:8">
      <c r="C129" s="138"/>
      <c r="D129" s="138"/>
      <c r="E129" s="139"/>
      <c r="F129" s="141"/>
      <c r="G129" s="141"/>
      <c r="H129" s="141"/>
    </row>
    <row r="130" spans="3:8">
      <c r="C130" s="138"/>
      <c r="D130" s="138"/>
      <c r="E130" s="139"/>
      <c r="F130" s="141"/>
      <c r="G130" s="141"/>
      <c r="H130" s="141"/>
    </row>
    <row r="131" spans="3:8">
      <c r="C131" s="138"/>
      <c r="D131" s="138"/>
      <c r="E131" s="139"/>
      <c r="F131" s="141"/>
      <c r="G131" s="141"/>
      <c r="H131" s="141"/>
    </row>
    <row r="132" spans="3:8">
      <c r="C132" s="138"/>
      <c r="D132" s="138"/>
      <c r="E132" s="139"/>
      <c r="F132" s="141"/>
      <c r="G132" s="141"/>
      <c r="H132" s="141"/>
    </row>
    <row r="133" spans="3:8">
      <c r="C133" s="138"/>
      <c r="D133" s="138"/>
      <c r="E133" s="139"/>
      <c r="F133" s="141"/>
      <c r="G133" s="141"/>
      <c r="H133" s="141"/>
    </row>
    <row r="134" spans="3:8">
      <c r="C134" s="138"/>
      <c r="D134" s="138"/>
      <c r="E134" s="139"/>
      <c r="F134" s="141"/>
      <c r="G134" s="141"/>
      <c r="H134" s="141"/>
    </row>
    <row r="135" spans="3:8">
      <c r="C135" s="138"/>
      <c r="D135" s="138"/>
      <c r="E135" s="139"/>
      <c r="F135" s="141"/>
      <c r="G135" s="141"/>
      <c r="H135" s="141"/>
    </row>
    <row r="136" spans="3:8">
      <c r="C136" s="138"/>
      <c r="D136" s="138"/>
      <c r="E136" s="139"/>
      <c r="F136" s="141"/>
      <c r="G136" s="141"/>
      <c r="H136" s="141"/>
    </row>
    <row r="137" spans="3:8">
      <c r="C137" s="138"/>
      <c r="D137" s="138"/>
      <c r="E137" s="139"/>
      <c r="F137" s="141"/>
      <c r="G137" s="141"/>
      <c r="H137" s="141"/>
    </row>
    <row r="138" spans="3:8">
      <c r="C138" s="138"/>
      <c r="D138" s="138"/>
      <c r="E138" s="139"/>
      <c r="F138" s="141"/>
      <c r="G138" s="141"/>
      <c r="H138" s="141"/>
    </row>
    <row r="139" spans="3:8">
      <c r="C139" s="138"/>
      <c r="D139" s="138"/>
      <c r="E139" s="139"/>
      <c r="F139" s="141"/>
      <c r="G139" s="141"/>
      <c r="H139" s="141"/>
    </row>
    <row r="140" spans="3:8">
      <c r="C140" s="138"/>
      <c r="D140" s="138"/>
      <c r="E140" s="139"/>
      <c r="F140" s="141"/>
      <c r="G140" s="141"/>
      <c r="H140" s="141"/>
    </row>
    <row r="141" spans="3:8">
      <c r="C141" s="138"/>
      <c r="D141" s="138"/>
      <c r="E141" s="139"/>
      <c r="F141" s="141"/>
      <c r="G141" s="141"/>
      <c r="H141" s="141"/>
    </row>
    <row r="142" spans="3:8">
      <c r="C142" s="138"/>
      <c r="D142" s="138"/>
      <c r="E142" s="139"/>
      <c r="F142" s="141"/>
      <c r="G142" s="141"/>
      <c r="H142" s="141"/>
    </row>
    <row r="143" spans="3:8">
      <c r="C143" s="138"/>
      <c r="D143" s="138"/>
      <c r="E143" s="139"/>
      <c r="F143" s="141"/>
      <c r="G143" s="141"/>
      <c r="H143" s="141"/>
    </row>
    <row r="144" spans="3:8">
      <c r="C144" s="15"/>
      <c r="D144" s="15"/>
      <c r="E144" s="15"/>
      <c r="F144" s="15"/>
      <c r="G144" s="15"/>
      <c r="H144" s="15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zoomScale="83" zoomScaleNormal="83" workbookViewId="0">
      <pane ySplit="2" topLeftCell="A3" activePane="bottomLeft" state="frozen"/>
      <selection activeCell="W1" sqref="W1"/>
      <selection pane="bottomLeft" activeCell="N23" sqref="N23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8" width="12" style="5" customWidth="1"/>
    <col min="9" max="9" width="33.140625" style="5" customWidth="1"/>
    <col min="10" max="10" width="28.42578125" style="5" customWidth="1"/>
    <col min="11" max="11" width="28.28515625" style="5" customWidth="1"/>
    <col min="12" max="12" width="20.28515625" style="5" customWidth="1"/>
    <col min="13" max="14" width="32.42578125" style="5" customWidth="1"/>
    <col min="15" max="16384" width="9.140625" style="5"/>
  </cols>
  <sheetData>
    <row r="1" spans="1:15" ht="15.75" thickBot="1">
      <c r="A1" s="5" t="s">
        <v>1</v>
      </c>
      <c r="C1" s="188" t="s">
        <v>281</v>
      </c>
      <c r="D1" s="188"/>
      <c r="E1" s="189"/>
      <c r="F1" s="190" t="s">
        <v>280</v>
      </c>
      <c r="G1" s="188"/>
      <c r="H1" s="189"/>
    </row>
    <row r="2" spans="1:15" ht="30">
      <c r="A2" s="96" t="s">
        <v>1</v>
      </c>
      <c r="B2" s="95" t="s">
        <v>90</v>
      </c>
      <c r="C2" s="94">
        <v>43040</v>
      </c>
      <c r="D2" s="94">
        <v>43374</v>
      </c>
      <c r="E2" s="94">
        <v>43405</v>
      </c>
      <c r="F2" s="94">
        <v>43040</v>
      </c>
      <c r="G2" s="94">
        <v>43374</v>
      </c>
      <c r="H2" s="94">
        <v>43405</v>
      </c>
      <c r="I2" s="93" t="s">
        <v>330</v>
      </c>
      <c r="J2" s="93" t="s">
        <v>331</v>
      </c>
      <c r="K2" s="93" t="s">
        <v>309</v>
      </c>
      <c r="L2" s="93" t="s">
        <v>310</v>
      </c>
      <c r="M2" s="97" t="s">
        <v>314</v>
      </c>
      <c r="N2" s="161" t="s">
        <v>313</v>
      </c>
    </row>
    <row r="3" spans="1:15">
      <c r="A3" s="38">
        <v>1</v>
      </c>
      <c r="B3" s="100" t="s">
        <v>2</v>
      </c>
      <c r="C3" s="99">
        <v>32827</v>
      </c>
      <c r="D3" s="99">
        <v>36033</v>
      </c>
      <c r="E3" s="99">
        <v>33818</v>
      </c>
      <c r="F3" s="99"/>
      <c r="G3" s="99"/>
      <c r="H3" s="99"/>
      <c r="I3" s="101">
        <f t="shared" ref="I3:I66" si="0">E3/$E$92</f>
        <v>7.7715480175405615E-3</v>
      </c>
      <c r="J3" s="101">
        <f t="shared" ref="J3:J66" si="1">(E3-C3)/C3</f>
        <v>3.018856429158924E-2</v>
      </c>
      <c r="K3" s="98">
        <f t="shared" ref="K3:K66" si="2">E3-C3</f>
        <v>991</v>
      </c>
      <c r="L3" s="102">
        <f>K3/$K$92</f>
        <v>3.6054587591546274E-3</v>
      </c>
      <c r="M3" s="99">
        <f t="shared" ref="M3:M66" si="3">E3-D3</f>
        <v>-2215</v>
      </c>
      <c r="N3" s="99">
        <f>H3-G3</f>
        <v>0</v>
      </c>
      <c r="O3" s="8"/>
    </row>
    <row r="4" spans="1:15">
      <c r="A4" s="38">
        <v>2</v>
      </c>
      <c r="B4" s="100" t="s">
        <v>3</v>
      </c>
      <c r="C4" s="99">
        <v>11114</v>
      </c>
      <c r="D4" s="99">
        <v>12432</v>
      </c>
      <c r="E4" s="99">
        <v>11994</v>
      </c>
      <c r="F4" s="99"/>
      <c r="G4" s="99"/>
      <c r="H4" s="99"/>
      <c r="I4" s="101">
        <f t="shared" si="0"/>
        <v>2.7562820664256164E-3</v>
      </c>
      <c r="J4" s="101">
        <f t="shared" si="1"/>
        <v>7.9179413352528344E-2</v>
      </c>
      <c r="K4" s="98">
        <f t="shared" si="2"/>
        <v>880</v>
      </c>
      <c r="L4" s="102">
        <f t="shared" ref="L4:L67" si="4">K4/$K$92</f>
        <v>3.20161827250865E-3</v>
      </c>
      <c r="M4" s="99">
        <f t="shared" si="3"/>
        <v>-438</v>
      </c>
      <c r="N4" s="99">
        <f t="shared" ref="N4:N67" si="5">H4-G4</f>
        <v>0</v>
      </c>
      <c r="O4" s="8"/>
    </row>
    <row r="5" spans="1:15">
      <c r="A5" s="38">
        <v>3</v>
      </c>
      <c r="B5" s="100" t="s">
        <v>4</v>
      </c>
      <c r="C5" s="99">
        <v>1351</v>
      </c>
      <c r="D5" s="99">
        <v>1345</v>
      </c>
      <c r="E5" s="99">
        <v>1324</v>
      </c>
      <c r="F5" s="99"/>
      <c r="G5" s="99"/>
      <c r="H5" s="99"/>
      <c r="I5" s="101">
        <f t="shared" si="0"/>
        <v>3.0426191895510391E-4</v>
      </c>
      <c r="J5" s="101">
        <f t="shared" si="1"/>
        <v>-1.9985196150999258E-2</v>
      </c>
      <c r="K5" s="98">
        <f t="shared" si="2"/>
        <v>-27</v>
      </c>
      <c r="L5" s="102">
        <f t="shared" si="4"/>
        <v>-9.823146972469721E-5</v>
      </c>
      <c r="M5" s="99">
        <f t="shared" si="3"/>
        <v>-21</v>
      </c>
      <c r="N5" s="99">
        <f t="shared" si="5"/>
        <v>0</v>
      </c>
      <c r="O5" s="8"/>
    </row>
    <row r="6" spans="1:15">
      <c r="A6" s="38">
        <v>5</v>
      </c>
      <c r="B6" s="100" t="s">
        <v>5</v>
      </c>
      <c r="C6" s="99">
        <v>499</v>
      </c>
      <c r="D6" s="99">
        <v>551</v>
      </c>
      <c r="E6" s="99">
        <v>549</v>
      </c>
      <c r="F6" s="99"/>
      <c r="G6" s="99"/>
      <c r="H6" s="99"/>
      <c r="I6" s="101">
        <f t="shared" si="0"/>
        <v>1.2616298603198794E-4</v>
      </c>
      <c r="J6" s="101">
        <f t="shared" si="1"/>
        <v>0.10020040080160321</v>
      </c>
      <c r="K6" s="98">
        <f t="shared" si="2"/>
        <v>50</v>
      </c>
      <c r="L6" s="102">
        <f t="shared" si="4"/>
        <v>1.8191012911980965E-4</v>
      </c>
      <c r="M6" s="99">
        <f t="shared" si="3"/>
        <v>-2</v>
      </c>
      <c r="N6" s="99">
        <f t="shared" si="5"/>
        <v>0</v>
      </c>
      <c r="O6" s="8"/>
    </row>
    <row r="7" spans="1:15">
      <c r="A7" s="38">
        <v>6</v>
      </c>
      <c r="B7" s="100" t="s">
        <v>6</v>
      </c>
      <c r="C7" s="99">
        <v>115</v>
      </c>
      <c r="D7" s="99">
        <v>116</v>
      </c>
      <c r="E7" s="99">
        <v>115</v>
      </c>
      <c r="F7" s="99"/>
      <c r="G7" s="99"/>
      <c r="H7" s="99"/>
      <c r="I7" s="101">
        <f t="shared" si="0"/>
        <v>2.6427583595043011E-5</v>
      </c>
      <c r="J7" s="101">
        <f t="shared" si="1"/>
        <v>0</v>
      </c>
      <c r="K7" s="98">
        <f t="shared" si="2"/>
        <v>0</v>
      </c>
      <c r="L7" s="102">
        <f t="shared" si="4"/>
        <v>0</v>
      </c>
      <c r="M7" s="99">
        <f t="shared" si="3"/>
        <v>-1</v>
      </c>
      <c r="N7" s="99">
        <f t="shared" si="5"/>
        <v>0</v>
      </c>
      <c r="O7" s="8"/>
    </row>
    <row r="8" spans="1:15">
      <c r="A8" s="38">
        <v>7</v>
      </c>
      <c r="B8" s="100" t="s">
        <v>7</v>
      </c>
      <c r="C8" s="99">
        <v>1156</v>
      </c>
      <c r="D8" s="99">
        <v>1304</v>
      </c>
      <c r="E8" s="99">
        <v>1290</v>
      </c>
      <c r="F8" s="99"/>
      <c r="G8" s="99"/>
      <c r="H8" s="99"/>
      <c r="I8" s="101">
        <f t="shared" si="0"/>
        <v>2.9644854641396073E-4</v>
      </c>
      <c r="J8" s="101">
        <f t="shared" si="1"/>
        <v>0.11591695501730104</v>
      </c>
      <c r="K8" s="98">
        <f t="shared" si="2"/>
        <v>134</v>
      </c>
      <c r="L8" s="102">
        <f t="shared" si="4"/>
        <v>4.8751914604108987E-4</v>
      </c>
      <c r="M8" s="99">
        <f t="shared" si="3"/>
        <v>-14</v>
      </c>
      <c r="N8" s="99">
        <f t="shared" si="5"/>
        <v>0</v>
      </c>
      <c r="O8" s="8"/>
    </row>
    <row r="9" spans="1:15">
      <c r="A9" s="38">
        <v>8</v>
      </c>
      <c r="B9" s="100" t="s">
        <v>303</v>
      </c>
      <c r="C9" s="99">
        <v>3654</v>
      </c>
      <c r="D9" s="99">
        <v>3880</v>
      </c>
      <c r="E9" s="99">
        <v>3822</v>
      </c>
      <c r="F9" s="99"/>
      <c r="G9" s="99"/>
      <c r="H9" s="99"/>
      <c r="I9" s="101">
        <f t="shared" si="0"/>
        <v>8.7831499565438603E-4</v>
      </c>
      <c r="J9" s="101">
        <f t="shared" si="1"/>
        <v>4.5977011494252873E-2</v>
      </c>
      <c r="K9" s="98">
        <f t="shared" si="2"/>
        <v>168</v>
      </c>
      <c r="L9" s="102">
        <f t="shared" si="4"/>
        <v>6.1121803384256044E-4</v>
      </c>
      <c r="M9" s="99">
        <f t="shared" si="3"/>
        <v>-58</v>
      </c>
      <c r="N9" s="99">
        <f t="shared" si="5"/>
        <v>0</v>
      </c>
      <c r="O9" s="8"/>
    </row>
    <row r="10" spans="1:15">
      <c r="A10" s="38">
        <v>9</v>
      </c>
      <c r="B10" s="100" t="s">
        <v>8</v>
      </c>
      <c r="C10" s="99">
        <v>566</v>
      </c>
      <c r="D10" s="99">
        <v>611</v>
      </c>
      <c r="E10" s="99">
        <v>599</v>
      </c>
      <c r="F10" s="99"/>
      <c r="G10" s="99"/>
      <c r="H10" s="99"/>
      <c r="I10" s="101">
        <f t="shared" si="0"/>
        <v>1.3765323976896318E-4</v>
      </c>
      <c r="J10" s="101">
        <f t="shared" si="1"/>
        <v>5.8303886925795051E-2</v>
      </c>
      <c r="K10" s="98">
        <f t="shared" si="2"/>
        <v>33</v>
      </c>
      <c r="L10" s="102">
        <f t="shared" si="4"/>
        <v>1.2006068521907436E-4</v>
      </c>
      <c r="M10" s="99">
        <f t="shared" si="3"/>
        <v>-12</v>
      </c>
      <c r="N10" s="99">
        <f t="shared" si="5"/>
        <v>0</v>
      </c>
      <c r="O10" s="8"/>
    </row>
    <row r="11" spans="1:15">
      <c r="A11" s="103">
        <v>10</v>
      </c>
      <c r="B11" s="100" t="s">
        <v>9</v>
      </c>
      <c r="C11" s="98">
        <v>140743</v>
      </c>
      <c r="D11" s="98">
        <v>145165</v>
      </c>
      <c r="E11" s="98">
        <v>143935</v>
      </c>
      <c r="F11" s="98"/>
      <c r="G11" s="98"/>
      <c r="H11" s="98"/>
      <c r="I11" s="101">
        <f t="shared" si="0"/>
        <v>3.3076993432630576E-2</v>
      </c>
      <c r="J11" s="101">
        <f t="shared" si="1"/>
        <v>2.2679635932160037E-2</v>
      </c>
      <c r="K11" s="98">
        <f t="shared" si="2"/>
        <v>3192</v>
      </c>
      <c r="L11" s="102">
        <f t="shared" si="4"/>
        <v>1.1613142643008648E-2</v>
      </c>
      <c r="M11" s="99">
        <f t="shared" si="3"/>
        <v>-1230</v>
      </c>
      <c r="N11" s="99">
        <f t="shared" si="5"/>
        <v>0</v>
      </c>
      <c r="O11" s="8"/>
    </row>
    <row r="12" spans="1:15">
      <c r="A12" s="103">
        <v>11</v>
      </c>
      <c r="B12" s="100" t="s">
        <v>10</v>
      </c>
      <c r="C12" s="98">
        <v>2502</v>
      </c>
      <c r="D12" s="98">
        <v>2694</v>
      </c>
      <c r="E12" s="98">
        <v>2621</v>
      </c>
      <c r="F12" s="98"/>
      <c r="G12" s="98"/>
      <c r="H12" s="98"/>
      <c r="I12" s="101">
        <f t="shared" si="0"/>
        <v>6.0231910089224121E-4</v>
      </c>
      <c r="J12" s="101">
        <f t="shared" si="1"/>
        <v>4.7561950439648282E-2</v>
      </c>
      <c r="K12" s="98">
        <f t="shared" si="2"/>
        <v>119</v>
      </c>
      <c r="L12" s="102">
        <f t="shared" si="4"/>
        <v>4.3294610730514694E-4</v>
      </c>
      <c r="M12" s="99">
        <f t="shared" si="3"/>
        <v>-73</v>
      </c>
      <c r="N12" s="99">
        <f t="shared" si="5"/>
        <v>0</v>
      </c>
      <c r="O12" s="8"/>
    </row>
    <row r="13" spans="1:15">
      <c r="A13" s="103">
        <v>12</v>
      </c>
      <c r="B13" s="100" t="s">
        <v>11</v>
      </c>
      <c r="C13" s="98">
        <v>727</v>
      </c>
      <c r="D13" s="98">
        <v>832</v>
      </c>
      <c r="E13" s="98">
        <v>939</v>
      </c>
      <c r="F13" s="98"/>
      <c r="G13" s="98"/>
      <c r="H13" s="98"/>
      <c r="I13" s="101">
        <f t="shared" si="0"/>
        <v>2.1578696518039468E-4</v>
      </c>
      <c r="J13" s="101">
        <f t="shared" si="1"/>
        <v>0.29160935350756534</v>
      </c>
      <c r="K13" s="98">
        <f t="shared" si="2"/>
        <v>212</v>
      </c>
      <c r="L13" s="102">
        <f t="shared" si="4"/>
        <v>7.7129894746799297E-4</v>
      </c>
      <c r="M13" s="99">
        <f t="shared" si="3"/>
        <v>107</v>
      </c>
      <c r="N13" s="99">
        <f t="shared" si="5"/>
        <v>0</v>
      </c>
    </row>
    <row r="14" spans="1:15">
      <c r="A14" s="103">
        <v>13</v>
      </c>
      <c r="B14" s="100" t="s">
        <v>12</v>
      </c>
      <c r="C14" s="98">
        <v>119221</v>
      </c>
      <c r="D14" s="98">
        <v>118684</v>
      </c>
      <c r="E14" s="98">
        <v>117991</v>
      </c>
      <c r="F14" s="98"/>
      <c r="G14" s="98"/>
      <c r="H14" s="98"/>
      <c r="I14" s="101">
        <f t="shared" si="0"/>
        <v>2.711493057358887E-2</v>
      </c>
      <c r="J14" s="101">
        <f t="shared" si="1"/>
        <v>-1.0316974358544216E-2</v>
      </c>
      <c r="K14" s="98">
        <f t="shared" si="2"/>
        <v>-1230</v>
      </c>
      <c r="L14" s="102">
        <f t="shared" si="4"/>
        <v>-4.4749891763473174E-3</v>
      </c>
      <c r="M14" s="99">
        <f t="shared" si="3"/>
        <v>-693</v>
      </c>
      <c r="N14" s="99">
        <f t="shared" si="5"/>
        <v>0</v>
      </c>
    </row>
    <row r="15" spans="1:15">
      <c r="A15" s="103">
        <v>14</v>
      </c>
      <c r="B15" s="100" t="s">
        <v>13</v>
      </c>
      <c r="C15" s="98">
        <v>248248</v>
      </c>
      <c r="D15" s="98">
        <v>264523</v>
      </c>
      <c r="E15" s="98">
        <v>267749</v>
      </c>
      <c r="F15" s="98"/>
      <c r="G15" s="98"/>
      <c r="H15" s="98"/>
      <c r="I15" s="101">
        <f t="shared" si="0"/>
        <v>6.1530078956427578E-2</v>
      </c>
      <c r="J15" s="101">
        <f t="shared" si="1"/>
        <v>7.8554510006122916E-2</v>
      </c>
      <c r="K15" s="98">
        <f t="shared" si="2"/>
        <v>19501</v>
      </c>
      <c r="L15" s="102">
        <f t="shared" si="4"/>
        <v>7.0948588559308162E-2</v>
      </c>
      <c r="M15" s="99">
        <f t="shared" si="3"/>
        <v>3226</v>
      </c>
      <c r="N15" s="99">
        <f t="shared" si="5"/>
        <v>0</v>
      </c>
    </row>
    <row r="16" spans="1:15">
      <c r="A16" s="103">
        <v>15</v>
      </c>
      <c r="B16" s="100" t="s">
        <v>14</v>
      </c>
      <c r="C16" s="98">
        <v>14278</v>
      </c>
      <c r="D16" s="98">
        <v>14373</v>
      </c>
      <c r="E16" s="98">
        <v>14363</v>
      </c>
      <c r="F16" s="98"/>
      <c r="G16" s="98"/>
      <c r="H16" s="98"/>
      <c r="I16" s="101">
        <f t="shared" si="0"/>
        <v>3.3006902884835025E-3</v>
      </c>
      <c r="J16" s="101">
        <f t="shared" si="1"/>
        <v>5.9532147359574166E-3</v>
      </c>
      <c r="K16" s="98">
        <f t="shared" si="2"/>
        <v>85</v>
      </c>
      <c r="L16" s="102">
        <f t="shared" si="4"/>
        <v>3.0924721950367643E-4</v>
      </c>
      <c r="M16" s="99">
        <f t="shared" si="3"/>
        <v>-10</v>
      </c>
      <c r="N16" s="99">
        <f t="shared" si="5"/>
        <v>0</v>
      </c>
    </row>
    <row r="17" spans="1:14">
      <c r="A17" s="103">
        <v>16</v>
      </c>
      <c r="B17" s="100" t="s">
        <v>15</v>
      </c>
      <c r="C17" s="98">
        <v>8858</v>
      </c>
      <c r="D17" s="98">
        <v>8680</v>
      </c>
      <c r="E17" s="98">
        <v>8582</v>
      </c>
      <c r="F17" s="98"/>
      <c r="G17" s="98"/>
      <c r="H17" s="98"/>
      <c r="I17" s="101">
        <f t="shared" si="0"/>
        <v>1.9721871514144272E-3</v>
      </c>
      <c r="J17" s="101">
        <f t="shared" si="1"/>
        <v>-3.1158275005644616E-2</v>
      </c>
      <c r="K17" s="98">
        <f t="shared" si="2"/>
        <v>-276</v>
      </c>
      <c r="L17" s="102">
        <f t="shared" si="4"/>
        <v>-1.0041439127413492E-3</v>
      </c>
      <c r="M17" s="99">
        <f t="shared" si="3"/>
        <v>-98</v>
      </c>
      <c r="N17" s="99">
        <f t="shared" si="5"/>
        <v>0</v>
      </c>
    </row>
    <row r="18" spans="1:14">
      <c r="A18" s="103">
        <v>17</v>
      </c>
      <c r="B18" s="100" t="s">
        <v>16</v>
      </c>
      <c r="C18" s="98">
        <v>10294</v>
      </c>
      <c r="D18" s="98">
        <v>10685</v>
      </c>
      <c r="E18" s="98">
        <v>10675</v>
      </c>
      <c r="F18" s="98"/>
      <c r="G18" s="98"/>
      <c r="H18" s="98"/>
      <c r="I18" s="101">
        <f t="shared" si="0"/>
        <v>2.4531691728442101E-3</v>
      </c>
      <c r="J18" s="101">
        <f t="shared" si="1"/>
        <v>3.7011851564017872E-2</v>
      </c>
      <c r="K18" s="98">
        <f t="shared" si="2"/>
        <v>381</v>
      </c>
      <c r="L18" s="102">
        <f t="shared" si="4"/>
        <v>1.3861551838929495E-3</v>
      </c>
      <c r="M18" s="99">
        <f t="shared" si="3"/>
        <v>-10</v>
      </c>
      <c r="N18" s="99">
        <f t="shared" si="5"/>
        <v>0</v>
      </c>
    </row>
    <row r="19" spans="1:14">
      <c r="A19" s="103">
        <v>18</v>
      </c>
      <c r="B19" s="100" t="s">
        <v>17</v>
      </c>
      <c r="C19" s="98">
        <v>13187</v>
      </c>
      <c r="D19" s="98">
        <v>11940</v>
      </c>
      <c r="E19" s="98">
        <v>11876</v>
      </c>
      <c r="F19" s="98"/>
      <c r="G19" s="98"/>
      <c r="H19" s="98"/>
      <c r="I19" s="101">
        <f t="shared" si="0"/>
        <v>2.729165067606355E-3</v>
      </c>
      <c r="J19" s="101">
        <f t="shared" si="1"/>
        <v>-9.941609160536892E-2</v>
      </c>
      <c r="K19" s="98">
        <f t="shared" si="2"/>
        <v>-1311</v>
      </c>
      <c r="L19" s="102">
        <f t="shared" si="4"/>
        <v>-4.7696835855214094E-3</v>
      </c>
      <c r="M19" s="99">
        <f t="shared" si="3"/>
        <v>-64</v>
      </c>
      <c r="N19" s="99">
        <f t="shared" si="5"/>
        <v>0</v>
      </c>
    </row>
    <row r="20" spans="1:14">
      <c r="A20" s="103">
        <v>19</v>
      </c>
      <c r="B20" s="100" t="s">
        <v>18</v>
      </c>
      <c r="C20" s="98">
        <v>1024</v>
      </c>
      <c r="D20" s="98">
        <v>1078</v>
      </c>
      <c r="E20" s="98">
        <v>1072</v>
      </c>
      <c r="F20" s="98"/>
      <c r="G20" s="98"/>
      <c r="H20" s="98"/>
      <c r="I20" s="101">
        <f t="shared" si="0"/>
        <v>2.463510401207488E-4</v>
      </c>
      <c r="J20" s="101">
        <f t="shared" si="1"/>
        <v>4.6875E-2</v>
      </c>
      <c r="K20" s="98">
        <f t="shared" si="2"/>
        <v>48</v>
      </c>
      <c r="L20" s="102">
        <f t="shared" si="4"/>
        <v>1.7463372395501727E-4</v>
      </c>
      <c r="M20" s="99">
        <f t="shared" si="3"/>
        <v>-6</v>
      </c>
      <c r="N20" s="99">
        <f t="shared" si="5"/>
        <v>0</v>
      </c>
    </row>
    <row r="21" spans="1:14">
      <c r="A21" s="103">
        <v>20</v>
      </c>
      <c r="B21" s="100" t="s">
        <v>19</v>
      </c>
      <c r="C21" s="98">
        <v>18137</v>
      </c>
      <c r="D21" s="98">
        <v>18973</v>
      </c>
      <c r="E21" s="98">
        <v>18864</v>
      </c>
      <c r="F21" s="98"/>
      <c r="G21" s="98"/>
      <c r="H21" s="98"/>
      <c r="I21" s="101">
        <f t="shared" si="0"/>
        <v>4.3350429298860118E-3</v>
      </c>
      <c r="J21" s="101">
        <f t="shared" si="1"/>
        <v>4.0083806583227653E-2</v>
      </c>
      <c r="K21" s="98">
        <f t="shared" si="2"/>
        <v>727</v>
      </c>
      <c r="L21" s="102">
        <f t="shared" si="4"/>
        <v>2.6449732774020325E-3</v>
      </c>
      <c r="M21" s="99">
        <f t="shared" si="3"/>
        <v>-109</v>
      </c>
      <c r="N21" s="99">
        <f t="shared" si="5"/>
        <v>0</v>
      </c>
    </row>
    <row r="22" spans="1:14">
      <c r="A22" s="103">
        <v>21</v>
      </c>
      <c r="B22" s="100" t="s">
        <v>20</v>
      </c>
      <c r="C22" s="98">
        <v>8503</v>
      </c>
      <c r="D22" s="98">
        <v>9600</v>
      </c>
      <c r="E22" s="98">
        <v>9729</v>
      </c>
      <c r="F22" s="98"/>
      <c r="G22" s="98"/>
      <c r="H22" s="98"/>
      <c r="I22" s="101">
        <f t="shared" si="0"/>
        <v>2.235773572140639E-3</v>
      </c>
      <c r="J22" s="101">
        <f t="shared" si="1"/>
        <v>0.14418440550393979</v>
      </c>
      <c r="K22" s="98">
        <f t="shared" si="2"/>
        <v>1226</v>
      </c>
      <c r="L22" s="102">
        <f t="shared" si="4"/>
        <v>4.4604363660177325E-3</v>
      </c>
      <c r="M22" s="99">
        <f t="shared" si="3"/>
        <v>129</v>
      </c>
      <c r="N22" s="99">
        <f t="shared" si="5"/>
        <v>0</v>
      </c>
    </row>
    <row r="23" spans="1:14">
      <c r="A23" s="103">
        <v>22</v>
      </c>
      <c r="B23" s="100" t="s">
        <v>21</v>
      </c>
      <c r="C23" s="98">
        <v>43773</v>
      </c>
      <c r="D23" s="98">
        <v>44366</v>
      </c>
      <c r="E23" s="98">
        <v>43799</v>
      </c>
      <c r="F23" s="98"/>
      <c r="G23" s="98"/>
      <c r="H23" s="98"/>
      <c r="I23" s="101">
        <f t="shared" si="0"/>
        <v>1.0065232468515557E-2</v>
      </c>
      <c r="J23" s="101">
        <f t="shared" si="1"/>
        <v>5.9397345395563472E-4</v>
      </c>
      <c r="K23" s="98">
        <f t="shared" si="2"/>
        <v>26</v>
      </c>
      <c r="L23" s="102">
        <f t="shared" si="4"/>
        <v>9.4593267142301018E-5</v>
      </c>
      <c r="M23" s="99">
        <f t="shared" si="3"/>
        <v>-567</v>
      </c>
      <c r="N23" s="99">
        <f t="shared" si="5"/>
        <v>0</v>
      </c>
    </row>
    <row r="24" spans="1:14">
      <c r="A24" s="103">
        <v>23</v>
      </c>
      <c r="B24" s="100" t="s">
        <v>22</v>
      </c>
      <c r="C24" s="98">
        <v>29473</v>
      </c>
      <c r="D24" s="98">
        <v>29679</v>
      </c>
      <c r="E24" s="98">
        <v>28990</v>
      </c>
      <c r="F24" s="98"/>
      <c r="G24" s="98"/>
      <c r="H24" s="98"/>
      <c r="I24" s="101">
        <f t="shared" si="0"/>
        <v>6.6620491166982342E-3</v>
      </c>
      <c r="J24" s="101">
        <f t="shared" si="1"/>
        <v>-1.6387880432938623E-2</v>
      </c>
      <c r="K24" s="98">
        <f t="shared" si="2"/>
        <v>-483</v>
      </c>
      <c r="L24" s="102">
        <f t="shared" si="4"/>
        <v>-1.7572518472973612E-3</v>
      </c>
      <c r="M24" s="99">
        <f t="shared" si="3"/>
        <v>-689</v>
      </c>
      <c r="N24" s="99">
        <f t="shared" si="5"/>
        <v>0</v>
      </c>
    </row>
    <row r="25" spans="1:14">
      <c r="A25" s="103">
        <v>24</v>
      </c>
      <c r="B25" s="100" t="s">
        <v>23</v>
      </c>
      <c r="C25" s="98">
        <v>12005</v>
      </c>
      <c r="D25" s="98">
        <v>12112</v>
      </c>
      <c r="E25" s="98">
        <v>12095</v>
      </c>
      <c r="F25" s="98"/>
      <c r="G25" s="98"/>
      <c r="H25" s="98"/>
      <c r="I25" s="101">
        <f t="shared" si="0"/>
        <v>2.7794923789743065E-3</v>
      </c>
      <c r="J25" s="101">
        <f t="shared" si="1"/>
        <v>7.4968763015410243E-3</v>
      </c>
      <c r="K25" s="98">
        <f t="shared" si="2"/>
        <v>90</v>
      </c>
      <c r="L25" s="102">
        <f t="shared" si="4"/>
        <v>3.2743823241565735E-4</v>
      </c>
      <c r="M25" s="99">
        <f t="shared" si="3"/>
        <v>-17</v>
      </c>
      <c r="N25" s="99">
        <f t="shared" si="5"/>
        <v>0</v>
      </c>
    </row>
    <row r="26" spans="1:14">
      <c r="A26" s="103">
        <v>25</v>
      </c>
      <c r="B26" s="100" t="s">
        <v>24</v>
      </c>
      <c r="C26" s="98">
        <v>56776</v>
      </c>
      <c r="D26" s="98">
        <v>56842</v>
      </c>
      <c r="E26" s="98">
        <v>56229</v>
      </c>
      <c r="F26" s="98"/>
      <c r="G26" s="98"/>
      <c r="H26" s="98"/>
      <c r="I26" s="101">
        <f t="shared" si="0"/>
        <v>1.2921709547527596E-2</v>
      </c>
      <c r="J26" s="101">
        <f t="shared" si="1"/>
        <v>-9.634352543328166E-3</v>
      </c>
      <c r="K26" s="98">
        <f t="shared" si="2"/>
        <v>-547</v>
      </c>
      <c r="L26" s="102">
        <f t="shared" si="4"/>
        <v>-1.9900968125707175E-3</v>
      </c>
      <c r="M26" s="99">
        <f t="shared" si="3"/>
        <v>-613</v>
      </c>
      <c r="N26" s="99">
        <f t="shared" si="5"/>
        <v>0</v>
      </c>
    </row>
    <row r="27" spans="1:14">
      <c r="A27" s="103">
        <v>26</v>
      </c>
      <c r="B27" s="100" t="s">
        <v>25</v>
      </c>
      <c r="C27" s="98">
        <v>12135</v>
      </c>
      <c r="D27" s="98">
        <v>11785</v>
      </c>
      <c r="E27" s="98">
        <v>11747</v>
      </c>
      <c r="F27" s="98"/>
      <c r="G27" s="98"/>
      <c r="H27" s="98"/>
      <c r="I27" s="101">
        <f t="shared" si="0"/>
        <v>2.699520212964959E-3</v>
      </c>
      <c r="J27" s="101">
        <f t="shared" si="1"/>
        <v>-3.1973629995879688E-2</v>
      </c>
      <c r="K27" s="98">
        <f t="shared" si="2"/>
        <v>-388</v>
      </c>
      <c r="L27" s="102">
        <f t="shared" si="4"/>
        <v>-1.4116226019697229E-3</v>
      </c>
      <c r="M27" s="99">
        <f t="shared" si="3"/>
        <v>-38</v>
      </c>
      <c r="N27" s="99">
        <f t="shared" si="5"/>
        <v>0</v>
      </c>
    </row>
    <row r="28" spans="1:14">
      <c r="A28" s="103">
        <v>27</v>
      </c>
      <c r="B28" s="100" t="s">
        <v>26</v>
      </c>
      <c r="C28" s="98">
        <v>32694</v>
      </c>
      <c r="D28" s="98">
        <v>34364</v>
      </c>
      <c r="E28" s="98">
        <v>33598</v>
      </c>
      <c r="F28" s="98"/>
      <c r="G28" s="98"/>
      <c r="H28" s="98"/>
      <c r="I28" s="101">
        <f t="shared" si="0"/>
        <v>7.7209909010978704E-3</v>
      </c>
      <c r="J28" s="101">
        <f t="shared" si="1"/>
        <v>2.7650333394506638E-2</v>
      </c>
      <c r="K28" s="98">
        <f t="shared" si="2"/>
        <v>904</v>
      </c>
      <c r="L28" s="102">
        <f t="shared" si="4"/>
        <v>3.2889351344861585E-3</v>
      </c>
      <c r="M28" s="99">
        <f t="shared" si="3"/>
        <v>-766</v>
      </c>
      <c r="N28" s="99">
        <f t="shared" si="5"/>
        <v>0</v>
      </c>
    </row>
    <row r="29" spans="1:14">
      <c r="A29" s="103">
        <v>28</v>
      </c>
      <c r="B29" s="100" t="s">
        <v>27</v>
      </c>
      <c r="C29" s="98">
        <v>21396</v>
      </c>
      <c r="D29" s="98">
        <v>22483</v>
      </c>
      <c r="E29" s="98">
        <v>22519</v>
      </c>
      <c r="F29" s="98"/>
      <c r="G29" s="98"/>
      <c r="H29" s="98"/>
      <c r="I29" s="101">
        <f t="shared" si="0"/>
        <v>5.1749804780589007E-3</v>
      </c>
      <c r="J29" s="101">
        <f t="shared" si="1"/>
        <v>5.2486446064684986E-2</v>
      </c>
      <c r="K29" s="98">
        <f t="shared" si="2"/>
        <v>1123</v>
      </c>
      <c r="L29" s="102">
        <f t="shared" si="4"/>
        <v>4.0857015000309244E-3</v>
      </c>
      <c r="M29" s="99">
        <f t="shared" si="3"/>
        <v>36</v>
      </c>
      <c r="N29" s="99">
        <f t="shared" si="5"/>
        <v>0</v>
      </c>
    </row>
    <row r="30" spans="1:14">
      <c r="A30" s="103">
        <v>29</v>
      </c>
      <c r="B30" s="100" t="s">
        <v>28</v>
      </c>
      <c r="C30" s="98">
        <v>34294</v>
      </c>
      <c r="D30" s="98">
        <v>34506</v>
      </c>
      <c r="E30" s="98">
        <v>34088</v>
      </c>
      <c r="F30" s="98"/>
      <c r="G30" s="98"/>
      <c r="H30" s="98"/>
      <c r="I30" s="101">
        <f t="shared" si="0"/>
        <v>7.8335953877202279E-3</v>
      </c>
      <c r="J30" s="101">
        <f t="shared" si="1"/>
        <v>-6.0068816702630199E-3</v>
      </c>
      <c r="K30" s="98">
        <f t="shared" si="2"/>
        <v>-206</v>
      </c>
      <c r="L30" s="102">
        <f t="shared" si="4"/>
        <v>-7.4946973197361573E-4</v>
      </c>
      <c r="M30" s="99">
        <f t="shared" si="3"/>
        <v>-418</v>
      </c>
      <c r="N30" s="99">
        <f t="shared" si="5"/>
        <v>0</v>
      </c>
    </row>
    <row r="31" spans="1:14">
      <c r="A31" s="103">
        <v>30</v>
      </c>
      <c r="B31" s="100" t="s">
        <v>29</v>
      </c>
      <c r="C31" s="98">
        <v>3627</v>
      </c>
      <c r="D31" s="98">
        <v>4107</v>
      </c>
      <c r="E31" s="98">
        <v>4124</v>
      </c>
      <c r="F31" s="98"/>
      <c r="G31" s="98"/>
      <c r="H31" s="98"/>
      <c r="I31" s="101">
        <f t="shared" si="0"/>
        <v>9.4771612822571643E-4</v>
      </c>
      <c r="J31" s="101">
        <f t="shared" si="1"/>
        <v>0.13702784670526605</v>
      </c>
      <c r="K31" s="98">
        <f t="shared" si="2"/>
        <v>497</v>
      </c>
      <c r="L31" s="102">
        <f t="shared" si="4"/>
        <v>1.8081866834509079E-3</v>
      </c>
      <c r="M31" s="99">
        <f t="shared" si="3"/>
        <v>17</v>
      </c>
      <c r="N31" s="99">
        <f t="shared" si="5"/>
        <v>0</v>
      </c>
    </row>
    <row r="32" spans="1:14">
      <c r="A32" s="103">
        <v>31</v>
      </c>
      <c r="B32" s="100" t="s">
        <v>30</v>
      </c>
      <c r="C32" s="98">
        <v>23030</v>
      </c>
      <c r="D32" s="98">
        <v>22614</v>
      </c>
      <c r="E32" s="98">
        <v>22124</v>
      </c>
      <c r="F32" s="98"/>
      <c r="G32" s="98"/>
      <c r="H32" s="98"/>
      <c r="I32" s="101">
        <f t="shared" si="0"/>
        <v>5.0842074735367969E-3</v>
      </c>
      <c r="J32" s="101">
        <f t="shared" si="1"/>
        <v>-3.9339991315675206E-2</v>
      </c>
      <c r="K32" s="98">
        <f t="shared" si="2"/>
        <v>-906</v>
      </c>
      <c r="L32" s="102">
        <f t="shared" si="4"/>
        <v>-3.2962115396509509E-3</v>
      </c>
      <c r="M32" s="99">
        <f t="shared" si="3"/>
        <v>-490</v>
      </c>
      <c r="N32" s="99">
        <f t="shared" si="5"/>
        <v>0</v>
      </c>
    </row>
    <row r="33" spans="1:14">
      <c r="A33" s="103">
        <v>32</v>
      </c>
      <c r="B33" s="100" t="s">
        <v>31</v>
      </c>
      <c r="C33" s="98">
        <v>17059</v>
      </c>
      <c r="D33" s="98">
        <v>18395</v>
      </c>
      <c r="E33" s="98">
        <v>18458</v>
      </c>
      <c r="F33" s="98"/>
      <c r="G33" s="98"/>
      <c r="H33" s="98"/>
      <c r="I33" s="101">
        <f t="shared" si="0"/>
        <v>4.2417420695417731E-3</v>
      </c>
      <c r="J33" s="101">
        <f t="shared" si="1"/>
        <v>8.2009496453484959E-2</v>
      </c>
      <c r="K33" s="98">
        <f t="shared" si="2"/>
        <v>1399</v>
      </c>
      <c r="L33" s="102">
        <f t="shared" si="4"/>
        <v>5.0898454127722738E-3</v>
      </c>
      <c r="M33" s="99">
        <f t="shared" si="3"/>
        <v>63</v>
      </c>
      <c r="N33" s="99">
        <f t="shared" si="5"/>
        <v>0</v>
      </c>
    </row>
    <row r="34" spans="1:14">
      <c r="A34" s="103">
        <v>33</v>
      </c>
      <c r="B34" s="100" t="s">
        <v>32</v>
      </c>
      <c r="C34" s="98">
        <v>19063</v>
      </c>
      <c r="D34" s="98">
        <v>18069</v>
      </c>
      <c r="E34" s="98">
        <v>18054</v>
      </c>
      <c r="F34" s="98"/>
      <c r="G34" s="98"/>
      <c r="H34" s="98"/>
      <c r="I34" s="101">
        <f t="shared" si="0"/>
        <v>4.1489008193470135E-3</v>
      </c>
      <c r="J34" s="101">
        <f t="shared" si="1"/>
        <v>-5.2929759219430307E-2</v>
      </c>
      <c r="K34" s="98">
        <f t="shared" si="2"/>
        <v>-1009</v>
      </c>
      <c r="L34" s="102">
        <f t="shared" si="4"/>
        <v>-3.6709464056377586E-3</v>
      </c>
      <c r="M34" s="99">
        <f t="shared" si="3"/>
        <v>-15</v>
      </c>
      <c r="N34" s="99">
        <f t="shared" si="5"/>
        <v>0</v>
      </c>
    </row>
    <row r="35" spans="1:14">
      <c r="A35" s="103">
        <v>35</v>
      </c>
      <c r="B35" s="100" t="s">
        <v>33</v>
      </c>
      <c r="C35" s="98">
        <v>9802</v>
      </c>
      <c r="D35" s="98">
        <v>8701</v>
      </c>
      <c r="E35" s="98">
        <v>8626</v>
      </c>
      <c r="F35" s="98"/>
      <c r="G35" s="98"/>
      <c r="H35" s="98"/>
      <c r="I35" s="101">
        <f t="shared" si="0"/>
        <v>1.9822985747029653E-3</v>
      </c>
      <c r="J35" s="101">
        <f t="shared" si="1"/>
        <v>-0.11997551520097939</v>
      </c>
      <c r="K35" s="98">
        <f t="shared" si="2"/>
        <v>-1176</v>
      </c>
      <c r="L35" s="102">
        <f t="shared" si="4"/>
        <v>-4.2785262368979227E-3</v>
      </c>
      <c r="M35" s="99">
        <f t="shared" si="3"/>
        <v>-75</v>
      </c>
      <c r="N35" s="99">
        <f t="shared" si="5"/>
        <v>0</v>
      </c>
    </row>
    <row r="36" spans="1:14">
      <c r="A36" s="103">
        <v>36</v>
      </c>
      <c r="B36" s="100" t="s">
        <v>34</v>
      </c>
      <c r="C36" s="98">
        <v>1450</v>
      </c>
      <c r="D36" s="98">
        <v>1434</v>
      </c>
      <c r="E36" s="98">
        <v>1431</v>
      </c>
      <c r="F36" s="98"/>
      <c r="G36" s="98"/>
      <c r="H36" s="98"/>
      <c r="I36" s="101">
        <f t="shared" si="0"/>
        <v>3.288510619522309E-4</v>
      </c>
      <c r="J36" s="101">
        <f t="shared" si="1"/>
        <v>-1.3103448275862069E-2</v>
      </c>
      <c r="K36" s="98">
        <f t="shared" si="2"/>
        <v>-19</v>
      </c>
      <c r="L36" s="102">
        <f t="shared" si="4"/>
        <v>-6.912584906552767E-5</v>
      </c>
      <c r="M36" s="99">
        <f t="shared" si="3"/>
        <v>-3</v>
      </c>
      <c r="N36" s="99">
        <f t="shared" si="5"/>
        <v>0</v>
      </c>
    </row>
    <row r="37" spans="1:14">
      <c r="A37" s="103">
        <v>37</v>
      </c>
      <c r="B37" s="100" t="s">
        <v>35</v>
      </c>
      <c r="C37" s="98">
        <v>1066</v>
      </c>
      <c r="D37" s="98">
        <v>1134</v>
      </c>
      <c r="E37" s="98">
        <v>1141</v>
      </c>
      <c r="F37" s="98"/>
      <c r="G37" s="98"/>
      <c r="H37" s="98"/>
      <c r="I37" s="101">
        <f t="shared" si="0"/>
        <v>2.6220759027777461E-4</v>
      </c>
      <c r="J37" s="101">
        <f t="shared" si="1"/>
        <v>7.0356472795497185E-2</v>
      </c>
      <c r="K37" s="98">
        <f t="shared" si="2"/>
        <v>75</v>
      </c>
      <c r="L37" s="102">
        <f t="shared" si="4"/>
        <v>2.7286519367971448E-4</v>
      </c>
      <c r="M37" s="99">
        <f t="shared" si="3"/>
        <v>7</v>
      </c>
      <c r="N37" s="99">
        <f t="shared" si="5"/>
        <v>0</v>
      </c>
    </row>
    <row r="38" spans="1:14">
      <c r="A38" s="103">
        <v>38</v>
      </c>
      <c r="B38" s="100" t="s">
        <v>36</v>
      </c>
      <c r="C38" s="98">
        <v>9515</v>
      </c>
      <c r="D38" s="98">
        <v>8876</v>
      </c>
      <c r="E38" s="98">
        <v>8757</v>
      </c>
      <c r="F38" s="98"/>
      <c r="G38" s="98"/>
      <c r="H38" s="98"/>
      <c r="I38" s="101">
        <f t="shared" si="0"/>
        <v>2.0124030394938403E-3</v>
      </c>
      <c r="J38" s="101">
        <f t="shared" si="1"/>
        <v>-7.9663688912243832E-2</v>
      </c>
      <c r="K38" s="98">
        <f t="shared" si="2"/>
        <v>-758</v>
      </c>
      <c r="L38" s="102">
        <f t="shared" si="4"/>
        <v>-2.7577575574563142E-3</v>
      </c>
      <c r="M38" s="99">
        <f t="shared" si="3"/>
        <v>-119</v>
      </c>
      <c r="N38" s="99">
        <f t="shared" si="5"/>
        <v>0</v>
      </c>
    </row>
    <row r="39" spans="1:14">
      <c r="A39" s="103">
        <v>39</v>
      </c>
      <c r="B39" s="100" t="s">
        <v>37</v>
      </c>
      <c r="C39" s="98">
        <v>205</v>
      </c>
      <c r="D39" s="98">
        <v>236</v>
      </c>
      <c r="E39" s="98">
        <v>239</v>
      </c>
      <c r="F39" s="98"/>
      <c r="G39" s="98"/>
      <c r="H39" s="98"/>
      <c r="I39" s="101">
        <f t="shared" si="0"/>
        <v>5.4923412862741562E-5</v>
      </c>
      <c r="J39" s="101">
        <f t="shared" si="1"/>
        <v>0.16585365853658537</v>
      </c>
      <c r="K39" s="98">
        <f t="shared" si="2"/>
        <v>34</v>
      </c>
      <c r="L39" s="102">
        <f t="shared" si="4"/>
        <v>1.2369888780147057E-4</v>
      </c>
      <c r="M39" s="99">
        <f t="shared" si="3"/>
        <v>3</v>
      </c>
      <c r="N39" s="99">
        <f t="shared" si="5"/>
        <v>0</v>
      </c>
    </row>
    <row r="40" spans="1:14">
      <c r="A40" s="103">
        <v>41</v>
      </c>
      <c r="B40" s="100" t="s">
        <v>38</v>
      </c>
      <c r="C40" s="98">
        <v>51041</v>
      </c>
      <c r="D40" s="98">
        <v>50662</v>
      </c>
      <c r="E40" s="98">
        <v>49154</v>
      </c>
      <c r="F40" s="98"/>
      <c r="G40" s="98"/>
      <c r="H40" s="98"/>
      <c r="I40" s="101">
        <f t="shared" si="0"/>
        <v>1.1295838643745603E-2</v>
      </c>
      <c r="J40" s="101">
        <f t="shared" si="1"/>
        <v>-3.6970278795478144E-2</v>
      </c>
      <c r="K40" s="98">
        <f t="shared" si="2"/>
        <v>-1887</v>
      </c>
      <c r="L40" s="102">
        <f t="shared" si="4"/>
        <v>-6.8652882729816163E-3</v>
      </c>
      <c r="M40" s="99">
        <f t="shared" si="3"/>
        <v>-1508</v>
      </c>
      <c r="N40" s="99">
        <f t="shared" si="5"/>
        <v>0</v>
      </c>
    </row>
    <row r="41" spans="1:14">
      <c r="A41" s="103">
        <v>42</v>
      </c>
      <c r="B41" s="100" t="s">
        <v>39</v>
      </c>
      <c r="C41" s="98">
        <v>23815</v>
      </c>
      <c r="D41" s="98">
        <v>24251</v>
      </c>
      <c r="E41" s="98">
        <v>23712</v>
      </c>
      <c r="F41" s="98"/>
      <c r="G41" s="98"/>
      <c r="H41" s="98"/>
      <c r="I41" s="101">
        <f t="shared" si="0"/>
        <v>5.44913793222313E-3</v>
      </c>
      <c r="J41" s="101">
        <f t="shared" si="1"/>
        <v>-4.3250052487927779E-3</v>
      </c>
      <c r="K41" s="98">
        <f t="shared" si="2"/>
        <v>-103</v>
      </c>
      <c r="L41" s="102">
        <f t="shared" si="4"/>
        <v>-3.7473486598680786E-4</v>
      </c>
      <c r="M41" s="99">
        <f t="shared" si="3"/>
        <v>-539</v>
      </c>
      <c r="N41" s="99">
        <f t="shared" si="5"/>
        <v>0</v>
      </c>
    </row>
    <row r="42" spans="1:14">
      <c r="A42" s="103">
        <v>43</v>
      </c>
      <c r="B42" s="100" t="s">
        <v>40</v>
      </c>
      <c r="C42" s="98">
        <v>40187</v>
      </c>
      <c r="D42" s="98">
        <v>38284</v>
      </c>
      <c r="E42" s="98">
        <v>37695</v>
      </c>
      <c r="F42" s="98"/>
      <c r="G42" s="98"/>
      <c r="H42" s="98"/>
      <c r="I42" s="101">
        <f t="shared" si="0"/>
        <v>8.6625022923056197E-3</v>
      </c>
      <c r="J42" s="101">
        <f t="shared" si="1"/>
        <v>-6.2010102769552343E-2</v>
      </c>
      <c r="K42" s="98">
        <f t="shared" si="2"/>
        <v>-2492</v>
      </c>
      <c r="L42" s="102">
        <f t="shared" si="4"/>
        <v>-9.0664008353313133E-3</v>
      </c>
      <c r="M42" s="99">
        <f t="shared" si="3"/>
        <v>-589</v>
      </c>
      <c r="N42" s="99">
        <f t="shared" si="5"/>
        <v>0</v>
      </c>
    </row>
    <row r="43" spans="1:14">
      <c r="A43" s="103">
        <v>45</v>
      </c>
      <c r="B43" s="100" t="s">
        <v>41</v>
      </c>
      <c r="C43" s="98">
        <v>37914</v>
      </c>
      <c r="D43" s="98">
        <v>37555</v>
      </c>
      <c r="E43" s="98">
        <v>37197</v>
      </c>
      <c r="F43" s="98"/>
      <c r="G43" s="98"/>
      <c r="H43" s="98"/>
      <c r="I43" s="101">
        <f t="shared" si="0"/>
        <v>8.5480593650853476E-3</v>
      </c>
      <c r="J43" s="101">
        <f t="shared" si="1"/>
        <v>-1.891122012976737E-2</v>
      </c>
      <c r="K43" s="98">
        <f t="shared" si="2"/>
        <v>-717</v>
      </c>
      <c r="L43" s="102">
        <f t="shared" si="4"/>
        <v>-2.6085912515780704E-3</v>
      </c>
      <c r="M43" s="99">
        <f t="shared" si="3"/>
        <v>-358</v>
      </c>
      <c r="N43" s="99">
        <f t="shared" si="5"/>
        <v>0</v>
      </c>
    </row>
    <row r="44" spans="1:14">
      <c r="A44" s="103">
        <v>46</v>
      </c>
      <c r="B44" s="100" t="s">
        <v>42</v>
      </c>
      <c r="C44" s="98">
        <v>208730</v>
      </c>
      <c r="D44" s="98">
        <v>208792</v>
      </c>
      <c r="E44" s="98">
        <v>208197</v>
      </c>
      <c r="F44" s="98"/>
      <c r="G44" s="98"/>
      <c r="H44" s="98"/>
      <c r="I44" s="101">
        <f t="shared" si="0"/>
        <v>4.7844727145540611E-2</v>
      </c>
      <c r="J44" s="101">
        <f t="shared" si="1"/>
        <v>-2.5535380635270445E-3</v>
      </c>
      <c r="K44" s="98">
        <f t="shared" si="2"/>
        <v>-533</v>
      </c>
      <c r="L44" s="102">
        <f t="shared" si="4"/>
        <v>-1.9391619764171709E-3</v>
      </c>
      <c r="M44" s="99">
        <f t="shared" si="3"/>
        <v>-595</v>
      </c>
      <c r="N44" s="99">
        <f t="shared" si="5"/>
        <v>0</v>
      </c>
    </row>
    <row r="45" spans="1:14">
      <c r="A45" s="103">
        <v>47</v>
      </c>
      <c r="B45" s="100" t="s">
        <v>43</v>
      </c>
      <c r="C45" s="98">
        <v>511606</v>
      </c>
      <c r="D45" s="98">
        <v>524624</v>
      </c>
      <c r="E45" s="98">
        <v>521134</v>
      </c>
      <c r="F45" s="98"/>
      <c r="G45" s="98"/>
      <c r="H45" s="98"/>
      <c r="I45" s="101">
        <f t="shared" si="0"/>
        <v>0.11975923781929691</v>
      </c>
      <c r="J45" s="101">
        <f t="shared" si="1"/>
        <v>1.862370652416117E-2</v>
      </c>
      <c r="K45" s="98">
        <f t="shared" si="2"/>
        <v>9528</v>
      </c>
      <c r="L45" s="102">
        <f t="shared" si="4"/>
        <v>3.4664794205070924E-2</v>
      </c>
      <c r="M45" s="99">
        <f t="shared" si="3"/>
        <v>-3490</v>
      </c>
      <c r="N45" s="99">
        <f t="shared" si="5"/>
        <v>0</v>
      </c>
    </row>
    <row r="46" spans="1:14">
      <c r="A46" s="103">
        <v>49</v>
      </c>
      <c r="B46" s="100" t="s">
        <v>44</v>
      </c>
      <c r="C46" s="98">
        <v>58863</v>
      </c>
      <c r="D46" s="98">
        <v>57420</v>
      </c>
      <c r="E46" s="98">
        <v>57681</v>
      </c>
      <c r="F46" s="98"/>
      <c r="G46" s="98"/>
      <c r="H46" s="98"/>
      <c r="I46" s="101">
        <f t="shared" si="0"/>
        <v>1.3255386516049357E-2</v>
      </c>
      <c r="J46" s="101">
        <f t="shared" si="1"/>
        <v>-2.0080525967076091E-2</v>
      </c>
      <c r="K46" s="98">
        <f t="shared" si="2"/>
        <v>-1182</v>
      </c>
      <c r="L46" s="102">
        <f t="shared" si="4"/>
        <v>-4.3003554523923003E-3</v>
      </c>
      <c r="M46" s="99">
        <f t="shared" si="3"/>
        <v>261</v>
      </c>
      <c r="N46" s="99">
        <f t="shared" si="5"/>
        <v>0</v>
      </c>
    </row>
    <row r="47" spans="1:14">
      <c r="A47" s="103">
        <v>50</v>
      </c>
      <c r="B47" s="100" t="s">
        <v>45</v>
      </c>
      <c r="C47" s="98">
        <v>1195</v>
      </c>
      <c r="D47" s="98">
        <v>1336</v>
      </c>
      <c r="E47" s="98">
        <v>1247</v>
      </c>
      <c r="F47" s="98"/>
      <c r="G47" s="98"/>
      <c r="H47" s="98"/>
      <c r="I47" s="101">
        <f t="shared" si="0"/>
        <v>2.8656692820016206E-4</v>
      </c>
      <c r="J47" s="101">
        <f t="shared" si="1"/>
        <v>4.3514644351464432E-2</v>
      </c>
      <c r="K47" s="98">
        <f t="shared" si="2"/>
        <v>52</v>
      </c>
      <c r="L47" s="102">
        <f t="shared" si="4"/>
        <v>1.8918653428460204E-4</v>
      </c>
      <c r="M47" s="99">
        <f t="shared" si="3"/>
        <v>-89</v>
      </c>
      <c r="N47" s="99">
        <f t="shared" si="5"/>
        <v>0</v>
      </c>
    </row>
    <row r="48" spans="1:14">
      <c r="A48" s="103">
        <v>51</v>
      </c>
      <c r="B48" s="100" t="s">
        <v>46</v>
      </c>
      <c r="C48" s="98">
        <v>11510</v>
      </c>
      <c r="D48" s="98">
        <v>11975</v>
      </c>
      <c r="E48" s="98">
        <v>12104</v>
      </c>
      <c r="F48" s="98"/>
      <c r="G48" s="98"/>
      <c r="H48" s="98"/>
      <c r="I48" s="101">
        <f t="shared" si="0"/>
        <v>2.781560624646962E-3</v>
      </c>
      <c r="J48" s="101">
        <f t="shared" si="1"/>
        <v>5.160729800173762E-2</v>
      </c>
      <c r="K48" s="98">
        <f t="shared" si="2"/>
        <v>594</v>
      </c>
      <c r="L48" s="102">
        <f t="shared" si="4"/>
        <v>2.1610923339433386E-3</v>
      </c>
      <c r="M48" s="99">
        <f t="shared" si="3"/>
        <v>129</v>
      </c>
      <c r="N48" s="99">
        <f t="shared" si="5"/>
        <v>0</v>
      </c>
    </row>
    <row r="49" spans="1:14">
      <c r="A49" s="103">
        <v>52</v>
      </c>
      <c r="B49" s="100" t="s">
        <v>47</v>
      </c>
      <c r="C49" s="98">
        <v>46443</v>
      </c>
      <c r="D49" s="98">
        <v>49897</v>
      </c>
      <c r="E49" s="98">
        <v>49344</v>
      </c>
      <c r="F49" s="98"/>
      <c r="G49" s="98"/>
      <c r="H49" s="98"/>
      <c r="I49" s="101">
        <f t="shared" si="0"/>
        <v>1.1339501607946108E-2</v>
      </c>
      <c r="J49" s="101">
        <f t="shared" si="1"/>
        <v>6.246366513791099E-2</v>
      </c>
      <c r="K49" s="98">
        <f t="shared" si="2"/>
        <v>2901</v>
      </c>
      <c r="L49" s="102">
        <f t="shared" si="4"/>
        <v>1.0554425691531356E-2</v>
      </c>
      <c r="M49" s="99">
        <f t="shared" si="3"/>
        <v>-553</v>
      </c>
      <c r="N49" s="99">
        <f t="shared" si="5"/>
        <v>0</v>
      </c>
    </row>
    <row r="50" spans="1:14">
      <c r="A50" s="103">
        <v>53</v>
      </c>
      <c r="B50" s="100" t="s">
        <v>48</v>
      </c>
      <c r="C50" s="98">
        <v>8703</v>
      </c>
      <c r="D50" s="98">
        <v>9854</v>
      </c>
      <c r="E50" s="98">
        <v>9972</v>
      </c>
      <c r="F50" s="98"/>
      <c r="G50" s="98"/>
      <c r="H50" s="98"/>
      <c r="I50" s="101">
        <f t="shared" si="0"/>
        <v>2.2916162053023383E-3</v>
      </c>
      <c r="J50" s="101">
        <f t="shared" si="1"/>
        <v>0.14581178903826267</v>
      </c>
      <c r="K50" s="98">
        <f t="shared" si="2"/>
        <v>1269</v>
      </c>
      <c r="L50" s="102">
        <f t="shared" si="4"/>
        <v>4.6168790770607692E-3</v>
      </c>
      <c r="M50" s="99">
        <f t="shared" si="3"/>
        <v>118</v>
      </c>
      <c r="N50" s="99">
        <f t="shared" si="5"/>
        <v>0</v>
      </c>
    </row>
    <row r="51" spans="1:14">
      <c r="A51" s="103">
        <v>55</v>
      </c>
      <c r="B51" s="100" t="s">
        <v>49</v>
      </c>
      <c r="C51" s="98">
        <v>78693</v>
      </c>
      <c r="D51" s="98">
        <v>114161</v>
      </c>
      <c r="E51" s="98">
        <v>90753</v>
      </c>
      <c r="F51" s="98"/>
      <c r="G51" s="98"/>
      <c r="H51" s="98"/>
      <c r="I51" s="101">
        <f t="shared" si="0"/>
        <v>2.0855499947834248E-2</v>
      </c>
      <c r="J51" s="101">
        <f t="shared" si="1"/>
        <v>0.15325378369105258</v>
      </c>
      <c r="K51" s="98">
        <f t="shared" si="2"/>
        <v>12060</v>
      </c>
      <c r="L51" s="102">
        <f t="shared" si="4"/>
        <v>4.3876723143698088E-2</v>
      </c>
      <c r="M51" s="99">
        <f t="shared" si="3"/>
        <v>-23408</v>
      </c>
      <c r="N51" s="99">
        <f t="shared" si="5"/>
        <v>0</v>
      </c>
    </row>
    <row r="52" spans="1:14">
      <c r="A52" s="103">
        <v>56</v>
      </c>
      <c r="B52" s="100" t="s">
        <v>50</v>
      </c>
      <c r="C52" s="98">
        <v>209192</v>
      </c>
      <c r="D52" s="98">
        <v>221433</v>
      </c>
      <c r="E52" s="98">
        <v>220527</v>
      </c>
      <c r="F52" s="98"/>
      <c r="G52" s="98"/>
      <c r="H52" s="98"/>
      <c r="I52" s="101">
        <f t="shared" si="0"/>
        <v>5.0678223717078696E-2</v>
      </c>
      <c r="J52" s="101">
        <f t="shared" si="1"/>
        <v>5.4184672454013538E-2</v>
      </c>
      <c r="K52" s="98">
        <f t="shared" si="2"/>
        <v>11335</v>
      </c>
      <c r="L52" s="102">
        <f t="shared" si="4"/>
        <v>4.1239026271460845E-2</v>
      </c>
      <c r="M52" s="99">
        <f t="shared" si="3"/>
        <v>-906</v>
      </c>
      <c r="N52" s="99">
        <f t="shared" si="5"/>
        <v>0</v>
      </c>
    </row>
    <row r="53" spans="1:14">
      <c r="A53" s="103">
        <v>58</v>
      </c>
      <c r="B53" s="100" t="s">
        <v>51</v>
      </c>
      <c r="C53" s="98">
        <v>9013</v>
      </c>
      <c r="D53" s="98">
        <v>9159</v>
      </c>
      <c r="E53" s="98">
        <v>9075</v>
      </c>
      <c r="F53" s="98"/>
      <c r="G53" s="98"/>
      <c r="H53" s="98"/>
      <c r="I53" s="101">
        <f t="shared" si="0"/>
        <v>2.085481053261003E-3</v>
      </c>
      <c r="J53" s="101">
        <f t="shared" si="1"/>
        <v>6.8789526239875732E-3</v>
      </c>
      <c r="K53" s="98">
        <f t="shared" si="2"/>
        <v>62</v>
      </c>
      <c r="L53" s="102">
        <f t="shared" si="4"/>
        <v>2.2556856010856396E-4</v>
      </c>
      <c r="M53" s="99">
        <f t="shared" si="3"/>
        <v>-84</v>
      </c>
      <c r="N53" s="99">
        <f t="shared" si="5"/>
        <v>0</v>
      </c>
    </row>
    <row r="54" spans="1:14">
      <c r="A54" s="103">
        <v>59</v>
      </c>
      <c r="B54" s="100" t="s">
        <v>52</v>
      </c>
      <c r="C54" s="98">
        <v>6176</v>
      </c>
      <c r="D54" s="98">
        <v>6258</v>
      </c>
      <c r="E54" s="98">
        <v>6159</v>
      </c>
      <c r="F54" s="98"/>
      <c r="G54" s="98"/>
      <c r="H54" s="98"/>
      <c r="I54" s="101">
        <f t="shared" si="0"/>
        <v>1.4153694553206079E-3</v>
      </c>
      <c r="J54" s="101">
        <f t="shared" si="1"/>
        <v>-2.7525906735751293E-3</v>
      </c>
      <c r="K54" s="98">
        <f t="shared" si="2"/>
        <v>-17</v>
      </c>
      <c r="L54" s="102">
        <f t="shared" si="4"/>
        <v>-6.1849443900735285E-5</v>
      </c>
      <c r="M54" s="99">
        <f t="shared" si="3"/>
        <v>-99</v>
      </c>
      <c r="N54" s="99">
        <f t="shared" si="5"/>
        <v>0</v>
      </c>
    </row>
    <row r="55" spans="1:14">
      <c r="A55" s="103">
        <v>60</v>
      </c>
      <c r="B55" s="100" t="s">
        <v>53</v>
      </c>
      <c r="C55" s="98">
        <v>3211</v>
      </c>
      <c r="D55" s="98">
        <v>3065</v>
      </c>
      <c r="E55" s="98">
        <v>3032</v>
      </c>
      <c r="F55" s="98"/>
      <c r="G55" s="98"/>
      <c r="H55" s="98"/>
      <c r="I55" s="101">
        <f t="shared" si="0"/>
        <v>6.9676898661017752E-4</v>
      </c>
      <c r="J55" s="101">
        <f t="shared" si="1"/>
        <v>-5.5745873559638739E-2</v>
      </c>
      <c r="K55" s="98">
        <f t="shared" si="2"/>
        <v>-179</v>
      </c>
      <c r="L55" s="102">
        <f t="shared" si="4"/>
        <v>-6.5123826224891849E-4</v>
      </c>
      <c r="M55" s="99">
        <f t="shared" si="3"/>
        <v>-33</v>
      </c>
      <c r="N55" s="99">
        <f t="shared" si="5"/>
        <v>0</v>
      </c>
    </row>
    <row r="56" spans="1:14">
      <c r="A56" s="103">
        <v>61</v>
      </c>
      <c r="B56" s="100" t="s">
        <v>54</v>
      </c>
      <c r="C56" s="98">
        <v>8468</v>
      </c>
      <c r="D56" s="98">
        <v>7997</v>
      </c>
      <c r="E56" s="98">
        <v>8078</v>
      </c>
      <c r="F56" s="98"/>
      <c r="G56" s="98"/>
      <c r="H56" s="98"/>
      <c r="I56" s="101">
        <f t="shared" si="0"/>
        <v>1.856365393745717E-3</v>
      </c>
      <c r="J56" s="101">
        <f t="shared" si="1"/>
        <v>-4.6055739253660841E-2</v>
      </c>
      <c r="K56" s="98">
        <f t="shared" si="2"/>
        <v>-390</v>
      </c>
      <c r="L56" s="102">
        <f t="shared" si="4"/>
        <v>-1.4188990071345154E-3</v>
      </c>
      <c r="M56" s="99">
        <f t="shared" si="3"/>
        <v>81</v>
      </c>
      <c r="N56" s="99">
        <f t="shared" si="5"/>
        <v>0</v>
      </c>
    </row>
    <row r="57" spans="1:14">
      <c r="A57" s="103">
        <v>62</v>
      </c>
      <c r="B57" s="100" t="s">
        <v>55</v>
      </c>
      <c r="C57" s="98">
        <v>27759</v>
      </c>
      <c r="D57" s="98">
        <v>26884</v>
      </c>
      <c r="E57" s="98">
        <v>27365</v>
      </c>
      <c r="F57" s="98"/>
      <c r="G57" s="98"/>
      <c r="H57" s="98"/>
      <c r="I57" s="101">
        <f t="shared" si="0"/>
        <v>6.2886158702465398E-3</v>
      </c>
      <c r="J57" s="101">
        <f t="shared" si="1"/>
        <v>-1.419359487013221E-2</v>
      </c>
      <c r="K57" s="98">
        <f t="shared" si="2"/>
        <v>-394</v>
      </c>
      <c r="L57" s="102">
        <f t="shared" si="4"/>
        <v>-1.4334518174641E-3</v>
      </c>
      <c r="M57" s="99">
        <f t="shared" si="3"/>
        <v>481</v>
      </c>
      <c r="N57" s="99">
        <f t="shared" si="5"/>
        <v>0</v>
      </c>
    </row>
    <row r="58" spans="1:14">
      <c r="A58" s="103">
        <v>63</v>
      </c>
      <c r="B58" s="100" t="s">
        <v>56</v>
      </c>
      <c r="C58" s="98">
        <v>32434</v>
      </c>
      <c r="D58" s="98">
        <v>23725</v>
      </c>
      <c r="E58" s="98">
        <v>23671</v>
      </c>
      <c r="F58" s="98"/>
      <c r="G58" s="98"/>
      <c r="H58" s="98"/>
      <c r="I58" s="101">
        <f t="shared" si="0"/>
        <v>5.4397159241588097E-3</v>
      </c>
      <c r="J58" s="101">
        <f t="shared" si="1"/>
        <v>-0.2701794413270025</v>
      </c>
      <c r="K58" s="98">
        <f t="shared" si="2"/>
        <v>-8763</v>
      </c>
      <c r="L58" s="102">
        <f t="shared" si="4"/>
        <v>-3.1881569229537839E-2</v>
      </c>
      <c r="M58" s="99">
        <f t="shared" si="3"/>
        <v>-54</v>
      </c>
      <c r="N58" s="99">
        <f t="shared" si="5"/>
        <v>0</v>
      </c>
    </row>
    <row r="59" spans="1:14">
      <c r="A59" s="103">
        <v>64</v>
      </c>
      <c r="B59" s="100" t="s">
        <v>57</v>
      </c>
      <c r="C59" s="98">
        <v>38935</v>
      </c>
      <c r="D59" s="98">
        <v>38220</v>
      </c>
      <c r="E59" s="98">
        <v>38055</v>
      </c>
      <c r="F59" s="98"/>
      <c r="G59" s="98"/>
      <c r="H59" s="98"/>
      <c r="I59" s="101">
        <f t="shared" si="0"/>
        <v>8.7452321192118421E-3</v>
      </c>
      <c r="J59" s="101">
        <f t="shared" si="1"/>
        <v>-2.2601772184409914E-2</v>
      </c>
      <c r="K59" s="98">
        <f t="shared" si="2"/>
        <v>-880</v>
      </c>
      <c r="L59" s="102">
        <f t="shared" si="4"/>
        <v>-3.20161827250865E-3</v>
      </c>
      <c r="M59" s="99">
        <f t="shared" si="3"/>
        <v>-165</v>
      </c>
      <c r="N59" s="99">
        <f t="shared" si="5"/>
        <v>0</v>
      </c>
    </row>
    <row r="60" spans="1:14">
      <c r="A60" s="103">
        <v>65</v>
      </c>
      <c r="B60" s="100" t="s">
        <v>58</v>
      </c>
      <c r="C60" s="98">
        <v>13414</v>
      </c>
      <c r="D60" s="98">
        <v>12968</v>
      </c>
      <c r="E60" s="98">
        <v>12917</v>
      </c>
      <c r="F60" s="98"/>
      <c r="G60" s="98"/>
      <c r="H60" s="98"/>
      <c r="I60" s="101">
        <f t="shared" si="0"/>
        <v>2.9683921504101789E-3</v>
      </c>
      <c r="J60" s="101">
        <f t="shared" si="1"/>
        <v>-3.7050842403459072E-2</v>
      </c>
      <c r="K60" s="98">
        <f t="shared" si="2"/>
        <v>-497</v>
      </c>
      <c r="L60" s="102">
        <f t="shared" si="4"/>
        <v>-1.8081866834509079E-3</v>
      </c>
      <c r="M60" s="99">
        <f t="shared" si="3"/>
        <v>-51</v>
      </c>
      <c r="N60" s="99">
        <f t="shared" si="5"/>
        <v>0</v>
      </c>
    </row>
    <row r="61" spans="1:14">
      <c r="A61" s="103">
        <v>66</v>
      </c>
      <c r="B61" s="100" t="s">
        <v>59</v>
      </c>
      <c r="C61" s="98">
        <v>25667</v>
      </c>
      <c r="D61" s="98">
        <v>24913</v>
      </c>
      <c r="E61" s="98">
        <v>25050</v>
      </c>
      <c r="F61" s="98"/>
      <c r="G61" s="98"/>
      <c r="H61" s="98"/>
      <c r="I61" s="101">
        <f t="shared" si="0"/>
        <v>5.7566171222245867E-3</v>
      </c>
      <c r="J61" s="101">
        <f t="shared" si="1"/>
        <v>-2.4038648848716249E-2</v>
      </c>
      <c r="K61" s="98">
        <f t="shared" si="2"/>
        <v>-617</v>
      </c>
      <c r="L61" s="102">
        <f t="shared" si="4"/>
        <v>-2.2447709933384511E-3</v>
      </c>
      <c r="M61" s="99">
        <f t="shared" si="3"/>
        <v>137</v>
      </c>
      <c r="N61" s="99">
        <f t="shared" si="5"/>
        <v>0</v>
      </c>
    </row>
    <row r="62" spans="1:14">
      <c r="A62" s="103">
        <v>68</v>
      </c>
      <c r="B62" s="100" t="s">
        <v>60</v>
      </c>
      <c r="C62" s="98">
        <v>31803</v>
      </c>
      <c r="D62" s="98">
        <v>33622</v>
      </c>
      <c r="E62" s="98">
        <v>33795</v>
      </c>
      <c r="F62" s="98"/>
      <c r="G62" s="98"/>
      <c r="H62" s="98"/>
      <c r="I62" s="101">
        <f t="shared" si="0"/>
        <v>7.766262500821553E-3</v>
      </c>
      <c r="J62" s="101">
        <f t="shared" si="1"/>
        <v>6.2635600415055184E-2</v>
      </c>
      <c r="K62" s="98">
        <f t="shared" si="2"/>
        <v>1992</v>
      </c>
      <c r="L62" s="102">
        <f t="shared" si="4"/>
        <v>7.2472995441332164E-3</v>
      </c>
      <c r="M62" s="99">
        <f t="shared" si="3"/>
        <v>173</v>
      </c>
      <c r="N62" s="99">
        <f t="shared" si="5"/>
        <v>0</v>
      </c>
    </row>
    <row r="63" spans="1:14">
      <c r="A63" s="103">
        <v>69</v>
      </c>
      <c r="B63" s="100" t="s">
        <v>61</v>
      </c>
      <c r="C63" s="98">
        <v>81467</v>
      </c>
      <c r="D63" s="98">
        <v>82119</v>
      </c>
      <c r="E63" s="98">
        <v>82775</v>
      </c>
      <c r="F63" s="98"/>
      <c r="G63" s="98"/>
      <c r="H63" s="98"/>
      <c r="I63" s="101">
        <f t="shared" si="0"/>
        <v>1.902211506156248E-2</v>
      </c>
      <c r="J63" s="101">
        <f t="shared" si="1"/>
        <v>1.6055580787312656E-2</v>
      </c>
      <c r="K63" s="98">
        <f t="shared" si="2"/>
        <v>1308</v>
      </c>
      <c r="L63" s="102">
        <f t="shared" si="4"/>
        <v>4.7587689777742201E-3</v>
      </c>
      <c r="M63" s="99">
        <f t="shared" si="3"/>
        <v>656</v>
      </c>
      <c r="N63" s="99">
        <f t="shared" si="5"/>
        <v>0</v>
      </c>
    </row>
    <row r="64" spans="1:14">
      <c r="A64" s="103">
        <v>70</v>
      </c>
      <c r="B64" s="100" t="s">
        <v>62</v>
      </c>
      <c r="C64" s="98">
        <v>88471</v>
      </c>
      <c r="D64" s="98">
        <v>87984</v>
      </c>
      <c r="E64" s="98">
        <v>86813</v>
      </c>
      <c r="F64" s="98"/>
      <c r="G64" s="98"/>
      <c r="H64" s="98"/>
      <c r="I64" s="101">
        <f t="shared" si="0"/>
        <v>1.9950067953360601E-2</v>
      </c>
      <c r="J64" s="101">
        <f t="shared" si="1"/>
        <v>-1.8740604265804615E-2</v>
      </c>
      <c r="K64" s="98">
        <f t="shared" si="2"/>
        <v>-1658</v>
      </c>
      <c r="L64" s="102">
        <f t="shared" si="4"/>
        <v>-6.0321398816128883E-3</v>
      </c>
      <c r="M64" s="99">
        <f t="shared" si="3"/>
        <v>-1171</v>
      </c>
      <c r="N64" s="99">
        <f t="shared" si="5"/>
        <v>0</v>
      </c>
    </row>
    <row r="65" spans="1:14">
      <c r="A65" s="103">
        <v>71</v>
      </c>
      <c r="B65" s="100" t="s">
        <v>63</v>
      </c>
      <c r="C65" s="98">
        <v>51988</v>
      </c>
      <c r="D65" s="98">
        <v>50486</v>
      </c>
      <c r="E65" s="98">
        <v>49935</v>
      </c>
      <c r="F65" s="98"/>
      <c r="G65" s="98"/>
      <c r="H65" s="98"/>
      <c r="I65" s="101">
        <f t="shared" si="0"/>
        <v>1.1475316407117155E-2</v>
      </c>
      <c r="J65" s="101">
        <f t="shared" si="1"/>
        <v>-3.9489882280526273E-2</v>
      </c>
      <c r="K65" s="98">
        <f t="shared" si="2"/>
        <v>-2053</v>
      </c>
      <c r="L65" s="102">
        <f t="shared" si="4"/>
        <v>-7.4692299016593843E-3</v>
      </c>
      <c r="M65" s="99">
        <f t="shared" si="3"/>
        <v>-551</v>
      </c>
      <c r="N65" s="99">
        <f t="shared" si="5"/>
        <v>0</v>
      </c>
    </row>
    <row r="66" spans="1:14">
      <c r="A66" s="103">
        <v>72</v>
      </c>
      <c r="B66" s="100" t="s">
        <v>64</v>
      </c>
      <c r="C66" s="98">
        <v>4035</v>
      </c>
      <c r="D66" s="98">
        <v>4685</v>
      </c>
      <c r="E66" s="98">
        <v>4628</v>
      </c>
      <c r="F66" s="98"/>
      <c r="G66" s="98"/>
      <c r="H66" s="98"/>
      <c r="I66" s="101">
        <f t="shared" si="0"/>
        <v>1.0635378858944266E-3</v>
      </c>
      <c r="J66" s="101">
        <f t="shared" si="1"/>
        <v>0.1469640644361834</v>
      </c>
      <c r="K66" s="98">
        <f t="shared" si="2"/>
        <v>593</v>
      </c>
      <c r="L66" s="102">
        <f t="shared" si="4"/>
        <v>2.1574541313609426E-3</v>
      </c>
      <c r="M66" s="99">
        <f t="shared" si="3"/>
        <v>-57</v>
      </c>
      <c r="N66" s="99">
        <f t="shared" si="5"/>
        <v>0</v>
      </c>
    </row>
    <row r="67" spans="1:14">
      <c r="A67" s="103">
        <v>73</v>
      </c>
      <c r="B67" s="100" t="s">
        <v>65</v>
      </c>
      <c r="C67" s="98">
        <v>25478</v>
      </c>
      <c r="D67" s="98">
        <v>24892</v>
      </c>
      <c r="E67" s="98">
        <v>24794</v>
      </c>
      <c r="F67" s="98"/>
      <c r="G67" s="98"/>
      <c r="H67" s="98"/>
      <c r="I67" s="101">
        <f t="shared" ref="I67:I92" si="6">E67/$E$92</f>
        <v>5.6977870230912738E-3</v>
      </c>
      <c r="J67" s="101">
        <f t="shared" ref="J67:J92" si="7">(E67-C67)/C67</f>
        <v>-2.6846691263050476E-2</v>
      </c>
      <c r="K67" s="98">
        <f t="shared" ref="K67:K92" si="8">E67-C67</f>
        <v>-684</v>
      </c>
      <c r="L67" s="102">
        <f t="shared" si="4"/>
        <v>-2.4885305663589958E-3</v>
      </c>
      <c r="M67" s="99">
        <f t="shared" ref="M67:M92" si="9">E67-D67</f>
        <v>-98</v>
      </c>
      <c r="N67" s="99">
        <f t="shared" si="5"/>
        <v>0</v>
      </c>
    </row>
    <row r="68" spans="1:14">
      <c r="A68" s="103">
        <v>74</v>
      </c>
      <c r="B68" s="100" t="s">
        <v>66</v>
      </c>
      <c r="C68" s="98">
        <v>16705</v>
      </c>
      <c r="D68" s="98">
        <v>17601</v>
      </c>
      <c r="E68" s="98">
        <v>17558</v>
      </c>
      <c r="F68" s="98"/>
      <c r="G68" s="98"/>
      <c r="H68" s="98"/>
      <c r="I68" s="101">
        <f t="shared" si="6"/>
        <v>4.0349175022762196E-3</v>
      </c>
      <c r="J68" s="101">
        <f t="shared" si="7"/>
        <v>5.1062556120921879E-2</v>
      </c>
      <c r="K68" s="98">
        <f t="shared" si="8"/>
        <v>853</v>
      </c>
      <c r="L68" s="102">
        <f t="shared" ref="L68:L92" si="10">K68/$K$92</f>
        <v>3.1033868027839527E-3</v>
      </c>
      <c r="M68" s="99">
        <f t="shared" si="9"/>
        <v>-43</v>
      </c>
      <c r="N68" s="99">
        <f t="shared" ref="N68:N92" si="11">H68-G68</f>
        <v>0</v>
      </c>
    </row>
    <row r="69" spans="1:14">
      <c r="A69" s="103">
        <v>75</v>
      </c>
      <c r="B69" s="100" t="s">
        <v>67</v>
      </c>
      <c r="C69" s="98">
        <v>2972</v>
      </c>
      <c r="D69" s="98">
        <v>3276</v>
      </c>
      <c r="E69" s="98">
        <v>3298</v>
      </c>
      <c r="F69" s="98"/>
      <c r="G69" s="98"/>
      <c r="H69" s="98"/>
      <c r="I69" s="101">
        <f t="shared" si="6"/>
        <v>7.5789713649088565E-4</v>
      </c>
      <c r="J69" s="101">
        <f t="shared" si="7"/>
        <v>0.10969044414535666</v>
      </c>
      <c r="K69" s="98">
        <f t="shared" si="8"/>
        <v>326</v>
      </c>
      <c r="L69" s="102">
        <f t="shared" si="10"/>
        <v>1.1860540418611588E-3</v>
      </c>
      <c r="M69" s="99">
        <f t="shared" si="9"/>
        <v>22</v>
      </c>
      <c r="N69" s="99">
        <f t="shared" si="11"/>
        <v>0</v>
      </c>
    </row>
    <row r="70" spans="1:14">
      <c r="A70" s="103">
        <v>77</v>
      </c>
      <c r="B70" s="100" t="s">
        <v>68</v>
      </c>
      <c r="C70" s="98">
        <v>6892</v>
      </c>
      <c r="D70" s="98">
        <v>6785</v>
      </c>
      <c r="E70" s="98">
        <v>6671</v>
      </c>
      <c r="F70" s="98"/>
      <c r="G70" s="98"/>
      <c r="H70" s="98"/>
      <c r="I70" s="101">
        <f t="shared" si="6"/>
        <v>1.5330296535872342E-3</v>
      </c>
      <c r="J70" s="101">
        <f t="shared" si="7"/>
        <v>-3.2066163668020897E-2</v>
      </c>
      <c r="K70" s="98">
        <f t="shared" si="8"/>
        <v>-221</v>
      </c>
      <c r="L70" s="102">
        <f t="shared" si="10"/>
        <v>-8.040427707095586E-4</v>
      </c>
      <c r="M70" s="99">
        <f t="shared" si="9"/>
        <v>-114</v>
      </c>
      <c r="N70" s="99">
        <f t="shared" si="11"/>
        <v>0</v>
      </c>
    </row>
    <row r="71" spans="1:14">
      <c r="A71" s="103">
        <v>78</v>
      </c>
      <c r="B71" s="100" t="s">
        <v>69</v>
      </c>
      <c r="C71" s="98">
        <v>25644</v>
      </c>
      <c r="D71" s="98">
        <v>20716</v>
      </c>
      <c r="E71" s="98">
        <v>20075</v>
      </c>
      <c r="F71" s="98"/>
      <c r="G71" s="98"/>
      <c r="H71" s="98"/>
      <c r="I71" s="101">
        <f t="shared" si="6"/>
        <v>4.6133368753955521E-3</v>
      </c>
      <c r="J71" s="101">
        <f t="shared" si="7"/>
        <v>-0.21716580876618313</v>
      </c>
      <c r="K71" s="98">
        <f t="shared" si="8"/>
        <v>-5569</v>
      </c>
      <c r="L71" s="102">
        <f t="shared" si="10"/>
        <v>-2.0261150181364398E-2</v>
      </c>
      <c r="M71" s="99">
        <f t="shared" si="9"/>
        <v>-641</v>
      </c>
      <c r="N71" s="99">
        <f t="shared" si="11"/>
        <v>0</v>
      </c>
    </row>
    <row r="72" spans="1:14">
      <c r="A72" s="103">
        <v>79</v>
      </c>
      <c r="B72" s="100" t="s">
        <v>70</v>
      </c>
      <c r="C72" s="98">
        <v>16992</v>
      </c>
      <c r="D72" s="98">
        <v>19860</v>
      </c>
      <c r="E72" s="98">
        <v>18178</v>
      </c>
      <c r="F72" s="98"/>
      <c r="G72" s="98"/>
      <c r="H72" s="98"/>
      <c r="I72" s="101">
        <f t="shared" si="6"/>
        <v>4.1773966486147122E-3</v>
      </c>
      <c r="J72" s="101">
        <f t="shared" si="7"/>
        <v>6.979755178907722E-2</v>
      </c>
      <c r="K72" s="98">
        <f t="shared" si="8"/>
        <v>1186</v>
      </c>
      <c r="L72" s="102">
        <f t="shared" si="10"/>
        <v>4.3149082627218852E-3</v>
      </c>
      <c r="M72" s="99">
        <f t="shared" si="9"/>
        <v>-1682</v>
      </c>
      <c r="N72" s="99">
        <f t="shared" si="11"/>
        <v>0</v>
      </c>
    </row>
    <row r="73" spans="1:14">
      <c r="A73" s="103">
        <v>80</v>
      </c>
      <c r="B73" s="100" t="s">
        <v>71</v>
      </c>
      <c r="C73" s="98">
        <v>39977</v>
      </c>
      <c r="D73" s="98">
        <v>42379</v>
      </c>
      <c r="E73" s="98">
        <v>41842</v>
      </c>
      <c r="F73" s="98"/>
      <c r="G73" s="98"/>
      <c r="H73" s="98"/>
      <c r="I73" s="101">
        <f t="shared" si="6"/>
        <v>9.615503937250346E-3</v>
      </c>
      <c r="J73" s="101">
        <f t="shared" si="7"/>
        <v>4.6651824799259577E-2</v>
      </c>
      <c r="K73" s="98">
        <f t="shared" si="8"/>
        <v>1865</v>
      </c>
      <c r="L73" s="102">
        <f t="shared" si="10"/>
        <v>6.7852478161689002E-3</v>
      </c>
      <c r="M73" s="99">
        <f t="shared" si="9"/>
        <v>-537</v>
      </c>
      <c r="N73" s="99">
        <f t="shared" si="11"/>
        <v>0</v>
      </c>
    </row>
    <row r="74" spans="1:14">
      <c r="A74" s="103">
        <v>81</v>
      </c>
      <c r="B74" s="100" t="s">
        <v>72</v>
      </c>
      <c r="C74" s="98">
        <v>281615</v>
      </c>
      <c r="D74" s="98">
        <v>312208</v>
      </c>
      <c r="E74" s="98">
        <v>308030</v>
      </c>
      <c r="F74" s="98"/>
      <c r="G74" s="98"/>
      <c r="H74" s="98"/>
      <c r="I74" s="101">
        <f t="shared" si="6"/>
        <v>7.0786857172009554E-2</v>
      </c>
      <c r="J74" s="101">
        <f t="shared" si="7"/>
        <v>9.3798270688706206E-2</v>
      </c>
      <c r="K74" s="98">
        <f t="shared" si="8"/>
        <v>26415</v>
      </c>
      <c r="L74" s="102">
        <f t="shared" si="10"/>
        <v>9.6103121213995432E-2</v>
      </c>
      <c r="M74" s="99">
        <f t="shared" si="9"/>
        <v>-4178</v>
      </c>
      <c r="N74" s="99">
        <f t="shared" si="11"/>
        <v>0</v>
      </c>
    </row>
    <row r="75" spans="1:14">
      <c r="A75" s="103">
        <v>82</v>
      </c>
      <c r="B75" s="100" t="s">
        <v>73</v>
      </c>
      <c r="C75" s="98">
        <v>179647</v>
      </c>
      <c r="D75" s="98">
        <v>199071</v>
      </c>
      <c r="E75" s="98">
        <v>198245</v>
      </c>
      <c r="F75" s="98"/>
      <c r="G75" s="98"/>
      <c r="H75" s="98"/>
      <c r="I75" s="101">
        <f t="shared" si="6"/>
        <v>4.5557707041733064E-2</v>
      </c>
      <c r="J75" s="101">
        <f t="shared" si="7"/>
        <v>0.10352524673387253</v>
      </c>
      <c r="K75" s="98">
        <f t="shared" si="8"/>
        <v>18598</v>
      </c>
      <c r="L75" s="102">
        <f t="shared" si="10"/>
        <v>6.7663291627404393E-2</v>
      </c>
      <c r="M75" s="99">
        <f t="shared" si="9"/>
        <v>-826</v>
      </c>
      <c r="N75" s="99">
        <f t="shared" si="11"/>
        <v>0</v>
      </c>
    </row>
    <row r="76" spans="1:14">
      <c r="A76" s="103">
        <v>84</v>
      </c>
      <c r="B76" s="100" t="s">
        <v>74</v>
      </c>
      <c r="C76" s="98">
        <v>25415</v>
      </c>
      <c r="D76" s="98">
        <v>43772</v>
      </c>
      <c r="E76" s="98">
        <v>44312</v>
      </c>
      <c r="F76" s="98"/>
      <c r="G76" s="98"/>
      <c r="H76" s="98"/>
      <c r="I76" s="101">
        <f t="shared" si="6"/>
        <v>1.0183122471856921E-2</v>
      </c>
      <c r="J76" s="101">
        <f t="shared" si="7"/>
        <v>0.74353728113318907</v>
      </c>
      <c r="K76" s="98">
        <f t="shared" si="8"/>
        <v>18897</v>
      </c>
      <c r="L76" s="102">
        <f t="shared" si="10"/>
        <v>6.8751114199540858E-2</v>
      </c>
      <c r="M76" s="99">
        <f t="shared" si="9"/>
        <v>540</v>
      </c>
      <c r="N76" s="99">
        <f t="shared" si="11"/>
        <v>0</v>
      </c>
    </row>
    <row r="77" spans="1:14">
      <c r="A77" s="103">
        <v>85</v>
      </c>
      <c r="B77" s="100" t="s">
        <v>75</v>
      </c>
      <c r="C77" s="98">
        <v>351897</v>
      </c>
      <c r="D77" s="98">
        <v>381731</v>
      </c>
      <c r="E77" s="98">
        <v>393882</v>
      </c>
      <c r="F77" s="98"/>
      <c r="G77" s="98"/>
      <c r="H77" s="98"/>
      <c r="I77" s="101">
        <f t="shared" si="6"/>
        <v>9.051608244854549E-2</v>
      </c>
      <c r="J77" s="101">
        <f t="shared" si="7"/>
        <v>0.11931048005524343</v>
      </c>
      <c r="K77" s="98">
        <f t="shared" si="8"/>
        <v>41985</v>
      </c>
      <c r="L77" s="102">
        <f t="shared" si="10"/>
        <v>0.15274993542190415</v>
      </c>
      <c r="M77" s="99">
        <f t="shared" si="9"/>
        <v>12151</v>
      </c>
      <c r="N77" s="99">
        <f t="shared" si="11"/>
        <v>0</v>
      </c>
    </row>
    <row r="78" spans="1:14">
      <c r="A78" s="103">
        <v>86</v>
      </c>
      <c r="B78" s="100" t="s">
        <v>76</v>
      </c>
      <c r="C78" s="98">
        <v>206737</v>
      </c>
      <c r="D78" s="98">
        <v>317445</v>
      </c>
      <c r="E78" s="98">
        <v>320262</v>
      </c>
      <c r="F78" s="98"/>
      <c r="G78" s="98"/>
      <c r="H78" s="98"/>
      <c r="I78" s="101">
        <f t="shared" si="6"/>
        <v>7.3597832846223177E-2</v>
      </c>
      <c r="J78" s="101">
        <f t="shared" si="7"/>
        <v>0.54912763559498301</v>
      </c>
      <c r="K78" s="98">
        <f t="shared" si="8"/>
        <v>113525</v>
      </c>
      <c r="L78" s="102">
        <f t="shared" si="10"/>
        <v>0.4130269481665278</v>
      </c>
      <c r="M78" s="99">
        <f t="shared" si="9"/>
        <v>2817</v>
      </c>
      <c r="N78" s="99">
        <f t="shared" si="11"/>
        <v>0</v>
      </c>
    </row>
    <row r="79" spans="1:14">
      <c r="A79" s="103">
        <v>87</v>
      </c>
      <c r="B79" s="100" t="s">
        <v>77</v>
      </c>
      <c r="C79" s="99">
        <v>19264</v>
      </c>
      <c r="D79" s="99">
        <v>22637</v>
      </c>
      <c r="E79" s="99">
        <v>22876</v>
      </c>
      <c r="F79" s="99"/>
      <c r="G79" s="99"/>
      <c r="H79" s="99"/>
      <c r="I79" s="101">
        <f t="shared" si="6"/>
        <v>5.2570208897409036E-3</v>
      </c>
      <c r="J79" s="101">
        <f t="shared" si="7"/>
        <v>0.1875</v>
      </c>
      <c r="K79" s="98">
        <f t="shared" si="8"/>
        <v>3612</v>
      </c>
      <c r="L79" s="102">
        <f t="shared" si="10"/>
        <v>1.3141187727615048E-2</v>
      </c>
      <c r="M79" s="99">
        <f t="shared" si="9"/>
        <v>239</v>
      </c>
      <c r="N79" s="99">
        <f t="shared" si="11"/>
        <v>0</v>
      </c>
    </row>
    <row r="80" spans="1:14">
      <c r="A80" s="103">
        <v>88</v>
      </c>
      <c r="B80" s="100" t="s">
        <v>78</v>
      </c>
      <c r="C80" s="99">
        <v>36930</v>
      </c>
      <c r="D80" s="99">
        <v>38708</v>
      </c>
      <c r="E80" s="99">
        <v>39100</v>
      </c>
      <c r="F80" s="99"/>
      <c r="G80" s="99"/>
      <c r="H80" s="99"/>
      <c r="I80" s="101">
        <f t="shared" si="6"/>
        <v>8.9853784223146247E-3</v>
      </c>
      <c r="J80" s="101">
        <f t="shared" si="7"/>
        <v>5.8759815867858112E-2</v>
      </c>
      <c r="K80" s="98">
        <f t="shared" si="8"/>
        <v>2170</v>
      </c>
      <c r="L80" s="102">
        <f t="shared" si="10"/>
        <v>7.894899603799738E-3</v>
      </c>
      <c r="M80" s="99">
        <f t="shared" si="9"/>
        <v>392</v>
      </c>
      <c r="N80" s="99">
        <f t="shared" si="11"/>
        <v>0</v>
      </c>
    </row>
    <row r="81" spans="1:15">
      <c r="A81" s="103">
        <v>90</v>
      </c>
      <c r="B81" s="100" t="s">
        <v>79</v>
      </c>
      <c r="C81" s="99">
        <v>4713</v>
      </c>
      <c r="D81" s="99">
        <v>4875</v>
      </c>
      <c r="E81" s="99">
        <v>4744</v>
      </c>
      <c r="F81" s="99"/>
      <c r="G81" s="99"/>
      <c r="H81" s="99"/>
      <c r="I81" s="101">
        <f t="shared" si="6"/>
        <v>1.0901952745642092E-3</v>
      </c>
      <c r="J81" s="101">
        <f t="shared" si="7"/>
        <v>6.5775514534266921E-3</v>
      </c>
      <c r="K81" s="98">
        <f t="shared" si="8"/>
        <v>31</v>
      </c>
      <c r="L81" s="102">
        <f t="shared" si="10"/>
        <v>1.1278428005428198E-4</v>
      </c>
      <c r="M81" s="99">
        <f t="shared" si="9"/>
        <v>-131</v>
      </c>
      <c r="N81" s="99">
        <f t="shared" si="11"/>
        <v>0</v>
      </c>
      <c r="O81" s="9"/>
    </row>
    <row r="82" spans="1:15">
      <c r="A82" s="103">
        <v>91</v>
      </c>
      <c r="B82" s="100" t="s">
        <v>80</v>
      </c>
      <c r="C82" s="99">
        <v>1212</v>
      </c>
      <c r="D82" s="99">
        <v>1713</v>
      </c>
      <c r="E82" s="99">
        <v>1798</v>
      </c>
      <c r="F82" s="99"/>
      <c r="G82" s="99"/>
      <c r="H82" s="99"/>
      <c r="I82" s="101">
        <f t="shared" si="6"/>
        <v>4.13189524381629E-4</v>
      </c>
      <c r="J82" s="101">
        <f t="shared" si="7"/>
        <v>0.48349834983498352</v>
      </c>
      <c r="K82" s="98">
        <f t="shared" si="8"/>
        <v>586</v>
      </c>
      <c r="L82" s="102">
        <f t="shared" si="10"/>
        <v>2.1319867132841689E-3</v>
      </c>
      <c r="M82" s="99">
        <f t="shared" si="9"/>
        <v>85</v>
      </c>
      <c r="N82" s="99">
        <f t="shared" si="11"/>
        <v>0</v>
      </c>
      <c r="O82" s="7"/>
    </row>
    <row r="83" spans="1:15">
      <c r="A83" s="103">
        <v>92</v>
      </c>
      <c r="B83" s="100" t="s">
        <v>81</v>
      </c>
      <c r="C83" s="99">
        <v>2238</v>
      </c>
      <c r="D83" s="99">
        <v>1948</v>
      </c>
      <c r="E83" s="99">
        <v>1927</v>
      </c>
      <c r="F83" s="99"/>
      <c r="G83" s="99"/>
      <c r="H83" s="99"/>
      <c r="I83" s="101">
        <f t="shared" si="6"/>
        <v>4.4283437902302507E-4</v>
      </c>
      <c r="J83" s="101">
        <f t="shared" si="7"/>
        <v>-0.1389633601429848</v>
      </c>
      <c r="K83" s="98">
        <f t="shared" si="8"/>
        <v>-311</v>
      </c>
      <c r="L83" s="102">
        <f t="shared" si="10"/>
        <v>-1.131481003125216E-3</v>
      </c>
      <c r="M83" s="99">
        <f t="shared" si="9"/>
        <v>-21</v>
      </c>
      <c r="N83" s="99">
        <f t="shared" si="11"/>
        <v>0</v>
      </c>
    </row>
    <row r="84" spans="1:15">
      <c r="A84" s="103">
        <v>93</v>
      </c>
      <c r="B84" s="100" t="s">
        <v>82</v>
      </c>
      <c r="C84" s="99">
        <v>14727</v>
      </c>
      <c r="D84" s="99">
        <v>16545</v>
      </c>
      <c r="E84" s="99">
        <v>16331</v>
      </c>
      <c r="F84" s="99"/>
      <c r="G84" s="99"/>
      <c r="H84" s="99"/>
      <c r="I84" s="101">
        <f t="shared" si="6"/>
        <v>3.7529466755708472E-3</v>
      </c>
      <c r="J84" s="101">
        <f t="shared" si="7"/>
        <v>0.10891559720241732</v>
      </c>
      <c r="K84" s="98">
        <f t="shared" si="8"/>
        <v>1604</v>
      </c>
      <c r="L84" s="102">
        <f t="shared" si="10"/>
        <v>5.8356769421634936E-3</v>
      </c>
      <c r="M84" s="99">
        <f t="shared" si="9"/>
        <v>-214</v>
      </c>
      <c r="N84" s="99">
        <f t="shared" si="11"/>
        <v>0</v>
      </c>
    </row>
    <row r="85" spans="1:15">
      <c r="A85" s="103">
        <v>94</v>
      </c>
      <c r="B85" s="100" t="s">
        <v>83</v>
      </c>
      <c r="C85" s="99">
        <v>22445</v>
      </c>
      <c r="D85" s="99">
        <v>24126</v>
      </c>
      <c r="E85" s="99">
        <v>25183</v>
      </c>
      <c r="F85" s="99"/>
      <c r="G85" s="99"/>
      <c r="H85" s="99"/>
      <c r="I85" s="101">
        <f t="shared" si="6"/>
        <v>5.7871811971649404E-3</v>
      </c>
      <c r="J85" s="101">
        <f t="shared" si="7"/>
        <v>0.12198707952773447</v>
      </c>
      <c r="K85" s="98">
        <f t="shared" si="8"/>
        <v>2738</v>
      </c>
      <c r="L85" s="102">
        <f t="shared" si="10"/>
        <v>9.9613986706007761E-3</v>
      </c>
      <c r="M85" s="99">
        <f t="shared" si="9"/>
        <v>1057</v>
      </c>
      <c r="N85" s="99">
        <f t="shared" si="11"/>
        <v>0</v>
      </c>
    </row>
    <row r="86" spans="1:15">
      <c r="A86" s="103">
        <v>95</v>
      </c>
      <c r="B86" s="100" t="s">
        <v>84</v>
      </c>
      <c r="C86" s="99">
        <v>13751</v>
      </c>
      <c r="D86" s="99">
        <v>12824</v>
      </c>
      <c r="E86" s="99">
        <v>12764</v>
      </c>
      <c r="F86" s="99"/>
      <c r="G86" s="99"/>
      <c r="H86" s="99"/>
      <c r="I86" s="101">
        <f t="shared" si="6"/>
        <v>2.9332319739750349E-3</v>
      </c>
      <c r="J86" s="101">
        <f t="shared" si="7"/>
        <v>-7.1776598065595235E-2</v>
      </c>
      <c r="K86" s="98">
        <f t="shared" si="8"/>
        <v>-987</v>
      </c>
      <c r="L86" s="102">
        <f t="shared" si="10"/>
        <v>-3.5909059488250425E-3</v>
      </c>
      <c r="M86" s="99">
        <f t="shared" si="9"/>
        <v>-60</v>
      </c>
      <c r="N86" s="99">
        <f t="shared" si="11"/>
        <v>0</v>
      </c>
    </row>
    <row r="87" spans="1:15">
      <c r="A87" s="103">
        <v>96</v>
      </c>
      <c r="B87" s="100" t="s">
        <v>85</v>
      </c>
      <c r="C87" s="99">
        <v>50150</v>
      </c>
      <c r="D87" s="99">
        <v>53295</v>
      </c>
      <c r="E87" s="99">
        <v>52308</v>
      </c>
      <c r="F87" s="99"/>
      <c r="G87" s="99"/>
      <c r="H87" s="99"/>
      <c r="I87" s="101">
        <f t="shared" si="6"/>
        <v>1.2020643849473999E-2</v>
      </c>
      <c r="J87" s="101">
        <f t="shared" si="7"/>
        <v>4.3030907278165505E-2</v>
      </c>
      <c r="K87" s="98">
        <f t="shared" si="8"/>
        <v>2158</v>
      </c>
      <c r="L87" s="102">
        <f t="shared" si="10"/>
        <v>7.8512411728109844E-3</v>
      </c>
      <c r="M87" s="99">
        <f t="shared" si="9"/>
        <v>-987</v>
      </c>
      <c r="N87" s="99">
        <f t="shared" si="11"/>
        <v>0</v>
      </c>
    </row>
    <row r="88" spans="1:15">
      <c r="A88" s="103">
        <v>97</v>
      </c>
      <c r="B88" s="100" t="s">
        <v>86</v>
      </c>
      <c r="C88" s="99">
        <v>15417</v>
      </c>
      <c r="D88" s="99">
        <v>12307</v>
      </c>
      <c r="E88" s="99">
        <v>12059</v>
      </c>
      <c r="F88" s="99"/>
      <c r="G88" s="99"/>
      <c r="H88" s="99"/>
      <c r="I88" s="101">
        <f t="shared" si="6"/>
        <v>2.7712193962836844E-3</v>
      </c>
      <c r="J88" s="101">
        <f t="shared" si="7"/>
        <v>-0.21781150677823183</v>
      </c>
      <c r="K88" s="98">
        <f t="shared" si="8"/>
        <v>-3358</v>
      </c>
      <c r="L88" s="102">
        <f t="shared" si="10"/>
        <v>-1.2217084271686416E-2</v>
      </c>
      <c r="M88" s="99">
        <f t="shared" si="9"/>
        <v>-248</v>
      </c>
      <c r="N88" s="99">
        <f t="shared" si="11"/>
        <v>0</v>
      </c>
    </row>
    <row r="89" spans="1:15">
      <c r="A89" s="103">
        <v>98</v>
      </c>
      <c r="B89" s="100" t="s">
        <v>87</v>
      </c>
      <c r="C89" s="99">
        <v>867</v>
      </c>
      <c r="D89" s="99">
        <v>730</v>
      </c>
      <c r="E89" s="99">
        <v>686</v>
      </c>
      <c r="F89" s="99"/>
      <c r="G89" s="99"/>
      <c r="H89" s="99"/>
      <c r="I89" s="101">
        <f t="shared" si="6"/>
        <v>1.5764628127130006E-4</v>
      </c>
      <c r="J89" s="101">
        <f t="shared" si="7"/>
        <v>-0.20876585928489041</v>
      </c>
      <c r="K89" s="98">
        <f t="shared" si="8"/>
        <v>-181</v>
      </c>
      <c r="L89" s="102">
        <f t="shared" si="10"/>
        <v>-6.585146674137109E-4</v>
      </c>
      <c r="M89" s="99">
        <f t="shared" si="9"/>
        <v>-44</v>
      </c>
      <c r="N89" s="99">
        <f t="shared" si="11"/>
        <v>0</v>
      </c>
    </row>
    <row r="90" spans="1:15">
      <c r="A90" s="103">
        <v>99</v>
      </c>
      <c r="B90" s="100" t="s">
        <v>88</v>
      </c>
      <c r="C90" s="99">
        <v>1715</v>
      </c>
      <c r="D90" s="99">
        <v>1827</v>
      </c>
      <c r="E90" s="99">
        <v>1831</v>
      </c>
      <c r="F90" s="99"/>
      <c r="G90" s="99"/>
      <c r="H90" s="99"/>
      <c r="I90" s="101">
        <f t="shared" si="6"/>
        <v>4.2077309184803264E-4</v>
      </c>
      <c r="J90" s="101">
        <f t="shared" si="7"/>
        <v>6.7638483965014581E-2</v>
      </c>
      <c r="K90" s="98">
        <f t="shared" si="8"/>
        <v>116</v>
      </c>
      <c r="L90" s="102">
        <f t="shared" si="10"/>
        <v>4.2203149955795838E-4</v>
      </c>
      <c r="M90" s="99">
        <f t="shared" si="9"/>
        <v>4</v>
      </c>
      <c r="N90" s="99">
        <f t="shared" si="11"/>
        <v>0</v>
      </c>
    </row>
    <row r="91" spans="1:15">
      <c r="A91" s="103"/>
      <c r="B91" s="100" t="s">
        <v>288</v>
      </c>
      <c r="C91" s="99">
        <v>38153</v>
      </c>
      <c r="D91" s="99">
        <v>43856</v>
      </c>
      <c r="E91" s="99">
        <v>44769</v>
      </c>
      <c r="F91" s="99"/>
      <c r="G91" s="99"/>
      <c r="H91" s="99"/>
      <c r="I91" s="101">
        <f>E91/$E$92</f>
        <v>1.0288143391012874E-2</v>
      </c>
      <c r="J91" s="101">
        <f>(E91-C91)/C91</f>
        <v>0.17340707152779597</v>
      </c>
      <c r="K91" s="98">
        <f>E91-C91</f>
        <v>6616</v>
      </c>
      <c r="L91" s="102">
        <f>K91/$K$92</f>
        <v>2.4070348285133214E-2</v>
      </c>
      <c r="M91" s="99">
        <f>E91-D91</f>
        <v>913</v>
      </c>
      <c r="N91" s="99">
        <f>H91-G91</f>
        <v>0</v>
      </c>
    </row>
    <row r="92" spans="1:15" s="110" customFormat="1">
      <c r="A92" s="187" t="s">
        <v>89</v>
      </c>
      <c r="B92" s="187"/>
      <c r="C92" s="65">
        <v>4076653</v>
      </c>
      <c r="D92" s="65">
        <v>4380658</v>
      </c>
      <c r="E92" s="65">
        <v>4351514</v>
      </c>
      <c r="F92" s="65"/>
      <c r="G92" s="65"/>
      <c r="H92" s="65"/>
      <c r="I92" s="101">
        <f t="shared" si="6"/>
        <v>1</v>
      </c>
      <c r="J92" s="101">
        <f t="shared" si="7"/>
        <v>6.7423202318176209E-2</v>
      </c>
      <c r="K92" s="98">
        <f t="shared" si="8"/>
        <v>274861</v>
      </c>
      <c r="L92" s="102">
        <f t="shared" si="10"/>
        <v>1</v>
      </c>
      <c r="M92" s="98">
        <f t="shared" si="9"/>
        <v>-29144</v>
      </c>
      <c r="N92" s="99">
        <f t="shared" si="11"/>
        <v>0</v>
      </c>
      <c r="O92" s="19"/>
    </row>
    <row r="93" spans="1:15" s="7" customFormat="1">
      <c r="C93" s="140"/>
      <c r="D93" s="139"/>
      <c r="E93" s="141"/>
      <c r="F93" s="167"/>
      <c r="G93" s="167"/>
      <c r="H93" s="167"/>
      <c r="K93" s="16"/>
      <c r="L93" s="16"/>
      <c r="O93" s="5"/>
    </row>
    <row r="94" spans="1:15">
      <c r="C94" s="140"/>
      <c r="D94" s="139"/>
      <c r="E94" s="141"/>
      <c r="F94" s="141"/>
      <c r="G94" s="141"/>
      <c r="H94" s="141"/>
      <c r="I94" s="11"/>
    </row>
    <row r="95" spans="1:15">
      <c r="E95" s="141"/>
      <c r="F95" s="141"/>
      <c r="H95" s="141"/>
    </row>
    <row r="97" spans="5:8">
      <c r="E97" s="141"/>
      <c r="G97" s="159"/>
      <c r="H97" s="159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M1" zoomScale="80" zoomScaleNormal="80" workbookViewId="0">
      <pane ySplit="2" topLeftCell="A3" activePane="bottomLeft" state="frozen"/>
      <selection pane="bottomLeft" activeCell="R11" sqref="R11"/>
    </sheetView>
  </sheetViews>
  <sheetFormatPr defaultColWidth="8.85546875" defaultRowHeight="15"/>
  <cols>
    <col min="1" max="1" width="13.7109375" style="5" bestFit="1" customWidth="1"/>
    <col min="2" max="2" width="34.42578125" style="5" bestFit="1" customWidth="1"/>
    <col min="3" max="5" width="12" style="5" bestFit="1" customWidth="1"/>
    <col min="6" max="8" width="12" style="5" customWidth="1"/>
    <col min="9" max="9" width="22.5703125" style="5" customWidth="1"/>
    <col min="10" max="10" width="28.42578125" style="5" customWidth="1"/>
    <col min="11" max="11" width="26.7109375" style="5" customWidth="1"/>
    <col min="12" max="12" width="20.28515625" style="5" customWidth="1"/>
    <col min="13" max="14" width="29" style="5" customWidth="1"/>
    <col min="15" max="16384" width="8.85546875" style="5"/>
  </cols>
  <sheetData>
    <row r="1" spans="1:16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6" ht="45">
      <c r="A2" s="96" t="s">
        <v>1</v>
      </c>
      <c r="B2" s="95" t="s">
        <v>90</v>
      </c>
      <c r="C2" s="94">
        <v>43040</v>
      </c>
      <c r="D2" s="94">
        <v>43374</v>
      </c>
      <c r="E2" s="94">
        <v>43405</v>
      </c>
      <c r="F2" s="94">
        <v>43040</v>
      </c>
      <c r="G2" s="94">
        <v>43374</v>
      </c>
      <c r="H2" s="94">
        <v>43405</v>
      </c>
      <c r="I2" s="93" t="s">
        <v>330</v>
      </c>
      <c r="J2" s="93" t="s">
        <v>308</v>
      </c>
      <c r="K2" s="93" t="s">
        <v>309</v>
      </c>
      <c r="L2" s="93" t="s">
        <v>310</v>
      </c>
      <c r="M2" s="97" t="s">
        <v>312</v>
      </c>
      <c r="N2" s="161" t="s">
        <v>313</v>
      </c>
    </row>
    <row r="3" spans="1:16">
      <c r="A3" s="103">
        <v>10</v>
      </c>
      <c r="B3" s="100" t="s">
        <v>9</v>
      </c>
      <c r="C3" s="98">
        <v>140743</v>
      </c>
      <c r="D3" s="98">
        <v>145165</v>
      </c>
      <c r="E3" s="98">
        <v>143935</v>
      </c>
      <c r="F3" s="98"/>
      <c r="G3" s="98"/>
      <c r="H3" s="98"/>
      <c r="I3" s="101">
        <f t="shared" ref="I3:I27" si="0">E3/$E$27</f>
        <v>0.15744005005354286</v>
      </c>
      <c r="J3" s="101">
        <f t="shared" ref="J3:J27" si="1">(E3-C3)/C3</f>
        <v>2.2679635932160037E-2</v>
      </c>
      <c r="K3" s="98">
        <f t="shared" ref="K3:K27" si="2">E3-C3</f>
        <v>3192</v>
      </c>
      <c r="L3" s="102">
        <f t="shared" ref="L3:L27" si="3">K3/$K$27</f>
        <v>0.13774057132993872</v>
      </c>
      <c r="M3" s="99">
        <f t="shared" ref="M3:M27" si="4">E3-D3</f>
        <v>-1230</v>
      </c>
      <c r="N3" s="99">
        <f>H3-G3</f>
        <v>0</v>
      </c>
      <c r="P3" s="8"/>
    </row>
    <row r="4" spans="1:16">
      <c r="A4" s="103">
        <v>11</v>
      </c>
      <c r="B4" s="100" t="s">
        <v>10</v>
      </c>
      <c r="C4" s="98">
        <v>2502</v>
      </c>
      <c r="D4" s="98">
        <v>2694</v>
      </c>
      <c r="E4" s="98">
        <v>2621</v>
      </c>
      <c r="F4" s="98"/>
      <c r="G4" s="98"/>
      <c r="H4" s="98"/>
      <c r="I4" s="101">
        <f t="shared" si="0"/>
        <v>2.866921674299759E-3</v>
      </c>
      <c r="J4" s="101">
        <f t="shared" si="1"/>
        <v>4.7561950439648282E-2</v>
      </c>
      <c r="K4" s="98">
        <f t="shared" si="2"/>
        <v>119</v>
      </c>
      <c r="L4" s="102">
        <f t="shared" si="3"/>
        <v>5.1350651592301719E-3</v>
      </c>
      <c r="M4" s="99">
        <f t="shared" si="4"/>
        <v>-73</v>
      </c>
      <c r="N4" s="99">
        <f t="shared" ref="N4:N27" si="5">H4-G4</f>
        <v>0</v>
      </c>
      <c r="P4" s="8"/>
    </row>
    <row r="5" spans="1:16">
      <c r="A5" s="103">
        <v>12</v>
      </c>
      <c r="B5" s="100" t="s">
        <v>11</v>
      </c>
      <c r="C5" s="98">
        <v>727</v>
      </c>
      <c r="D5" s="98">
        <v>832</v>
      </c>
      <c r="E5" s="98">
        <v>939</v>
      </c>
      <c r="F5" s="98"/>
      <c r="G5" s="98"/>
      <c r="H5" s="98"/>
      <c r="I5" s="101">
        <f t="shared" si="0"/>
        <v>1.0271039497014398E-3</v>
      </c>
      <c r="J5" s="101">
        <f t="shared" si="1"/>
        <v>0.29160935350756534</v>
      </c>
      <c r="K5" s="98">
        <f t="shared" si="2"/>
        <v>212</v>
      </c>
      <c r="L5" s="102">
        <f t="shared" si="3"/>
        <v>9.1481833088806423E-3</v>
      </c>
      <c r="M5" s="99">
        <f t="shared" si="4"/>
        <v>107</v>
      </c>
      <c r="N5" s="99">
        <f t="shared" si="5"/>
        <v>0</v>
      </c>
      <c r="P5" s="8"/>
    </row>
    <row r="6" spans="1:16">
      <c r="A6" s="103">
        <v>13</v>
      </c>
      <c r="B6" s="100" t="s">
        <v>12</v>
      </c>
      <c r="C6" s="98">
        <v>119221</v>
      </c>
      <c r="D6" s="98">
        <v>118684</v>
      </c>
      <c r="E6" s="98">
        <v>117991</v>
      </c>
      <c r="F6" s="98"/>
      <c r="G6" s="98"/>
      <c r="H6" s="98"/>
      <c r="I6" s="101">
        <f t="shared" si="0"/>
        <v>0.12906179140492288</v>
      </c>
      <c r="J6" s="101">
        <f t="shared" si="1"/>
        <v>-1.0316974358544216E-2</v>
      </c>
      <c r="K6" s="98">
        <f t="shared" si="2"/>
        <v>-1230</v>
      </c>
      <c r="L6" s="102">
        <f t="shared" si="3"/>
        <v>-5.3076723914732025E-2</v>
      </c>
      <c r="M6" s="99">
        <f t="shared" si="4"/>
        <v>-693</v>
      </c>
      <c r="N6" s="99">
        <f t="shared" si="5"/>
        <v>0</v>
      </c>
      <c r="P6" s="8"/>
    </row>
    <row r="7" spans="1:16">
      <c r="A7" s="103">
        <v>14</v>
      </c>
      <c r="B7" s="100" t="s">
        <v>13</v>
      </c>
      <c r="C7" s="98">
        <v>248248</v>
      </c>
      <c r="D7" s="98">
        <v>264523</v>
      </c>
      <c r="E7" s="98">
        <v>267749</v>
      </c>
      <c r="F7" s="98"/>
      <c r="G7" s="98"/>
      <c r="H7" s="98"/>
      <c r="I7" s="101">
        <f t="shared" si="0"/>
        <v>0.29287119853952165</v>
      </c>
      <c r="J7" s="101">
        <f t="shared" si="1"/>
        <v>7.8554510006122916E-2</v>
      </c>
      <c r="K7" s="98">
        <f t="shared" si="2"/>
        <v>19501</v>
      </c>
      <c r="L7" s="102">
        <f t="shared" si="3"/>
        <v>0.84150340899283682</v>
      </c>
      <c r="M7" s="99">
        <f t="shared" si="4"/>
        <v>3226</v>
      </c>
      <c r="N7" s="99">
        <f t="shared" si="5"/>
        <v>0</v>
      </c>
      <c r="P7" s="8"/>
    </row>
    <row r="8" spans="1:16">
      <c r="A8" s="103">
        <v>15</v>
      </c>
      <c r="B8" s="100" t="s">
        <v>14</v>
      </c>
      <c r="C8" s="98">
        <v>14278</v>
      </c>
      <c r="D8" s="98">
        <v>14373</v>
      </c>
      <c r="E8" s="98">
        <v>14363</v>
      </c>
      <c r="F8" s="98"/>
      <c r="G8" s="98"/>
      <c r="H8" s="98"/>
      <c r="I8" s="101">
        <f t="shared" si="0"/>
        <v>1.5710643268968882E-2</v>
      </c>
      <c r="J8" s="101">
        <f t="shared" si="1"/>
        <v>5.9532147359574166E-3</v>
      </c>
      <c r="K8" s="98">
        <f t="shared" si="2"/>
        <v>85</v>
      </c>
      <c r="L8" s="102">
        <f t="shared" si="3"/>
        <v>3.6679036851644084E-3</v>
      </c>
      <c r="M8" s="99">
        <f t="shared" si="4"/>
        <v>-10</v>
      </c>
      <c r="N8" s="99">
        <f t="shared" si="5"/>
        <v>0</v>
      </c>
      <c r="P8" s="8"/>
    </row>
    <row r="9" spans="1:16">
      <c r="A9" s="103">
        <v>16</v>
      </c>
      <c r="B9" s="100" t="s">
        <v>15</v>
      </c>
      <c r="C9" s="98">
        <v>8858</v>
      </c>
      <c r="D9" s="98">
        <v>8680</v>
      </c>
      <c r="E9" s="98">
        <v>8582</v>
      </c>
      <c r="F9" s="98"/>
      <c r="G9" s="98"/>
      <c r="H9" s="98"/>
      <c r="I9" s="101">
        <f t="shared" si="0"/>
        <v>9.3872269396568231E-3</v>
      </c>
      <c r="J9" s="101">
        <f t="shared" si="1"/>
        <v>-3.1158275005644616E-2</v>
      </c>
      <c r="K9" s="98">
        <f t="shared" si="2"/>
        <v>-276</v>
      </c>
      <c r="L9" s="102">
        <f t="shared" si="3"/>
        <v>-1.1909899024769138E-2</v>
      </c>
      <c r="M9" s="99">
        <f t="shared" si="4"/>
        <v>-98</v>
      </c>
      <c r="N9" s="99">
        <f t="shared" si="5"/>
        <v>0</v>
      </c>
      <c r="P9" s="8"/>
    </row>
    <row r="10" spans="1:16">
      <c r="A10" s="103">
        <v>17</v>
      </c>
      <c r="B10" s="100" t="s">
        <v>16</v>
      </c>
      <c r="C10" s="98">
        <v>10294</v>
      </c>
      <c r="D10" s="98">
        <v>10685</v>
      </c>
      <c r="E10" s="98">
        <v>10675</v>
      </c>
      <c r="F10" s="98"/>
      <c r="G10" s="98"/>
      <c r="H10" s="98"/>
      <c r="I10" s="101">
        <f t="shared" si="0"/>
        <v>1.1676607734891235E-2</v>
      </c>
      <c r="J10" s="101">
        <f t="shared" si="1"/>
        <v>3.7011851564017872E-2</v>
      </c>
      <c r="K10" s="98">
        <f t="shared" si="2"/>
        <v>381</v>
      </c>
      <c r="L10" s="102">
        <f t="shared" si="3"/>
        <v>1.6440838871148701E-2</v>
      </c>
      <c r="M10" s="99">
        <f t="shared" si="4"/>
        <v>-10</v>
      </c>
      <c r="N10" s="99">
        <f t="shared" si="5"/>
        <v>0</v>
      </c>
      <c r="P10" s="8"/>
    </row>
    <row r="11" spans="1:16">
      <c r="A11" s="103">
        <v>18</v>
      </c>
      <c r="B11" s="100" t="s">
        <v>17</v>
      </c>
      <c r="C11" s="98">
        <v>13187</v>
      </c>
      <c r="D11" s="98">
        <v>11940</v>
      </c>
      <c r="E11" s="98">
        <v>11876</v>
      </c>
      <c r="F11" s="98"/>
      <c r="G11" s="98"/>
      <c r="H11" s="98"/>
      <c r="I11" s="101">
        <f t="shared" si="0"/>
        <v>1.2990294469280404E-2</v>
      </c>
      <c r="J11" s="101">
        <f t="shared" si="1"/>
        <v>-9.941609160536892E-2</v>
      </c>
      <c r="K11" s="98">
        <f t="shared" si="2"/>
        <v>-1311</v>
      </c>
      <c r="L11" s="102">
        <f t="shared" si="3"/>
        <v>-5.6572020367653401E-2</v>
      </c>
      <c r="M11" s="99">
        <f t="shared" si="4"/>
        <v>-64</v>
      </c>
      <c r="N11" s="99">
        <f t="shared" si="5"/>
        <v>0</v>
      </c>
      <c r="P11" s="8"/>
    </row>
    <row r="12" spans="1:16">
      <c r="A12" s="103">
        <v>19</v>
      </c>
      <c r="B12" s="100" t="s">
        <v>18</v>
      </c>
      <c r="C12" s="98">
        <v>1024</v>
      </c>
      <c r="D12" s="98">
        <v>1078</v>
      </c>
      <c r="E12" s="98">
        <v>1072</v>
      </c>
      <c r="F12" s="98"/>
      <c r="G12" s="98"/>
      <c r="H12" s="98"/>
      <c r="I12" s="101">
        <f t="shared" si="0"/>
        <v>1.1725829968902487E-3</v>
      </c>
      <c r="J12" s="101">
        <f t="shared" si="1"/>
        <v>4.6875E-2</v>
      </c>
      <c r="K12" s="98">
        <f t="shared" si="2"/>
        <v>48</v>
      </c>
      <c r="L12" s="102">
        <f t="shared" si="3"/>
        <v>2.0712867869163718E-3</v>
      </c>
      <c r="M12" s="99">
        <f t="shared" si="4"/>
        <v>-6</v>
      </c>
      <c r="N12" s="99">
        <f t="shared" si="5"/>
        <v>0</v>
      </c>
      <c r="P12" s="8"/>
    </row>
    <row r="13" spans="1:16">
      <c r="A13" s="103">
        <v>20</v>
      </c>
      <c r="B13" s="100" t="s">
        <v>19</v>
      </c>
      <c r="C13" s="98">
        <v>18137</v>
      </c>
      <c r="D13" s="98">
        <v>18973</v>
      </c>
      <c r="E13" s="98">
        <v>18864</v>
      </c>
      <c r="F13" s="98"/>
      <c r="G13" s="98"/>
      <c r="H13" s="98"/>
      <c r="I13" s="101">
        <f t="shared" si="0"/>
        <v>2.0633960497516465E-2</v>
      </c>
      <c r="J13" s="101">
        <f t="shared" si="1"/>
        <v>4.0083806583227653E-2</v>
      </c>
      <c r="K13" s="98">
        <f t="shared" si="2"/>
        <v>727</v>
      </c>
      <c r="L13" s="102">
        <f t="shared" si="3"/>
        <v>3.1371364460170879E-2</v>
      </c>
      <c r="M13" s="99">
        <f t="shared" si="4"/>
        <v>-109</v>
      </c>
      <c r="N13" s="99">
        <f t="shared" si="5"/>
        <v>0</v>
      </c>
    </row>
    <row r="14" spans="1:16">
      <c r="A14" s="103">
        <v>21</v>
      </c>
      <c r="B14" s="100" t="s">
        <v>20</v>
      </c>
      <c r="C14" s="98">
        <v>8503</v>
      </c>
      <c r="D14" s="98">
        <v>9600</v>
      </c>
      <c r="E14" s="98">
        <v>9729</v>
      </c>
      <c r="F14" s="98"/>
      <c r="G14" s="98"/>
      <c r="H14" s="98"/>
      <c r="I14" s="101">
        <f t="shared" si="0"/>
        <v>1.0641846993232489E-2</v>
      </c>
      <c r="J14" s="101">
        <f t="shared" si="1"/>
        <v>0.14418440550393979</v>
      </c>
      <c r="K14" s="98">
        <f t="shared" si="2"/>
        <v>1226</v>
      </c>
      <c r="L14" s="102">
        <f t="shared" si="3"/>
        <v>5.2904116682488997E-2</v>
      </c>
      <c r="M14" s="99">
        <f t="shared" si="4"/>
        <v>129</v>
      </c>
      <c r="N14" s="99">
        <f t="shared" si="5"/>
        <v>0</v>
      </c>
    </row>
    <row r="15" spans="1:16">
      <c r="A15" s="103">
        <v>22</v>
      </c>
      <c r="B15" s="100" t="s">
        <v>21</v>
      </c>
      <c r="C15" s="98">
        <v>43773</v>
      </c>
      <c r="D15" s="98">
        <v>44366</v>
      </c>
      <c r="E15" s="98">
        <v>43799</v>
      </c>
      <c r="F15" s="98"/>
      <c r="G15" s="98"/>
      <c r="H15" s="98"/>
      <c r="I15" s="101">
        <f t="shared" si="0"/>
        <v>4.7908547276861939E-2</v>
      </c>
      <c r="J15" s="101">
        <f t="shared" si="1"/>
        <v>5.9397345395563472E-4</v>
      </c>
      <c r="K15" s="98">
        <f t="shared" si="2"/>
        <v>26</v>
      </c>
      <c r="L15" s="102">
        <f t="shared" si="3"/>
        <v>1.1219470095797015E-3</v>
      </c>
      <c r="M15" s="99">
        <f t="shared" si="4"/>
        <v>-567</v>
      </c>
      <c r="N15" s="99">
        <f t="shared" si="5"/>
        <v>0</v>
      </c>
    </row>
    <row r="16" spans="1:16">
      <c r="A16" s="103">
        <v>23</v>
      </c>
      <c r="B16" s="100" t="s">
        <v>22</v>
      </c>
      <c r="C16" s="98">
        <v>29473</v>
      </c>
      <c r="D16" s="98">
        <v>29679</v>
      </c>
      <c r="E16" s="98">
        <v>28990</v>
      </c>
      <c r="F16" s="98"/>
      <c r="G16" s="98"/>
      <c r="H16" s="98"/>
      <c r="I16" s="101">
        <f t="shared" si="0"/>
        <v>3.1710056977470438E-2</v>
      </c>
      <c r="J16" s="101">
        <f t="shared" si="1"/>
        <v>-1.6387880432938623E-2</v>
      </c>
      <c r="K16" s="98">
        <f t="shared" si="2"/>
        <v>-483</v>
      </c>
      <c r="L16" s="102">
        <f t="shared" si="3"/>
        <v>-2.0842323293345993E-2</v>
      </c>
      <c r="M16" s="99">
        <f t="shared" si="4"/>
        <v>-689</v>
      </c>
      <c r="N16" s="99">
        <f t="shared" si="5"/>
        <v>0</v>
      </c>
    </row>
    <row r="17" spans="1:16">
      <c r="A17" s="103">
        <v>24</v>
      </c>
      <c r="B17" s="100" t="s">
        <v>23</v>
      </c>
      <c r="C17" s="98">
        <v>12005</v>
      </c>
      <c r="D17" s="98">
        <v>12112</v>
      </c>
      <c r="E17" s="98">
        <v>12095</v>
      </c>
      <c r="F17" s="98"/>
      <c r="G17" s="98"/>
      <c r="H17" s="98"/>
      <c r="I17" s="101">
        <f t="shared" si="0"/>
        <v>1.3229842674801826E-2</v>
      </c>
      <c r="J17" s="101">
        <f t="shared" si="1"/>
        <v>7.4968763015410243E-3</v>
      </c>
      <c r="K17" s="98">
        <f t="shared" si="2"/>
        <v>90</v>
      </c>
      <c r="L17" s="102">
        <f t="shared" si="3"/>
        <v>3.8836627254681972E-3</v>
      </c>
      <c r="M17" s="99">
        <f t="shared" si="4"/>
        <v>-17</v>
      </c>
      <c r="N17" s="99">
        <f t="shared" si="5"/>
        <v>0</v>
      </c>
      <c r="P17" s="9"/>
    </row>
    <row r="18" spans="1:16">
      <c r="A18" s="103">
        <v>25</v>
      </c>
      <c r="B18" s="100" t="s">
        <v>24</v>
      </c>
      <c r="C18" s="98">
        <v>56776</v>
      </c>
      <c r="D18" s="98">
        <v>56842</v>
      </c>
      <c r="E18" s="98">
        <v>56229</v>
      </c>
      <c r="F18" s="98"/>
      <c r="G18" s="98"/>
      <c r="H18" s="98"/>
      <c r="I18" s="101">
        <f t="shared" si="0"/>
        <v>6.1504822138191965E-2</v>
      </c>
      <c r="J18" s="101">
        <f t="shared" si="1"/>
        <v>-9.634352543328166E-3</v>
      </c>
      <c r="K18" s="98">
        <f t="shared" si="2"/>
        <v>-547</v>
      </c>
      <c r="L18" s="102">
        <f t="shared" si="3"/>
        <v>-2.3604039009234488E-2</v>
      </c>
      <c r="M18" s="99">
        <f t="shared" si="4"/>
        <v>-613</v>
      </c>
      <c r="N18" s="99">
        <f t="shared" si="5"/>
        <v>0</v>
      </c>
    </row>
    <row r="19" spans="1:16">
      <c r="A19" s="103">
        <v>26</v>
      </c>
      <c r="B19" s="100" t="s">
        <v>25</v>
      </c>
      <c r="C19" s="98">
        <v>12135</v>
      </c>
      <c r="D19" s="98">
        <v>11785</v>
      </c>
      <c r="E19" s="98">
        <v>11747</v>
      </c>
      <c r="F19" s="98"/>
      <c r="G19" s="98"/>
      <c r="H19" s="98"/>
      <c r="I19" s="101">
        <f t="shared" si="0"/>
        <v>1.2849190731781484E-2</v>
      </c>
      <c r="J19" s="101">
        <f t="shared" si="1"/>
        <v>-3.1973629995879688E-2</v>
      </c>
      <c r="K19" s="98">
        <f t="shared" si="2"/>
        <v>-388</v>
      </c>
      <c r="L19" s="102">
        <f t="shared" si="3"/>
        <v>-1.6742901527574006E-2</v>
      </c>
      <c r="M19" s="99">
        <f t="shared" si="4"/>
        <v>-38</v>
      </c>
      <c r="N19" s="99">
        <f t="shared" si="5"/>
        <v>0</v>
      </c>
    </row>
    <row r="20" spans="1:16">
      <c r="A20" s="103">
        <v>27</v>
      </c>
      <c r="B20" s="100" t="s">
        <v>26</v>
      </c>
      <c r="C20" s="98">
        <v>32694</v>
      </c>
      <c r="D20" s="98">
        <v>34364</v>
      </c>
      <c r="E20" s="98">
        <v>33598</v>
      </c>
      <c r="F20" s="98"/>
      <c r="G20" s="98"/>
      <c r="H20" s="98"/>
      <c r="I20" s="101">
        <f t="shared" si="0"/>
        <v>3.6750413740222553E-2</v>
      </c>
      <c r="J20" s="101">
        <f t="shared" si="1"/>
        <v>2.7650333394506638E-2</v>
      </c>
      <c r="K20" s="98">
        <f t="shared" si="2"/>
        <v>904</v>
      </c>
      <c r="L20" s="102">
        <f t="shared" si="3"/>
        <v>3.9009234486925004E-2</v>
      </c>
      <c r="M20" s="99">
        <f t="shared" si="4"/>
        <v>-766</v>
      </c>
      <c r="N20" s="99">
        <f t="shared" si="5"/>
        <v>0</v>
      </c>
    </row>
    <row r="21" spans="1:16">
      <c r="A21" s="103">
        <v>28</v>
      </c>
      <c r="B21" s="100" t="s">
        <v>27</v>
      </c>
      <c r="C21" s="98">
        <v>21396</v>
      </c>
      <c r="D21" s="98">
        <v>22483</v>
      </c>
      <c r="E21" s="98">
        <v>22519</v>
      </c>
      <c r="F21" s="98"/>
      <c r="G21" s="98"/>
      <c r="H21" s="98"/>
      <c r="I21" s="101">
        <f t="shared" si="0"/>
        <v>2.4631899726652529E-2</v>
      </c>
      <c r="J21" s="101">
        <f t="shared" si="1"/>
        <v>5.2486446064684986E-2</v>
      </c>
      <c r="K21" s="98">
        <f t="shared" si="2"/>
        <v>1123</v>
      </c>
      <c r="L21" s="102">
        <f t="shared" si="3"/>
        <v>4.8459480452230946E-2</v>
      </c>
      <c r="M21" s="99">
        <f t="shared" si="4"/>
        <v>36</v>
      </c>
      <c r="N21" s="99">
        <f t="shared" si="5"/>
        <v>0</v>
      </c>
    </row>
    <row r="22" spans="1:16">
      <c r="A22" s="103">
        <v>29</v>
      </c>
      <c r="B22" s="100" t="s">
        <v>28</v>
      </c>
      <c r="C22" s="98">
        <v>34294</v>
      </c>
      <c r="D22" s="98">
        <v>34506</v>
      </c>
      <c r="E22" s="98">
        <v>34088</v>
      </c>
      <c r="F22" s="98"/>
      <c r="G22" s="98"/>
      <c r="H22" s="98"/>
      <c r="I22" s="101">
        <f t="shared" si="0"/>
        <v>3.7286389177233953E-2</v>
      </c>
      <c r="J22" s="101">
        <f t="shared" si="1"/>
        <v>-6.0068816702630199E-3</v>
      </c>
      <c r="K22" s="98">
        <f t="shared" si="2"/>
        <v>-206</v>
      </c>
      <c r="L22" s="102">
        <f t="shared" si="3"/>
        <v>-8.8892724605160959E-3</v>
      </c>
      <c r="M22" s="99">
        <f t="shared" si="4"/>
        <v>-418</v>
      </c>
      <c r="N22" s="99">
        <f t="shared" si="5"/>
        <v>0</v>
      </c>
    </row>
    <row r="23" spans="1:16">
      <c r="A23" s="103">
        <v>30</v>
      </c>
      <c r="B23" s="100" t="s">
        <v>29</v>
      </c>
      <c r="C23" s="98">
        <v>3627</v>
      </c>
      <c r="D23" s="98">
        <v>4107</v>
      </c>
      <c r="E23" s="98">
        <v>4124</v>
      </c>
      <c r="F23" s="98"/>
      <c r="G23" s="98"/>
      <c r="H23" s="98"/>
      <c r="I23" s="101">
        <f t="shared" si="0"/>
        <v>4.510944290275546E-3</v>
      </c>
      <c r="J23" s="101">
        <f t="shared" si="1"/>
        <v>0.13702784670526605</v>
      </c>
      <c r="K23" s="98">
        <f t="shared" si="2"/>
        <v>497</v>
      </c>
      <c r="L23" s="102">
        <f t="shared" si="3"/>
        <v>2.14464486061966E-2</v>
      </c>
      <c r="M23" s="99">
        <f t="shared" si="4"/>
        <v>17</v>
      </c>
      <c r="N23" s="99">
        <f t="shared" si="5"/>
        <v>0</v>
      </c>
    </row>
    <row r="24" spans="1:16">
      <c r="A24" s="103">
        <v>31</v>
      </c>
      <c r="B24" s="100" t="s">
        <v>30</v>
      </c>
      <c r="C24" s="98">
        <v>23030</v>
      </c>
      <c r="D24" s="98">
        <v>22614</v>
      </c>
      <c r="E24" s="98">
        <v>22124</v>
      </c>
      <c r="F24" s="98"/>
      <c r="G24" s="98"/>
      <c r="H24" s="98"/>
      <c r="I24" s="101">
        <f t="shared" si="0"/>
        <v>2.4199837894775991E-2</v>
      </c>
      <c r="J24" s="101">
        <f t="shared" si="1"/>
        <v>-3.9339991315675206E-2</v>
      </c>
      <c r="K24" s="98">
        <f t="shared" si="2"/>
        <v>-906</v>
      </c>
      <c r="L24" s="102">
        <f t="shared" si="3"/>
        <v>-3.9095538103046515E-2</v>
      </c>
      <c r="M24" s="99">
        <f t="shared" si="4"/>
        <v>-490</v>
      </c>
      <c r="N24" s="99">
        <f t="shared" si="5"/>
        <v>0</v>
      </c>
    </row>
    <row r="25" spans="1:16">
      <c r="A25" s="103">
        <v>32</v>
      </c>
      <c r="B25" s="100" t="s">
        <v>31</v>
      </c>
      <c r="C25" s="98">
        <v>17059</v>
      </c>
      <c r="D25" s="98">
        <v>18395</v>
      </c>
      <c r="E25" s="98">
        <v>18458</v>
      </c>
      <c r="F25" s="98"/>
      <c r="G25" s="98"/>
      <c r="H25" s="98"/>
      <c r="I25" s="101">
        <f t="shared" si="0"/>
        <v>2.0189866563992732E-2</v>
      </c>
      <c r="J25" s="101">
        <f t="shared" si="1"/>
        <v>8.2009496453484959E-2</v>
      </c>
      <c r="K25" s="98">
        <f t="shared" si="2"/>
        <v>1399</v>
      </c>
      <c r="L25" s="102">
        <f t="shared" si="3"/>
        <v>6.0369379477000086E-2</v>
      </c>
      <c r="M25" s="99">
        <f t="shared" si="4"/>
        <v>63</v>
      </c>
      <c r="N25" s="99">
        <f t="shared" si="5"/>
        <v>0</v>
      </c>
    </row>
    <row r="26" spans="1:16">
      <c r="A26" s="103">
        <v>33</v>
      </c>
      <c r="B26" s="100" t="s">
        <v>32</v>
      </c>
      <c r="C26" s="98">
        <v>19063</v>
      </c>
      <c r="D26" s="98">
        <v>18069</v>
      </c>
      <c r="E26" s="98">
        <v>18054</v>
      </c>
      <c r="F26" s="98"/>
      <c r="G26" s="98"/>
      <c r="H26" s="98"/>
      <c r="I26" s="101">
        <f t="shared" si="0"/>
        <v>1.9747960285313945E-2</v>
      </c>
      <c r="J26" s="101">
        <f t="shared" si="1"/>
        <v>-5.2929759219430307E-2</v>
      </c>
      <c r="K26" s="98">
        <f t="shared" si="2"/>
        <v>-1009</v>
      </c>
      <c r="L26" s="102">
        <f t="shared" si="3"/>
        <v>-4.3540174333304565E-2</v>
      </c>
      <c r="M26" s="99">
        <f t="shared" si="4"/>
        <v>-15</v>
      </c>
      <c r="N26" s="99">
        <f t="shared" si="5"/>
        <v>0</v>
      </c>
    </row>
    <row r="27" spans="1:16" s="110" customFormat="1" ht="14.45" customHeight="1">
      <c r="A27" s="187" t="s">
        <v>89</v>
      </c>
      <c r="B27" s="187"/>
      <c r="C27" s="65">
        <v>891047</v>
      </c>
      <c r="D27" s="65">
        <v>916549</v>
      </c>
      <c r="E27" s="65">
        <v>914221</v>
      </c>
      <c r="F27" s="65"/>
      <c r="G27" s="65"/>
      <c r="H27" s="65"/>
      <c r="I27" s="101">
        <f t="shared" si="0"/>
        <v>1</v>
      </c>
      <c r="J27" s="101">
        <f t="shared" si="1"/>
        <v>2.6007606781684917E-2</v>
      </c>
      <c r="K27" s="98">
        <f t="shared" si="2"/>
        <v>23174</v>
      </c>
      <c r="L27" s="102">
        <f t="shared" si="3"/>
        <v>1</v>
      </c>
      <c r="M27" s="98">
        <f t="shared" si="4"/>
        <v>-2328</v>
      </c>
      <c r="N27" s="99">
        <f t="shared" si="5"/>
        <v>0</v>
      </c>
      <c r="P27" s="19"/>
    </row>
    <row r="29" spans="1:16">
      <c r="E29" s="141"/>
      <c r="F29" s="141"/>
    </row>
    <row r="30" spans="1:16">
      <c r="E30" s="141"/>
      <c r="F30" s="141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S8" sqref="S8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.5703125" style="5" customWidth="1"/>
    <col min="9" max="9" width="19.28515625" style="5" customWidth="1"/>
    <col min="10" max="10" width="18.140625" style="5" customWidth="1"/>
    <col min="11" max="11" width="30.42578125" style="5" customWidth="1"/>
    <col min="12" max="12" width="27.42578125" style="5" customWidth="1"/>
    <col min="13" max="13" width="22.28515625" style="5" customWidth="1"/>
    <col min="14" max="15" width="30.42578125" style="5" customWidth="1"/>
    <col min="16" max="16384" width="9.140625" style="5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60">
      <c r="A2" s="94" t="s">
        <v>91</v>
      </c>
      <c r="B2" s="94" t="s">
        <v>174</v>
      </c>
      <c r="C2" s="94">
        <v>43040</v>
      </c>
      <c r="D2" s="94">
        <v>43374</v>
      </c>
      <c r="E2" s="94">
        <v>43405</v>
      </c>
      <c r="F2" s="94">
        <v>43040</v>
      </c>
      <c r="G2" s="94">
        <v>43374</v>
      </c>
      <c r="H2" s="94">
        <v>43405</v>
      </c>
      <c r="I2" s="93" t="s">
        <v>332</v>
      </c>
      <c r="J2" s="93" t="s">
        <v>306</v>
      </c>
      <c r="K2" s="93" t="s">
        <v>333</v>
      </c>
      <c r="L2" s="93" t="s">
        <v>334</v>
      </c>
      <c r="M2" s="93" t="s">
        <v>315</v>
      </c>
      <c r="N2" s="97" t="s">
        <v>335</v>
      </c>
      <c r="O2" s="161" t="s">
        <v>335</v>
      </c>
    </row>
    <row r="3" spans="1:15">
      <c r="A3" s="76">
        <v>1</v>
      </c>
      <c r="B3" s="90" t="s">
        <v>92</v>
      </c>
      <c r="C3" s="77">
        <v>79166</v>
      </c>
      <c r="D3" s="77">
        <v>85545</v>
      </c>
      <c r="E3" s="77">
        <v>84973</v>
      </c>
      <c r="F3" s="77"/>
      <c r="G3" s="77"/>
      <c r="H3" s="77"/>
      <c r="I3" s="91"/>
      <c r="J3" s="101">
        <f t="shared" ref="J3:J66" si="0">E3/$E$84</f>
        <v>1.9527226615839912E-2</v>
      </c>
      <c r="K3" s="101">
        <f t="shared" ref="K3:K66" si="1">(E3-C3)/C3</f>
        <v>7.3352196650077056E-2</v>
      </c>
      <c r="L3" s="98">
        <f t="shared" ref="L3:L66" si="2">E3-C3</f>
        <v>5807</v>
      </c>
      <c r="M3" s="102">
        <f>L3/$L$84</f>
        <v>2.1127042395974693E-2</v>
      </c>
      <c r="N3" s="99">
        <f t="shared" ref="N3:N66" si="3">E3-D3</f>
        <v>-572</v>
      </c>
      <c r="O3" s="99">
        <f>H3-G3</f>
        <v>0</v>
      </c>
    </row>
    <row r="4" spans="1:15">
      <c r="A4" s="76">
        <v>2</v>
      </c>
      <c r="B4" s="90" t="s">
        <v>93</v>
      </c>
      <c r="C4" s="77">
        <v>11323</v>
      </c>
      <c r="D4" s="77">
        <v>12950</v>
      </c>
      <c r="E4" s="77">
        <v>13266</v>
      </c>
      <c r="F4" s="77"/>
      <c r="G4" s="77"/>
      <c r="H4" s="77"/>
      <c r="I4" s="91"/>
      <c r="J4" s="101">
        <f t="shared" si="0"/>
        <v>3.048594121494266E-3</v>
      </c>
      <c r="K4" s="101">
        <f t="shared" si="1"/>
        <v>0.17159763313609466</v>
      </c>
      <c r="L4" s="98">
        <f t="shared" si="2"/>
        <v>1943</v>
      </c>
      <c r="M4" s="102">
        <f t="shared" ref="M4:M67" si="4">L4/$L$84</f>
        <v>7.0690276175958029E-3</v>
      </c>
      <c r="N4" s="99">
        <f t="shared" si="3"/>
        <v>316</v>
      </c>
      <c r="O4" s="99">
        <f t="shared" ref="O4:O67" si="5">H4-G4</f>
        <v>0</v>
      </c>
    </row>
    <row r="5" spans="1:15">
      <c r="A5" s="76">
        <v>3</v>
      </c>
      <c r="B5" s="90" t="s">
        <v>94</v>
      </c>
      <c r="C5" s="77">
        <v>20682</v>
      </c>
      <c r="D5" s="77">
        <v>22731</v>
      </c>
      <c r="E5" s="77">
        <v>22845</v>
      </c>
      <c r="F5" s="77"/>
      <c r="G5" s="77"/>
      <c r="H5" s="77"/>
      <c r="I5" s="91"/>
      <c r="J5" s="101">
        <f t="shared" si="0"/>
        <v>5.2498969324239796E-3</v>
      </c>
      <c r="K5" s="101">
        <f t="shared" si="1"/>
        <v>0.10458369596750798</v>
      </c>
      <c r="L5" s="98">
        <f t="shared" si="2"/>
        <v>2163</v>
      </c>
      <c r="M5" s="102">
        <f t="shared" si="4"/>
        <v>7.8694321857229656E-3</v>
      </c>
      <c r="N5" s="99">
        <f t="shared" si="3"/>
        <v>114</v>
      </c>
      <c r="O5" s="99">
        <f t="shared" si="5"/>
        <v>0</v>
      </c>
    </row>
    <row r="6" spans="1:15">
      <c r="A6" s="76">
        <v>4</v>
      </c>
      <c r="B6" s="90" t="s">
        <v>95</v>
      </c>
      <c r="C6" s="77">
        <v>5804</v>
      </c>
      <c r="D6" s="77">
        <v>7774</v>
      </c>
      <c r="E6" s="77">
        <v>7776</v>
      </c>
      <c r="F6" s="77"/>
      <c r="G6" s="77"/>
      <c r="H6" s="77"/>
      <c r="I6" s="91"/>
      <c r="J6" s="101">
        <f t="shared" si="0"/>
        <v>1.7869642611743866E-3</v>
      </c>
      <c r="K6" s="101">
        <f t="shared" si="1"/>
        <v>0.33976567884217779</v>
      </c>
      <c r="L6" s="98">
        <f t="shared" si="2"/>
        <v>1972</v>
      </c>
      <c r="M6" s="102">
        <f t="shared" si="4"/>
        <v>7.1745354924852922E-3</v>
      </c>
      <c r="N6" s="99">
        <f t="shared" si="3"/>
        <v>2</v>
      </c>
      <c r="O6" s="99">
        <f t="shared" si="5"/>
        <v>0</v>
      </c>
    </row>
    <row r="7" spans="1:15">
      <c r="A7" s="76">
        <v>5</v>
      </c>
      <c r="B7" s="90" t="s">
        <v>96</v>
      </c>
      <c r="C7" s="77">
        <v>10679</v>
      </c>
      <c r="D7" s="77">
        <v>11844</v>
      </c>
      <c r="E7" s="77">
        <v>11962</v>
      </c>
      <c r="F7" s="77"/>
      <c r="G7" s="77"/>
      <c r="H7" s="77"/>
      <c r="I7" s="91"/>
      <c r="J7" s="101">
        <f t="shared" si="0"/>
        <v>2.7489283040339524E-3</v>
      </c>
      <c r="K7" s="101">
        <f t="shared" si="1"/>
        <v>0.12014233542466524</v>
      </c>
      <c r="L7" s="98">
        <f t="shared" si="2"/>
        <v>1283</v>
      </c>
      <c r="M7" s="102">
        <f t="shared" si="4"/>
        <v>4.6678139132143156E-3</v>
      </c>
      <c r="N7" s="99">
        <f t="shared" si="3"/>
        <v>118</v>
      </c>
      <c r="O7" s="99">
        <f t="shared" si="5"/>
        <v>0</v>
      </c>
    </row>
    <row r="8" spans="1:15">
      <c r="A8" s="76">
        <v>6</v>
      </c>
      <c r="B8" s="90" t="s">
        <v>97</v>
      </c>
      <c r="C8" s="77">
        <v>336685</v>
      </c>
      <c r="D8" s="77">
        <v>353842</v>
      </c>
      <c r="E8" s="77">
        <v>354071</v>
      </c>
      <c r="F8" s="77"/>
      <c r="G8" s="77"/>
      <c r="H8" s="77"/>
      <c r="I8" s="91"/>
      <c r="J8" s="101">
        <f t="shared" si="0"/>
        <v>8.1367312618091089E-2</v>
      </c>
      <c r="K8" s="101">
        <f t="shared" si="1"/>
        <v>5.1638772146071252E-2</v>
      </c>
      <c r="L8" s="98">
        <f t="shared" si="2"/>
        <v>17386</v>
      </c>
      <c r="M8" s="102">
        <f t="shared" si="4"/>
        <v>6.3253790097540216E-2</v>
      </c>
      <c r="N8" s="99">
        <f t="shared" si="3"/>
        <v>229</v>
      </c>
      <c r="O8" s="99">
        <f t="shared" si="5"/>
        <v>0</v>
      </c>
    </row>
    <row r="9" spans="1:15">
      <c r="A9" s="76">
        <v>7</v>
      </c>
      <c r="B9" s="90" t="s">
        <v>98</v>
      </c>
      <c r="C9" s="77">
        <v>155697</v>
      </c>
      <c r="D9" s="77">
        <v>196216</v>
      </c>
      <c r="E9" s="77">
        <v>174539</v>
      </c>
      <c r="F9" s="77"/>
      <c r="G9" s="77"/>
      <c r="H9" s="77"/>
      <c r="I9" s="91"/>
      <c r="J9" s="101">
        <f t="shared" si="0"/>
        <v>4.0109947939958368E-2</v>
      </c>
      <c r="K9" s="101">
        <f t="shared" si="1"/>
        <v>0.12101710373353372</v>
      </c>
      <c r="L9" s="98">
        <f t="shared" si="2"/>
        <v>18842</v>
      </c>
      <c r="M9" s="102">
        <f t="shared" si="4"/>
        <v>6.8551013057509075E-2</v>
      </c>
      <c r="N9" s="99">
        <f t="shared" si="3"/>
        <v>-21677</v>
      </c>
      <c r="O9" s="99">
        <f t="shared" si="5"/>
        <v>0</v>
      </c>
    </row>
    <row r="10" spans="1:15">
      <c r="A10" s="76">
        <v>8</v>
      </c>
      <c r="B10" s="90" t="s">
        <v>99</v>
      </c>
      <c r="C10" s="77">
        <v>5967</v>
      </c>
      <c r="D10" s="77">
        <v>6672</v>
      </c>
      <c r="E10" s="77">
        <v>6837</v>
      </c>
      <c r="F10" s="77"/>
      <c r="G10" s="77"/>
      <c r="H10" s="77"/>
      <c r="I10" s="91"/>
      <c r="J10" s="101">
        <f t="shared" si="0"/>
        <v>1.5711772959939919E-3</v>
      </c>
      <c r="K10" s="101">
        <f t="shared" si="1"/>
        <v>0.14580191050779287</v>
      </c>
      <c r="L10" s="98">
        <f t="shared" si="2"/>
        <v>870</v>
      </c>
      <c r="M10" s="102">
        <f t="shared" si="4"/>
        <v>3.165236246684688E-3</v>
      </c>
      <c r="N10" s="99">
        <f t="shared" si="3"/>
        <v>165</v>
      </c>
      <c r="O10" s="99">
        <f t="shared" si="5"/>
        <v>0</v>
      </c>
    </row>
    <row r="11" spans="1:15">
      <c r="A11" s="76">
        <v>9</v>
      </c>
      <c r="B11" s="90" t="s">
        <v>100</v>
      </c>
      <c r="C11" s="77">
        <v>49274</v>
      </c>
      <c r="D11" s="77">
        <v>53614</v>
      </c>
      <c r="E11" s="77">
        <v>51528</v>
      </c>
      <c r="F11" s="77"/>
      <c r="G11" s="77"/>
      <c r="H11" s="77"/>
      <c r="I11" s="91"/>
      <c r="J11" s="101">
        <f t="shared" si="0"/>
        <v>1.1841395891177185E-2</v>
      </c>
      <c r="K11" s="101">
        <f t="shared" si="1"/>
        <v>4.5744205869221087E-2</v>
      </c>
      <c r="L11" s="98">
        <f t="shared" si="2"/>
        <v>2254</v>
      </c>
      <c r="M11" s="102">
        <f t="shared" si="4"/>
        <v>8.2005086207210184E-3</v>
      </c>
      <c r="N11" s="99">
        <f t="shared" si="3"/>
        <v>-2086</v>
      </c>
      <c r="O11" s="99">
        <f t="shared" si="5"/>
        <v>0</v>
      </c>
    </row>
    <row r="12" spans="1:15">
      <c r="A12" s="76">
        <v>10</v>
      </c>
      <c r="B12" s="90" t="s">
        <v>101</v>
      </c>
      <c r="C12" s="77">
        <v>50740</v>
      </c>
      <c r="D12" s="77">
        <v>54855</v>
      </c>
      <c r="E12" s="77">
        <v>54882</v>
      </c>
      <c r="F12" s="77"/>
      <c r="G12" s="77"/>
      <c r="H12" s="77"/>
      <c r="I12" s="91"/>
      <c r="J12" s="101">
        <f t="shared" si="0"/>
        <v>1.2612162111853484E-2</v>
      </c>
      <c r="K12" s="101">
        <f t="shared" si="1"/>
        <v>8.163184864012614E-2</v>
      </c>
      <c r="L12" s="98">
        <f t="shared" si="2"/>
        <v>4142</v>
      </c>
      <c r="M12" s="102">
        <f t="shared" si="4"/>
        <v>1.5069435096285031E-2</v>
      </c>
      <c r="N12" s="99">
        <f t="shared" si="3"/>
        <v>27</v>
      </c>
      <c r="O12" s="99">
        <f t="shared" si="5"/>
        <v>0</v>
      </c>
    </row>
    <row r="13" spans="1:15">
      <c r="A13" s="76">
        <v>11</v>
      </c>
      <c r="B13" s="90" t="s">
        <v>102</v>
      </c>
      <c r="C13" s="77">
        <v>12219</v>
      </c>
      <c r="D13" s="77">
        <v>12591</v>
      </c>
      <c r="E13" s="77">
        <v>12528</v>
      </c>
      <c r="F13" s="77"/>
      <c r="G13" s="77"/>
      <c r="H13" s="77"/>
      <c r="I13" s="91"/>
      <c r="J13" s="101">
        <f t="shared" si="0"/>
        <v>2.878997976336512E-3</v>
      </c>
      <c r="K13" s="101">
        <f t="shared" si="1"/>
        <v>2.5288485146083967E-2</v>
      </c>
      <c r="L13" s="98">
        <f t="shared" si="2"/>
        <v>309</v>
      </c>
      <c r="M13" s="102">
        <f t="shared" si="4"/>
        <v>1.1242045979604235E-3</v>
      </c>
      <c r="N13" s="99">
        <f t="shared" si="3"/>
        <v>-63</v>
      </c>
      <c r="O13" s="99">
        <f t="shared" si="5"/>
        <v>0</v>
      </c>
    </row>
    <row r="14" spans="1:15">
      <c r="A14" s="76">
        <v>12</v>
      </c>
      <c r="B14" s="90" t="s">
        <v>103</v>
      </c>
      <c r="C14" s="77">
        <v>5623</v>
      </c>
      <c r="D14" s="77">
        <v>6583</v>
      </c>
      <c r="E14" s="77">
        <v>6802</v>
      </c>
      <c r="F14" s="77"/>
      <c r="G14" s="77"/>
      <c r="H14" s="77"/>
      <c r="I14" s="91"/>
      <c r="J14" s="101">
        <f t="shared" si="0"/>
        <v>1.5631341183781093E-3</v>
      </c>
      <c r="K14" s="101">
        <f t="shared" si="1"/>
        <v>0.20967455095144941</v>
      </c>
      <c r="L14" s="98">
        <f t="shared" si="2"/>
        <v>1179</v>
      </c>
      <c r="M14" s="102">
        <f t="shared" si="4"/>
        <v>4.2894408446451119E-3</v>
      </c>
      <c r="N14" s="99">
        <f t="shared" si="3"/>
        <v>219</v>
      </c>
      <c r="O14" s="99">
        <f t="shared" si="5"/>
        <v>0</v>
      </c>
    </row>
    <row r="15" spans="1:15">
      <c r="A15" s="76">
        <v>13</v>
      </c>
      <c r="B15" s="90" t="s">
        <v>104</v>
      </c>
      <c r="C15" s="77">
        <v>4883</v>
      </c>
      <c r="D15" s="77">
        <v>6840</v>
      </c>
      <c r="E15" s="77">
        <v>6965</v>
      </c>
      <c r="F15" s="77"/>
      <c r="G15" s="77"/>
      <c r="H15" s="77"/>
      <c r="I15" s="91"/>
      <c r="J15" s="101">
        <f t="shared" si="0"/>
        <v>1.6005923455606485E-3</v>
      </c>
      <c r="K15" s="101">
        <f t="shared" si="1"/>
        <v>0.42637722711447879</v>
      </c>
      <c r="L15" s="98">
        <f t="shared" si="2"/>
        <v>2082</v>
      </c>
      <c r="M15" s="102">
        <f t="shared" si="4"/>
        <v>7.5747377765488736E-3</v>
      </c>
      <c r="N15" s="99">
        <f t="shared" si="3"/>
        <v>125</v>
      </c>
      <c r="O15" s="99">
        <f t="shared" si="5"/>
        <v>0</v>
      </c>
    </row>
    <row r="16" spans="1:15">
      <c r="A16" s="76">
        <v>14</v>
      </c>
      <c r="B16" s="90" t="s">
        <v>105</v>
      </c>
      <c r="C16" s="77">
        <v>18672</v>
      </c>
      <c r="D16" s="77">
        <v>20020</v>
      </c>
      <c r="E16" s="77">
        <v>19601</v>
      </c>
      <c r="F16" s="77"/>
      <c r="G16" s="77"/>
      <c r="H16" s="77"/>
      <c r="I16" s="91"/>
      <c r="J16" s="101">
        <f t="shared" si="0"/>
        <v>4.5044092699690272E-3</v>
      </c>
      <c r="K16" s="101">
        <f t="shared" si="1"/>
        <v>4.9753641816623818E-2</v>
      </c>
      <c r="L16" s="98">
        <f t="shared" si="2"/>
        <v>929</v>
      </c>
      <c r="M16" s="102">
        <f t="shared" si="4"/>
        <v>3.3798901990460635E-3</v>
      </c>
      <c r="N16" s="99">
        <f t="shared" si="3"/>
        <v>-419</v>
      </c>
      <c r="O16" s="99">
        <f t="shared" si="5"/>
        <v>0</v>
      </c>
    </row>
    <row r="17" spans="1:15">
      <c r="A17" s="76">
        <v>15</v>
      </c>
      <c r="B17" s="90" t="s">
        <v>106</v>
      </c>
      <c r="C17" s="77">
        <v>9355</v>
      </c>
      <c r="D17" s="77">
        <v>9591</v>
      </c>
      <c r="E17" s="77">
        <v>9583</v>
      </c>
      <c r="F17" s="77"/>
      <c r="G17" s="77"/>
      <c r="H17" s="77"/>
      <c r="I17" s="91"/>
      <c r="J17" s="101">
        <f t="shared" si="0"/>
        <v>2.2022220312286713E-3</v>
      </c>
      <c r="K17" s="101">
        <f t="shared" si="1"/>
        <v>2.4371993586317479E-2</v>
      </c>
      <c r="L17" s="98">
        <f t="shared" si="2"/>
        <v>228</v>
      </c>
      <c r="M17" s="102">
        <f t="shared" si="4"/>
        <v>8.2951018878633204E-4</v>
      </c>
      <c r="N17" s="99">
        <f t="shared" si="3"/>
        <v>-8</v>
      </c>
      <c r="O17" s="99">
        <f t="shared" si="5"/>
        <v>0</v>
      </c>
    </row>
    <row r="18" spans="1:15">
      <c r="A18" s="76">
        <v>16</v>
      </c>
      <c r="B18" s="90" t="s">
        <v>107</v>
      </c>
      <c r="C18" s="77">
        <v>214708</v>
      </c>
      <c r="D18" s="77">
        <v>223699</v>
      </c>
      <c r="E18" s="77">
        <v>223204</v>
      </c>
      <c r="F18" s="77"/>
      <c r="G18" s="77"/>
      <c r="H18" s="77"/>
      <c r="I18" s="91"/>
      <c r="J18" s="101">
        <f t="shared" si="0"/>
        <v>5.1293411902156354E-2</v>
      </c>
      <c r="K18" s="101">
        <f t="shared" si="1"/>
        <v>3.9570020679248093E-2</v>
      </c>
      <c r="L18" s="98">
        <f t="shared" si="2"/>
        <v>8496</v>
      </c>
      <c r="M18" s="102">
        <f t="shared" si="4"/>
        <v>3.0910169140038055E-2</v>
      </c>
      <c r="N18" s="99">
        <f t="shared" si="3"/>
        <v>-495</v>
      </c>
      <c r="O18" s="99">
        <f t="shared" si="5"/>
        <v>0</v>
      </c>
    </row>
    <row r="19" spans="1:15">
      <c r="A19" s="76">
        <v>17</v>
      </c>
      <c r="B19" s="90" t="s">
        <v>108</v>
      </c>
      <c r="C19" s="77">
        <v>24266</v>
      </c>
      <c r="D19" s="77">
        <v>25899</v>
      </c>
      <c r="E19" s="77">
        <v>25785</v>
      </c>
      <c r="F19" s="77"/>
      <c r="G19" s="77"/>
      <c r="H19" s="77"/>
      <c r="I19" s="91"/>
      <c r="J19" s="101">
        <f t="shared" si="0"/>
        <v>5.9255238521581221E-3</v>
      </c>
      <c r="K19" s="101">
        <f t="shared" si="1"/>
        <v>6.2597873567955167E-2</v>
      </c>
      <c r="L19" s="98">
        <f t="shared" si="2"/>
        <v>1519</v>
      </c>
      <c r="M19" s="102">
        <f t="shared" si="4"/>
        <v>5.5264297226598168E-3</v>
      </c>
      <c r="N19" s="99">
        <f t="shared" si="3"/>
        <v>-114</v>
      </c>
      <c r="O19" s="99">
        <f t="shared" si="5"/>
        <v>0</v>
      </c>
    </row>
    <row r="20" spans="1:15">
      <c r="A20" s="76">
        <v>18</v>
      </c>
      <c r="B20" s="90" t="s">
        <v>109</v>
      </c>
      <c r="C20" s="77">
        <v>6939</v>
      </c>
      <c r="D20" s="77">
        <v>8106</v>
      </c>
      <c r="E20" s="77">
        <v>7934</v>
      </c>
      <c r="F20" s="77"/>
      <c r="G20" s="77"/>
      <c r="H20" s="77"/>
      <c r="I20" s="91"/>
      <c r="J20" s="101">
        <f t="shared" si="0"/>
        <v>1.8232734629832284E-3</v>
      </c>
      <c r="K20" s="101">
        <f t="shared" si="1"/>
        <v>0.14339241965701111</v>
      </c>
      <c r="L20" s="98">
        <f t="shared" si="2"/>
        <v>995</v>
      </c>
      <c r="M20" s="102">
        <f t="shared" si="4"/>
        <v>3.6200115694842122E-3</v>
      </c>
      <c r="N20" s="99">
        <f t="shared" si="3"/>
        <v>-172</v>
      </c>
      <c r="O20" s="99">
        <f t="shared" si="5"/>
        <v>0</v>
      </c>
    </row>
    <row r="21" spans="1:15">
      <c r="A21" s="76">
        <v>19</v>
      </c>
      <c r="B21" s="90" t="s">
        <v>110</v>
      </c>
      <c r="C21" s="77">
        <v>15866</v>
      </c>
      <c r="D21" s="77">
        <v>17264</v>
      </c>
      <c r="E21" s="77">
        <v>17089</v>
      </c>
      <c r="F21" s="77"/>
      <c r="G21" s="77"/>
      <c r="H21" s="77"/>
      <c r="I21" s="91"/>
      <c r="J21" s="101">
        <f t="shared" si="0"/>
        <v>3.9271389222233916E-3</v>
      </c>
      <c r="K21" s="101">
        <f t="shared" si="1"/>
        <v>7.7083070717257021E-2</v>
      </c>
      <c r="L21" s="98">
        <f t="shared" si="2"/>
        <v>1223</v>
      </c>
      <c r="M21" s="102">
        <f t="shared" si="4"/>
        <v>4.4495217582705441E-3</v>
      </c>
      <c r="N21" s="99">
        <f t="shared" si="3"/>
        <v>-175</v>
      </c>
      <c r="O21" s="99">
        <f t="shared" si="5"/>
        <v>0</v>
      </c>
    </row>
    <row r="22" spans="1:15">
      <c r="A22" s="76">
        <v>20</v>
      </c>
      <c r="B22" s="90" t="s">
        <v>111</v>
      </c>
      <c r="C22" s="77">
        <v>66537</v>
      </c>
      <c r="D22" s="77">
        <v>68609</v>
      </c>
      <c r="E22" s="77">
        <v>68707</v>
      </c>
      <c r="F22" s="77"/>
      <c r="G22" s="77"/>
      <c r="H22" s="77"/>
      <c r="I22" s="91"/>
      <c r="J22" s="101">
        <f t="shared" si="0"/>
        <v>1.5789217270127134E-2</v>
      </c>
      <c r="K22" s="101">
        <f t="shared" si="1"/>
        <v>3.261343312743286E-2</v>
      </c>
      <c r="L22" s="98">
        <f t="shared" si="2"/>
        <v>2170</v>
      </c>
      <c r="M22" s="102">
        <f t="shared" si="4"/>
        <v>7.894899603799738E-3</v>
      </c>
      <c r="N22" s="99">
        <f t="shared" si="3"/>
        <v>98</v>
      </c>
      <c r="O22" s="99">
        <f t="shared" si="5"/>
        <v>0</v>
      </c>
    </row>
    <row r="23" spans="1:15">
      <c r="A23" s="76">
        <v>21</v>
      </c>
      <c r="B23" s="90" t="s">
        <v>112</v>
      </c>
      <c r="C23" s="77">
        <v>29081</v>
      </c>
      <c r="D23" s="77">
        <v>33614</v>
      </c>
      <c r="E23" s="77">
        <v>34328</v>
      </c>
      <c r="F23" s="77"/>
      <c r="G23" s="77"/>
      <c r="H23" s="77"/>
      <c r="I23" s="91"/>
      <c r="J23" s="101">
        <f t="shared" si="0"/>
        <v>7.888748605657709E-3</v>
      </c>
      <c r="K23" s="101">
        <f t="shared" si="1"/>
        <v>0.1804270829751384</v>
      </c>
      <c r="L23" s="98">
        <f t="shared" si="2"/>
        <v>5247</v>
      </c>
      <c r="M23" s="102">
        <f t="shared" si="4"/>
        <v>1.9089648949832824E-2</v>
      </c>
      <c r="N23" s="99">
        <f t="shared" si="3"/>
        <v>714</v>
      </c>
      <c r="O23" s="99">
        <f t="shared" si="5"/>
        <v>0</v>
      </c>
    </row>
    <row r="24" spans="1:15">
      <c r="A24" s="76">
        <v>22</v>
      </c>
      <c r="B24" s="90" t="s">
        <v>113</v>
      </c>
      <c r="C24" s="77">
        <v>22373</v>
      </c>
      <c r="D24" s="77">
        <v>24078</v>
      </c>
      <c r="E24" s="77">
        <v>24286</v>
      </c>
      <c r="F24" s="77"/>
      <c r="G24" s="77"/>
      <c r="H24" s="77"/>
      <c r="I24" s="91"/>
      <c r="J24" s="101">
        <f t="shared" si="0"/>
        <v>5.5810460451236055E-3</v>
      </c>
      <c r="K24" s="101">
        <f t="shared" si="1"/>
        <v>8.5504849595494564E-2</v>
      </c>
      <c r="L24" s="98">
        <f t="shared" si="2"/>
        <v>1913</v>
      </c>
      <c r="M24" s="102">
        <f t="shared" si="4"/>
        <v>6.9598815401239172E-3</v>
      </c>
      <c r="N24" s="99">
        <f t="shared" si="3"/>
        <v>208</v>
      </c>
      <c r="O24" s="99">
        <f t="shared" si="5"/>
        <v>0</v>
      </c>
    </row>
    <row r="25" spans="1:15">
      <c r="A25" s="76">
        <v>23</v>
      </c>
      <c r="B25" s="90" t="s">
        <v>114</v>
      </c>
      <c r="C25" s="77">
        <v>13210</v>
      </c>
      <c r="D25" s="77">
        <v>15842</v>
      </c>
      <c r="E25" s="77">
        <v>16135</v>
      </c>
      <c r="F25" s="77"/>
      <c r="G25" s="77"/>
      <c r="H25" s="77"/>
      <c r="I25" s="91"/>
      <c r="J25" s="101">
        <f t="shared" si="0"/>
        <v>3.7079048809219046E-3</v>
      </c>
      <c r="K25" s="101">
        <f t="shared" si="1"/>
        <v>0.22142316426949279</v>
      </c>
      <c r="L25" s="98">
        <f t="shared" si="2"/>
        <v>2925</v>
      </c>
      <c r="M25" s="102">
        <f t="shared" si="4"/>
        <v>1.0641742553508865E-2</v>
      </c>
      <c r="N25" s="99">
        <f t="shared" si="3"/>
        <v>293</v>
      </c>
      <c r="O25" s="99">
        <f t="shared" si="5"/>
        <v>0</v>
      </c>
    </row>
    <row r="26" spans="1:15">
      <c r="A26" s="76">
        <v>24</v>
      </c>
      <c r="B26" s="90" t="s">
        <v>115</v>
      </c>
      <c r="C26" s="77">
        <v>7269</v>
      </c>
      <c r="D26" s="77">
        <v>8242</v>
      </c>
      <c r="E26" s="77">
        <v>8277</v>
      </c>
      <c r="F26" s="77"/>
      <c r="G26" s="77"/>
      <c r="H26" s="77"/>
      <c r="I26" s="91"/>
      <c r="J26" s="101">
        <f t="shared" si="0"/>
        <v>1.9020966036188784E-3</v>
      </c>
      <c r="K26" s="101">
        <f t="shared" si="1"/>
        <v>0.13867106892282294</v>
      </c>
      <c r="L26" s="98">
        <f t="shared" si="2"/>
        <v>1008</v>
      </c>
      <c r="M26" s="102">
        <f t="shared" si="4"/>
        <v>3.6673082030553627E-3</v>
      </c>
      <c r="N26" s="99">
        <f t="shared" si="3"/>
        <v>35</v>
      </c>
      <c r="O26" s="99">
        <f t="shared" si="5"/>
        <v>0</v>
      </c>
    </row>
    <row r="27" spans="1:15">
      <c r="A27" s="76">
        <v>25</v>
      </c>
      <c r="B27" s="90" t="s">
        <v>116</v>
      </c>
      <c r="C27" s="77">
        <v>17523</v>
      </c>
      <c r="D27" s="77">
        <v>19708</v>
      </c>
      <c r="E27" s="77">
        <v>19944</v>
      </c>
      <c r="F27" s="77"/>
      <c r="G27" s="77"/>
      <c r="H27" s="77"/>
      <c r="I27" s="91"/>
      <c r="J27" s="101">
        <f t="shared" si="0"/>
        <v>4.5832324106046766E-3</v>
      </c>
      <c r="K27" s="101">
        <f t="shared" si="1"/>
        <v>0.13816127375449411</v>
      </c>
      <c r="L27" s="98">
        <f t="shared" si="2"/>
        <v>2421</v>
      </c>
      <c r="M27" s="102">
        <f t="shared" si="4"/>
        <v>8.8080884519811838E-3</v>
      </c>
      <c r="N27" s="99">
        <f t="shared" si="3"/>
        <v>236</v>
      </c>
      <c r="O27" s="99">
        <f t="shared" si="5"/>
        <v>0</v>
      </c>
    </row>
    <row r="28" spans="1:15">
      <c r="A28" s="76">
        <v>26</v>
      </c>
      <c r="B28" s="90" t="s">
        <v>117</v>
      </c>
      <c r="C28" s="77">
        <v>51962</v>
      </c>
      <c r="D28" s="77">
        <v>55095</v>
      </c>
      <c r="E28" s="77">
        <v>54820</v>
      </c>
      <c r="F28" s="77"/>
      <c r="G28" s="77"/>
      <c r="H28" s="77"/>
      <c r="I28" s="91"/>
      <c r="J28" s="101">
        <f t="shared" si="0"/>
        <v>1.2597914197219635E-2</v>
      </c>
      <c r="K28" s="101">
        <f t="shared" si="1"/>
        <v>5.5001732034948618E-2</v>
      </c>
      <c r="L28" s="98">
        <f t="shared" si="2"/>
        <v>2858</v>
      </c>
      <c r="M28" s="102">
        <f t="shared" si="4"/>
        <v>1.0397982980488319E-2</v>
      </c>
      <c r="N28" s="99">
        <f t="shared" si="3"/>
        <v>-275</v>
      </c>
      <c r="O28" s="99">
        <f t="shared" si="5"/>
        <v>0</v>
      </c>
    </row>
    <row r="29" spans="1:15">
      <c r="A29" s="76">
        <v>27</v>
      </c>
      <c r="B29" s="90" t="s">
        <v>118</v>
      </c>
      <c r="C29" s="77">
        <v>50320</v>
      </c>
      <c r="D29" s="77">
        <v>56602</v>
      </c>
      <c r="E29" s="77">
        <v>57279</v>
      </c>
      <c r="F29" s="77"/>
      <c r="G29" s="77"/>
      <c r="H29" s="77"/>
      <c r="I29" s="91"/>
      <c r="J29" s="101">
        <f t="shared" si="0"/>
        <v>1.3163004876004076E-2</v>
      </c>
      <c r="K29" s="101">
        <f t="shared" si="1"/>
        <v>0.13829491255961845</v>
      </c>
      <c r="L29" s="98">
        <f t="shared" si="2"/>
        <v>6959</v>
      </c>
      <c r="M29" s="102">
        <f t="shared" si="4"/>
        <v>2.5318251770895108E-2</v>
      </c>
      <c r="N29" s="99">
        <f t="shared" si="3"/>
        <v>677</v>
      </c>
      <c r="O29" s="99">
        <f t="shared" si="5"/>
        <v>0</v>
      </c>
    </row>
    <row r="30" spans="1:15">
      <c r="A30" s="76">
        <v>28</v>
      </c>
      <c r="B30" s="90" t="s">
        <v>119</v>
      </c>
      <c r="C30" s="77">
        <v>17837</v>
      </c>
      <c r="D30" s="77">
        <v>19154</v>
      </c>
      <c r="E30" s="77">
        <v>19348</v>
      </c>
      <c r="F30" s="77"/>
      <c r="G30" s="77"/>
      <c r="H30" s="77"/>
      <c r="I30" s="91"/>
      <c r="J30" s="101">
        <f t="shared" si="0"/>
        <v>4.4462685860599321E-3</v>
      </c>
      <c r="K30" s="101">
        <f t="shared" si="1"/>
        <v>8.4711554633626729E-2</v>
      </c>
      <c r="L30" s="98">
        <f t="shared" si="2"/>
        <v>1511</v>
      </c>
      <c r="M30" s="102">
        <f t="shared" si="4"/>
        <v>5.497324102000648E-3</v>
      </c>
      <c r="N30" s="99">
        <f t="shared" si="3"/>
        <v>194</v>
      </c>
      <c r="O30" s="99">
        <f t="shared" si="5"/>
        <v>0</v>
      </c>
    </row>
    <row r="31" spans="1:15">
      <c r="A31" s="76">
        <v>29</v>
      </c>
      <c r="B31" s="90" t="s">
        <v>120</v>
      </c>
      <c r="C31" s="77">
        <v>4041</v>
      </c>
      <c r="D31" s="77">
        <v>4201</v>
      </c>
      <c r="E31" s="77">
        <v>4213</v>
      </c>
      <c r="F31" s="77"/>
      <c r="G31" s="77"/>
      <c r="H31" s="77"/>
      <c r="I31" s="91"/>
      <c r="J31" s="101">
        <f t="shared" si="0"/>
        <v>9.6816877987753228E-4</v>
      </c>
      <c r="K31" s="101">
        <f t="shared" si="1"/>
        <v>4.2563721851026977E-2</v>
      </c>
      <c r="L31" s="98">
        <f t="shared" si="2"/>
        <v>172</v>
      </c>
      <c r="M31" s="102">
        <f t="shared" si="4"/>
        <v>6.2577084417214516E-4</v>
      </c>
      <c r="N31" s="99">
        <f t="shared" si="3"/>
        <v>12</v>
      </c>
      <c r="O31" s="99">
        <f t="shared" si="5"/>
        <v>0</v>
      </c>
    </row>
    <row r="32" spans="1:15">
      <c r="A32" s="76">
        <v>30</v>
      </c>
      <c r="B32" s="90" t="s">
        <v>121</v>
      </c>
      <c r="C32" s="77">
        <v>4260</v>
      </c>
      <c r="D32" s="77">
        <v>5725</v>
      </c>
      <c r="E32" s="77">
        <v>6165</v>
      </c>
      <c r="F32" s="77"/>
      <c r="G32" s="77"/>
      <c r="H32" s="77"/>
      <c r="I32" s="91"/>
      <c r="J32" s="101">
        <f t="shared" si="0"/>
        <v>1.4167482857690449E-3</v>
      </c>
      <c r="K32" s="101">
        <f t="shared" si="1"/>
        <v>0.44718309859154931</v>
      </c>
      <c r="L32" s="98">
        <f t="shared" si="2"/>
        <v>1905</v>
      </c>
      <c r="M32" s="102">
        <f t="shared" si="4"/>
        <v>6.9307759194647475E-3</v>
      </c>
      <c r="N32" s="99">
        <f t="shared" si="3"/>
        <v>440</v>
      </c>
      <c r="O32" s="99">
        <f t="shared" si="5"/>
        <v>0</v>
      </c>
    </row>
    <row r="33" spans="1:15">
      <c r="A33" s="76">
        <v>31</v>
      </c>
      <c r="B33" s="90" t="s">
        <v>122</v>
      </c>
      <c r="C33" s="77">
        <v>38613</v>
      </c>
      <c r="D33" s="77">
        <v>42807</v>
      </c>
      <c r="E33" s="77">
        <v>43178</v>
      </c>
      <c r="F33" s="77"/>
      <c r="G33" s="77"/>
      <c r="H33" s="77"/>
      <c r="I33" s="91"/>
      <c r="J33" s="101">
        <f t="shared" si="0"/>
        <v>9.9225235171023236E-3</v>
      </c>
      <c r="K33" s="101">
        <f t="shared" si="1"/>
        <v>0.11822443218605133</v>
      </c>
      <c r="L33" s="98">
        <f t="shared" si="2"/>
        <v>4565</v>
      </c>
      <c r="M33" s="102">
        <f t="shared" si="4"/>
        <v>1.6608394788638622E-2</v>
      </c>
      <c r="N33" s="99">
        <f t="shared" si="3"/>
        <v>371</v>
      </c>
      <c r="O33" s="99">
        <f t="shared" si="5"/>
        <v>0</v>
      </c>
    </row>
    <row r="34" spans="1:15">
      <c r="A34" s="76">
        <v>32</v>
      </c>
      <c r="B34" s="90" t="s">
        <v>123</v>
      </c>
      <c r="C34" s="77">
        <v>17077</v>
      </c>
      <c r="D34" s="77">
        <v>18041</v>
      </c>
      <c r="E34" s="77">
        <v>18296</v>
      </c>
      <c r="F34" s="77"/>
      <c r="G34" s="77"/>
      <c r="H34" s="77"/>
      <c r="I34" s="91"/>
      <c r="J34" s="101">
        <f t="shared" si="0"/>
        <v>4.2045136474339736E-3</v>
      </c>
      <c r="K34" s="101">
        <f t="shared" si="1"/>
        <v>7.1382561339813785E-2</v>
      </c>
      <c r="L34" s="98">
        <f t="shared" si="2"/>
        <v>1219</v>
      </c>
      <c r="M34" s="102">
        <f t="shared" si="4"/>
        <v>4.4349689479409593E-3</v>
      </c>
      <c r="N34" s="99">
        <f t="shared" si="3"/>
        <v>255</v>
      </c>
      <c r="O34" s="99">
        <f t="shared" si="5"/>
        <v>0</v>
      </c>
    </row>
    <row r="35" spans="1:15">
      <c r="A35" s="76">
        <v>33</v>
      </c>
      <c r="B35" s="90" t="s">
        <v>124</v>
      </c>
      <c r="C35" s="77">
        <v>64491</v>
      </c>
      <c r="D35" s="77">
        <v>67824</v>
      </c>
      <c r="E35" s="77">
        <v>68293</v>
      </c>
      <c r="F35" s="77"/>
      <c r="G35" s="77"/>
      <c r="H35" s="77"/>
      <c r="I35" s="91"/>
      <c r="J35" s="101">
        <f t="shared" si="0"/>
        <v>1.569407796918498E-2</v>
      </c>
      <c r="K35" s="101">
        <f t="shared" si="1"/>
        <v>5.89539625684204E-2</v>
      </c>
      <c r="L35" s="98">
        <f t="shared" si="2"/>
        <v>3802</v>
      </c>
      <c r="M35" s="102">
        <f t="shared" si="4"/>
        <v>1.3832446218270325E-2</v>
      </c>
      <c r="N35" s="99">
        <f t="shared" si="3"/>
        <v>469</v>
      </c>
      <c r="O35" s="99">
        <f t="shared" si="5"/>
        <v>0</v>
      </c>
    </row>
    <row r="36" spans="1:15">
      <c r="A36" s="76">
        <v>34</v>
      </c>
      <c r="B36" s="90" t="s">
        <v>125</v>
      </c>
      <c r="C36" s="77">
        <v>1305482</v>
      </c>
      <c r="D36" s="77">
        <v>1357255</v>
      </c>
      <c r="E36" s="77">
        <v>1359132</v>
      </c>
      <c r="F36" s="77"/>
      <c r="G36" s="77"/>
      <c r="H36" s="77"/>
      <c r="I36" s="91"/>
      <c r="J36" s="101">
        <f t="shared" si="0"/>
        <v>0.31233543084085219</v>
      </c>
      <c r="K36" s="101">
        <f t="shared" si="1"/>
        <v>4.109593238359472E-2</v>
      </c>
      <c r="L36" s="98">
        <f t="shared" si="2"/>
        <v>53650</v>
      </c>
      <c r="M36" s="102">
        <f t="shared" si="4"/>
        <v>0.19518956854555575</v>
      </c>
      <c r="N36" s="99">
        <f t="shared" si="3"/>
        <v>1877</v>
      </c>
      <c r="O36" s="99">
        <f t="shared" si="5"/>
        <v>0</v>
      </c>
    </row>
    <row r="37" spans="1:15">
      <c r="A37" s="76">
        <v>35</v>
      </c>
      <c r="B37" s="90" t="s">
        <v>126</v>
      </c>
      <c r="C37" s="77">
        <v>292174</v>
      </c>
      <c r="D37" s="77">
        <v>306833</v>
      </c>
      <c r="E37" s="77">
        <v>304659</v>
      </c>
      <c r="F37" s="77"/>
      <c r="G37" s="77"/>
      <c r="H37" s="77"/>
      <c r="I37" s="91"/>
      <c r="J37" s="101">
        <f t="shared" si="0"/>
        <v>7.0012184265062685E-2</v>
      </c>
      <c r="K37" s="101">
        <f t="shared" si="1"/>
        <v>4.2731386091849378E-2</v>
      </c>
      <c r="L37" s="98">
        <f t="shared" si="2"/>
        <v>12485</v>
      </c>
      <c r="M37" s="102">
        <f t="shared" si="4"/>
        <v>4.5422959241216469E-2</v>
      </c>
      <c r="N37" s="99">
        <f t="shared" si="3"/>
        <v>-2174</v>
      </c>
      <c r="O37" s="99">
        <f t="shared" si="5"/>
        <v>0</v>
      </c>
    </row>
    <row r="38" spans="1:15">
      <c r="A38" s="76">
        <v>36</v>
      </c>
      <c r="B38" s="90" t="s">
        <v>127</v>
      </c>
      <c r="C38" s="77">
        <v>6361</v>
      </c>
      <c r="D38" s="77">
        <v>7332</v>
      </c>
      <c r="E38" s="77">
        <v>7514</v>
      </c>
      <c r="F38" s="77"/>
      <c r="G38" s="77"/>
      <c r="H38" s="77"/>
      <c r="I38" s="91"/>
      <c r="J38" s="101">
        <f t="shared" si="0"/>
        <v>1.7267553315926366E-3</v>
      </c>
      <c r="K38" s="101">
        <f t="shared" si="1"/>
        <v>0.1812608080490489</v>
      </c>
      <c r="L38" s="98">
        <f t="shared" si="2"/>
        <v>1153</v>
      </c>
      <c r="M38" s="102">
        <f t="shared" si="4"/>
        <v>4.1948475775028101E-3</v>
      </c>
      <c r="N38" s="99">
        <f t="shared" si="3"/>
        <v>182</v>
      </c>
      <c r="O38" s="99">
        <f t="shared" si="5"/>
        <v>0</v>
      </c>
    </row>
    <row r="39" spans="1:15">
      <c r="A39" s="76">
        <v>37</v>
      </c>
      <c r="B39" s="90" t="s">
        <v>128</v>
      </c>
      <c r="C39" s="77">
        <v>13344</v>
      </c>
      <c r="D39" s="77">
        <v>14726</v>
      </c>
      <c r="E39" s="77">
        <v>14627</v>
      </c>
      <c r="F39" s="77"/>
      <c r="G39" s="77"/>
      <c r="H39" s="77"/>
      <c r="I39" s="91"/>
      <c r="J39" s="101">
        <f t="shared" si="0"/>
        <v>3.3613588282147317E-3</v>
      </c>
      <c r="K39" s="101">
        <f t="shared" si="1"/>
        <v>9.6148081534772181E-2</v>
      </c>
      <c r="L39" s="98">
        <f t="shared" si="2"/>
        <v>1283</v>
      </c>
      <c r="M39" s="102">
        <f t="shared" si="4"/>
        <v>4.6678139132143156E-3</v>
      </c>
      <c r="N39" s="99">
        <f t="shared" si="3"/>
        <v>-99</v>
      </c>
      <c r="O39" s="99">
        <f t="shared" si="5"/>
        <v>0</v>
      </c>
    </row>
    <row r="40" spans="1:15">
      <c r="A40" s="76">
        <v>38</v>
      </c>
      <c r="B40" s="90" t="s">
        <v>129</v>
      </c>
      <c r="C40" s="77">
        <v>47687</v>
      </c>
      <c r="D40" s="77">
        <v>51106</v>
      </c>
      <c r="E40" s="77">
        <v>50688</v>
      </c>
      <c r="F40" s="77"/>
      <c r="G40" s="77"/>
      <c r="H40" s="77"/>
      <c r="I40" s="91"/>
      <c r="J40" s="101">
        <f t="shared" si="0"/>
        <v>1.1648359628396002E-2</v>
      </c>
      <c r="K40" s="101">
        <f t="shared" si="1"/>
        <v>6.2931197181621823E-2</v>
      </c>
      <c r="L40" s="98">
        <f t="shared" si="2"/>
        <v>3001</v>
      </c>
      <c r="M40" s="102">
        <f t="shared" si="4"/>
        <v>1.0918245949770975E-2</v>
      </c>
      <c r="N40" s="99">
        <f t="shared" si="3"/>
        <v>-418</v>
      </c>
      <c r="O40" s="99">
        <f t="shared" si="5"/>
        <v>0</v>
      </c>
    </row>
    <row r="41" spans="1:15">
      <c r="A41" s="76">
        <v>39</v>
      </c>
      <c r="B41" s="90" t="s">
        <v>130</v>
      </c>
      <c r="C41" s="77">
        <v>22236</v>
      </c>
      <c r="D41" s="77">
        <v>24060</v>
      </c>
      <c r="E41" s="77">
        <v>23809</v>
      </c>
      <c r="F41" s="77"/>
      <c r="G41" s="77"/>
      <c r="H41" s="77"/>
      <c r="I41" s="91"/>
      <c r="J41" s="101">
        <f t="shared" si="0"/>
        <v>5.471429024472862E-3</v>
      </c>
      <c r="K41" s="101">
        <f t="shared" si="1"/>
        <v>7.07411404928944E-2</v>
      </c>
      <c r="L41" s="98">
        <f t="shared" si="2"/>
        <v>1573</v>
      </c>
      <c r="M41" s="102">
        <f t="shared" si="4"/>
        <v>5.7228926621092115E-3</v>
      </c>
      <c r="N41" s="99">
        <f t="shared" si="3"/>
        <v>-251</v>
      </c>
      <c r="O41" s="99">
        <f t="shared" si="5"/>
        <v>0</v>
      </c>
    </row>
    <row r="42" spans="1:15">
      <c r="A42" s="76">
        <v>40</v>
      </c>
      <c r="B42" s="90" t="s">
        <v>131</v>
      </c>
      <c r="C42" s="77">
        <v>5286</v>
      </c>
      <c r="D42" s="77">
        <v>6161</v>
      </c>
      <c r="E42" s="77">
        <v>6151</v>
      </c>
      <c r="F42" s="77"/>
      <c r="G42" s="77"/>
      <c r="H42" s="77"/>
      <c r="I42" s="91"/>
      <c r="J42" s="101">
        <f t="shared" si="0"/>
        <v>1.413531014722692E-3</v>
      </c>
      <c r="K42" s="101">
        <f t="shared" si="1"/>
        <v>0.16363980325387817</v>
      </c>
      <c r="L42" s="98">
        <f t="shared" si="2"/>
        <v>865</v>
      </c>
      <c r="M42" s="102">
        <f t="shared" si="4"/>
        <v>3.1470452337727071E-3</v>
      </c>
      <c r="N42" s="99">
        <f t="shared" si="3"/>
        <v>-10</v>
      </c>
      <c r="O42" s="99">
        <f t="shared" si="5"/>
        <v>0</v>
      </c>
    </row>
    <row r="43" spans="1:15">
      <c r="A43" s="76">
        <v>41</v>
      </c>
      <c r="B43" s="90" t="s">
        <v>132</v>
      </c>
      <c r="C43" s="77">
        <v>127005</v>
      </c>
      <c r="D43" s="77">
        <v>135800</v>
      </c>
      <c r="E43" s="77">
        <v>135017</v>
      </c>
      <c r="F43" s="77"/>
      <c r="G43" s="77"/>
      <c r="H43" s="77"/>
      <c r="I43" s="91"/>
      <c r="J43" s="101">
        <f t="shared" si="0"/>
        <v>3.1027591776103675E-2</v>
      </c>
      <c r="K43" s="101">
        <f t="shared" si="1"/>
        <v>6.3084130546041492E-2</v>
      </c>
      <c r="L43" s="98">
        <f t="shared" si="2"/>
        <v>8012</v>
      </c>
      <c r="M43" s="102">
        <f t="shared" si="4"/>
        <v>2.9149279090158298E-2</v>
      </c>
      <c r="N43" s="99">
        <f t="shared" si="3"/>
        <v>-783</v>
      </c>
      <c r="O43" s="99">
        <f t="shared" si="5"/>
        <v>0</v>
      </c>
    </row>
    <row r="44" spans="1:15">
      <c r="A44" s="76">
        <v>42</v>
      </c>
      <c r="B44" s="90" t="s">
        <v>133</v>
      </c>
      <c r="C44" s="77">
        <v>61565</v>
      </c>
      <c r="D44" s="77">
        <v>67278</v>
      </c>
      <c r="E44" s="77">
        <v>65914</v>
      </c>
      <c r="F44" s="77"/>
      <c r="G44" s="77"/>
      <c r="H44" s="77"/>
      <c r="I44" s="91"/>
      <c r="J44" s="101">
        <f t="shared" si="0"/>
        <v>1.5147371696379697E-2</v>
      </c>
      <c r="K44" s="101">
        <f t="shared" si="1"/>
        <v>7.0640786160968083E-2</v>
      </c>
      <c r="L44" s="98">
        <f t="shared" si="2"/>
        <v>4349</v>
      </c>
      <c r="M44" s="102">
        <f t="shared" si="4"/>
        <v>1.5822543030841043E-2</v>
      </c>
      <c r="N44" s="99">
        <f t="shared" si="3"/>
        <v>-1364</v>
      </c>
      <c r="O44" s="99">
        <f t="shared" si="5"/>
        <v>0</v>
      </c>
    </row>
    <row r="45" spans="1:15">
      <c r="A45" s="76">
        <v>43</v>
      </c>
      <c r="B45" s="90" t="s">
        <v>134</v>
      </c>
      <c r="C45" s="77">
        <v>20181</v>
      </c>
      <c r="D45" s="77">
        <v>21923</v>
      </c>
      <c r="E45" s="77">
        <v>22075</v>
      </c>
      <c r="F45" s="77"/>
      <c r="G45" s="77"/>
      <c r="H45" s="77"/>
      <c r="I45" s="91"/>
      <c r="J45" s="101">
        <f t="shared" si="0"/>
        <v>5.0729470248745611E-3</v>
      </c>
      <c r="K45" s="101">
        <f t="shared" si="1"/>
        <v>9.3850651602992913E-2</v>
      </c>
      <c r="L45" s="98">
        <f t="shared" si="2"/>
        <v>1894</v>
      </c>
      <c r="M45" s="102">
        <f t="shared" si="4"/>
        <v>6.8907556910583895E-3</v>
      </c>
      <c r="N45" s="99">
        <f t="shared" si="3"/>
        <v>152</v>
      </c>
      <c r="O45" s="99">
        <f t="shared" si="5"/>
        <v>0</v>
      </c>
    </row>
    <row r="46" spans="1:15">
      <c r="A46" s="76">
        <v>44</v>
      </c>
      <c r="B46" s="90" t="s">
        <v>135</v>
      </c>
      <c r="C46" s="77">
        <v>22454</v>
      </c>
      <c r="D46" s="77">
        <v>24413</v>
      </c>
      <c r="E46" s="77">
        <v>24654</v>
      </c>
      <c r="F46" s="77"/>
      <c r="G46" s="77"/>
      <c r="H46" s="77"/>
      <c r="I46" s="91"/>
      <c r="J46" s="101">
        <f t="shared" si="0"/>
        <v>5.6656143126277425E-3</v>
      </c>
      <c r="K46" s="101">
        <f t="shared" si="1"/>
        <v>9.7978088536563646E-2</v>
      </c>
      <c r="L46" s="98">
        <f t="shared" si="2"/>
        <v>2200</v>
      </c>
      <c r="M46" s="102">
        <f t="shared" si="4"/>
        <v>8.0040456812716237E-3</v>
      </c>
      <c r="N46" s="99">
        <f t="shared" si="3"/>
        <v>241</v>
      </c>
      <c r="O46" s="99">
        <f t="shared" si="5"/>
        <v>0</v>
      </c>
    </row>
    <row r="47" spans="1:15">
      <c r="A47" s="76">
        <v>45</v>
      </c>
      <c r="B47" s="90" t="s">
        <v>136</v>
      </c>
      <c r="C47" s="77">
        <v>68341</v>
      </c>
      <c r="D47" s="77">
        <v>72899</v>
      </c>
      <c r="E47" s="77">
        <v>71717</v>
      </c>
      <c r="F47" s="77"/>
      <c r="G47" s="77"/>
      <c r="H47" s="77"/>
      <c r="I47" s="91"/>
      <c r="J47" s="101">
        <f t="shared" si="0"/>
        <v>1.6480930545093041E-2</v>
      </c>
      <c r="K47" s="101">
        <f t="shared" si="1"/>
        <v>4.9399335684289079E-2</v>
      </c>
      <c r="L47" s="98">
        <f t="shared" si="2"/>
        <v>3376</v>
      </c>
      <c r="M47" s="102">
        <f t="shared" si="4"/>
        <v>1.2282571918169548E-2</v>
      </c>
      <c r="N47" s="99">
        <f t="shared" si="3"/>
        <v>-1182</v>
      </c>
      <c r="O47" s="99">
        <f t="shared" si="5"/>
        <v>0</v>
      </c>
    </row>
    <row r="48" spans="1:15">
      <c r="A48" s="76">
        <v>46</v>
      </c>
      <c r="B48" s="90" t="s">
        <v>137</v>
      </c>
      <c r="C48" s="77">
        <v>25693</v>
      </c>
      <c r="D48" s="77">
        <v>28060</v>
      </c>
      <c r="E48" s="77">
        <v>28338</v>
      </c>
      <c r="F48" s="77"/>
      <c r="G48" s="77"/>
      <c r="H48" s="77"/>
      <c r="I48" s="91"/>
      <c r="J48" s="101">
        <f t="shared" si="0"/>
        <v>6.5122162079680771E-3</v>
      </c>
      <c r="K48" s="101">
        <f t="shared" si="1"/>
        <v>0.10294632779356244</v>
      </c>
      <c r="L48" s="98">
        <f t="shared" si="2"/>
        <v>2645</v>
      </c>
      <c r="M48" s="102">
        <f t="shared" si="4"/>
        <v>9.6230458304379304E-3</v>
      </c>
      <c r="N48" s="99">
        <f t="shared" si="3"/>
        <v>278</v>
      </c>
      <c r="O48" s="99">
        <f t="shared" si="5"/>
        <v>0</v>
      </c>
    </row>
    <row r="49" spans="1:15">
      <c r="A49" s="76">
        <v>47</v>
      </c>
      <c r="B49" s="90" t="s">
        <v>138</v>
      </c>
      <c r="C49" s="77">
        <v>12164</v>
      </c>
      <c r="D49" s="77">
        <v>15188</v>
      </c>
      <c r="E49" s="77">
        <v>15247</v>
      </c>
      <c r="F49" s="77"/>
      <c r="G49" s="77"/>
      <c r="H49" s="77"/>
      <c r="I49" s="91"/>
      <c r="J49" s="101">
        <f t="shared" si="0"/>
        <v>3.5038379745532247E-3</v>
      </c>
      <c r="K49" s="101">
        <f t="shared" si="1"/>
        <v>0.25345281157513977</v>
      </c>
      <c r="L49" s="98">
        <f t="shared" si="2"/>
        <v>3083</v>
      </c>
      <c r="M49" s="102">
        <f t="shared" si="4"/>
        <v>1.1216578561527463E-2</v>
      </c>
      <c r="N49" s="99">
        <f t="shared" si="3"/>
        <v>59</v>
      </c>
      <c r="O49" s="99">
        <f t="shared" si="5"/>
        <v>0</v>
      </c>
    </row>
    <row r="50" spans="1:15">
      <c r="A50" s="76">
        <v>48</v>
      </c>
      <c r="B50" s="90" t="s">
        <v>139</v>
      </c>
      <c r="C50" s="77">
        <v>51888</v>
      </c>
      <c r="D50" s="77">
        <v>65334</v>
      </c>
      <c r="E50" s="77">
        <v>56665</v>
      </c>
      <c r="F50" s="77"/>
      <c r="G50" s="77"/>
      <c r="H50" s="77"/>
      <c r="I50" s="91"/>
      <c r="J50" s="101">
        <f t="shared" si="0"/>
        <v>1.302190456011402E-2</v>
      </c>
      <c r="K50" s="101">
        <f t="shared" si="1"/>
        <v>9.2063675609004011E-2</v>
      </c>
      <c r="L50" s="98">
        <f t="shared" si="2"/>
        <v>4777</v>
      </c>
      <c r="M50" s="102">
        <f t="shared" si="4"/>
        <v>1.7379693736106615E-2</v>
      </c>
      <c r="N50" s="99">
        <f t="shared" si="3"/>
        <v>-8669</v>
      </c>
      <c r="O50" s="99">
        <f t="shared" si="5"/>
        <v>0</v>
      </c>
    </row>
    <row r="51" spans="1:15">
      <c r="A51" s="76">
        <v>49</v>
      </c>
      <c r="B51" s="90" t="s">
        <v>140</v>
      </c>
      <c r="C51" s="77">
        <v>5551</v>
      </c>
      <c r="D51" s="77">
        <v>7126</v>
      </c>
      <c r="E51" s="77">
        <v>7257</v>
      </c>
      <c r="F51" s="77"/>
      <c r="G51" s="77"/>
      <c r="H51" s="77"/>
      <c r="I51" s="91"/>
      <c r="J51" s="101">
        <f t="shared" si="0"/>
        <v>1.6676954273845837E-3</v>
      </c>
      <c r="K51" s="101">
        <f t="shared" si="1"/>
        <v>0.30733201225004503</v>
      </c>
      <c r="L51" s="98">
        <f t="shared" si="2"/>
        <v>1706</v>
      </c>
      <c r="M51" s="102">
        <f t="shared" si="4"/>
        <v>6.2067736055679053E-3</v>
      </c>
      <c r="N51" s="99">
        <f t="shared" si="3"/>
        <v>131</v>
      </c>
      <c r="O51" s="99">
        <f t="shared" si="5"/>
        <v>0</v>
      </c>
    </row>
    <row r="52" spans="1:15">
      <c r="A52" s="76">
        <v>50</v>
      </c>
      <c r="B52" s="90" t="s">
        <v>141</v>
      </c>
      <c r="C52" s="77">
        <v>9466</v>
      </c>
      <c r="D52" s="77">
        <v>10902</v>
      </c>
      <c r="E52" s="77">
        <v>10910</v>
      </c>
      <c r="F52" s="77"/>
      <c r="G52" s="77"/>
      <c r="H52" s="77"/>
      <c r="I52" s="91"/>
      <c r="J52" s="101">
        <f t="shared" si="0"/>
        <v>2.5071733654079935E-3</v>
      </c>
      <c r="K52" s="101">
        <f t="shared" si="1"/>
        <v>0.15254595394041834</v>
      </c>
      <c r="L52" s="98">
        <f t="shared" si="2"/>
        <v>1444</v>
      </c>
      <c r="M52" s="102">
        <f t="shared" si="4"/>
        <v>5.2535645289801024E-3</v>
      </c>
      <c r="N52" s="99">
        <f t="shared" si="3"/>
        <v>8</v>
      </c>
      <c r="O52" s="99">
        <f t="shared" si="5"/>
        <v>0</v>
      </c>
    </row>
    <row r="53" spans="1:15">
      <c r="A53" s="76">
        <v>51</v>
      </c>
      <c r="B53" s="90" t="s">
        <v>142</v>
      </c>
      <c r="C53" s="77">
        <v>8127</v>
      </c>
      <c r="D53" s="77">
        <v>9394</v>
      </c>
      <c r="E53" s="77">
        <v>9456</v>
      </c>
      <c r="F53" s="77"/>
      <c r="G53" s="77"/>
      <c r="H53" s="77"/>
      <c r="I53" s="91"/>
      <c r="J53" s="101">
        <f t="shared" si="0"/>
        <v>2.173036786736754E-3</v>
      </c>
      <c r="K53" s="101">
        <f t="shared" si="1"/>
        <v>0.16352897748246586</v>
      </c>
      <c r="L53" s="98">
        <f t="shared" si="2"/>
        <v>1329</v>
      </c>
      <c r="M53" s="102">
        <f t="shared" si="4"/>
        <v>4.8351712320045407E-3</v>
      </c>
      <c r="N53" s="99">
        <f t="shared" si="3"/>
        <v>62</v>
      </c>
      <c r="O53" s="99">
        <f t="shared" si="5"/>
        <v>0</v>
      </c>
    </row>
    <row r="54" spans="1:15">
      <c r="A54" s="76">
        <v>52</v>
      </c>
      <c r="B54" s="90" t="s">
        <v>143</v>
      </c>
      <c r="C54" s="77">
        <v>28355</v>
      </c>
      <c r="D54" s="77">
        <v>30786</v>
      </c>
      <c r="E54" s="77">
        <v>31270</v>
      </c>
      <c r="F54" s="77"/>
      <c r="G54" s="77"/>
      <c r="H54" s="77"/>
      <c r="I54" s="91"/>
      <c r="J54" s="101">
        <f t="shared" si="0"/>
        <v>7.1860046871043042E-3</v>
      </c>
      <c r="K54" s="101">
        <f t="shared" si="1"/>
        <v>0.10280373831775701</v>
      </c>
      <c r="L54" s="98">
        <f t="shared" si="2"/>
        <v>2915</v>
      </c>
      <c r="M54" s="102">
        <f t="shared" si="4"/>
        <v>1.0605360527684902E-2</v>
      </c>
      <c r="N54" s="99">
        <f t="shared" si="3"/>
        <v>484</v>
      </c>
      <c r="O54" s="99">
        <f t="shared" si="5"/>
        <v>0</v>
      </c>
    </row>
    <row r="55" spans="1:15">
      <c r="A55" s="76">
        <v>53</v>
      </c>
      <c r="B55" s="90" t="s">
        <v>144</v>
      </c>
      <c r="C55" s="77">
        <v>12549</v>
      </c>
      <c r="D55" s="77">
        <v>15011</v>
      </c>
      <c r="E55" s="77">
        <v>14450</v>
      </c>
      <c r="F55" s="77"/>
      <c r="G55" s="77"/>
      <c r="H55" s="77"/>
      <c r="I55" s="91"/>
      <c r="J55" s="101">
        <f t="shared" si="0"/>
        <v>3.3206833299858395E-3</v>
      </c>
      <c r="K55" s="101">
        <f t="shared" si="1"/>
        <v>0.15148617419714719</v>
      </c>
      <c r="L55" s="98">
        <f t="shared" si="2"/>
        <v>1901</v>
      </c>
      <c r="M55" s="102">
        <f t="shared" si="4"/>
        <v>6.9162231091351627E-3</v>
      </c>
      <c r="N55" s="99">
        <f t="shared" si="3"/>
        <v>-561</v>
      </c>
      <c r="O55" s="99">
        <f t="shared" si="5"/>
        <v>0</v>
      </c>
    </row>
    <row r="56" spans="1:15">
      <c r="A56" s="76">
        <v>54</v>
      </c>
      <c r="B56" s="90" t="s">
        <v>145</v>
      </c>
      <c r="C56" s="77">
        <v>51078</v>
      </c>
      <c r="D56" s="77">
        <v>52948</v>
      </c>
      <c r="E56" s="77">
        <v>53177</v>
      </c>
      <c r="F56" s="77"/>
      <c r="G56" s="77"/>
      <c r="H56" s="77"/>
      <c r="I56" s="91"/>
      <c r="J56" s="101">
        <f t="shared" si="0"/>
        <v>1.2220344459422628E-2</v>
      </c>
      <c r="K56" s="101">
        <f t="shared" si="1"/>
        <v>4.1094013078037513E-2</v>
      </c>
      <c r="L56" s="98">
        <f t="shared" si="2"/>
        <v>2099</v>
      </c>
      <c r="M56" s="102">
        <f t="shared" si="4"/>
        <v>7.6365872204496093E-3</v>
      </c>
      <c r="N56" s="99">
        <f t="shared" si="3"/>
        <v>229</v>
      </c>
      <c r="O56" s="99">
        <f t="shared" si="5"/>
        <v>0</v>
      </c>
    </row>
    <row r="57" spans="1:15">
      <c r="A57" s="76">
        <v>55</v>
      </c>
      <c r="B57" s="90" t="s">
        <v>146</v>
      </c>
      <c r="C57" s="77">
        <v>50897</v>
      </c>
      <c r="D57" s="77">
        <v>53240</v>
      </c>
      <c r="E57" s="77">
        <v>53923</v>
      </c>
      <c r="F57" s="77"/>
      <c r="G57" s="77"/>
      <c r="H57" s="77"/>
      <c r="I57" s="91"/>
      <c r="J57" s="101">
        <f t="shared" si="0"/>
        <v>1.2391779045178299E-2</v>
      </c>
      <c r="K57" s="101">
        <f t="shared" si="1"/>
        <v>5.9453405898186533E-2</v>
      </c>
      <c r="L57" s="98">
        <f t="shared" si="2"/>
        <v>3026</v>
      </c>
      <c r="M57" s="102">
        <f t="shared" si="4"/>
        <v>1.100920101433088E-2</v>
      </c>
      <c r="N57" s="99">
        <f t="shared" si="3"/>
        <v>683</v>
      </c>
      <c r="O57" s="99">
        <f t="shared" si="5"/>
        <v>0</v>
      </c>
    </row>
    <row r="58" spans="1:15">
      <c r="A58" s="76">
        <v>56</v>
      </c>
      <c r="B58" s="90" t="s">
        <v>147</v>
      </c>
      <c r="C58" s="77">
        <v>4534</v>
      </c>
      <c r="D58" s="77">
        <v>6021</v>
      </c>
      <c r="E58" s="77">
        <v>6306</v>
      </c>
      <c r="F58" s="77"/>
      <c r="G58" s="77"/>
      <c r="H58" s="77"/>
      <c r="I58" s="91"/>
      <c r="J58" s="101">
        <f t="shared" si="0"/>
        <v>1.4491508013073152E-3</v>
      </c>
      <c r="K58" s="101">
        <f t="shared" si="1"/>
        <v>0.39082487869430965</v>
      </c>
      <c r="L58" s="98">
        <f t="shared" si="2"/>
        <v>1772</v>
      </c>
      <c r="M58" s="102">
        <f t="shared" si="4"/>
        <v>6.4468949760060536E-3</v>
      </c>
      <c r="N58" s="99">
        <f t="shared" si="3"/>
        <v>285</v>
      </c>
      <c r="O58" s="99">
        <f t="shared" si="5"/>
        <v>0</v>
      </c>
    </row>
    <row r="59" spans="1:15">
      <c r="A59" s="76">
        <v>57</v>
      </c>
      <c r="B59" s="90" t="s">
        <v>148</v>
      </c>
      <c r="C59" s="77">
        <v>7980</v>
      </c>
      <c r="D59" s="77">
        <v>8687</v>
      </c>
      <c r="E59" s="77">
        <v>8663</v>
      </c>
      <c r="F59" s="77"/>
      <c r="G59" s="77"/>
      <c r="H59" s="77"/>
      <c r="I59" s="91"/>
      <c r="J59" s="101">
        <f t="shared" si="0"/>
        <v>1.990801362468327E-3</v>
      </c>
      <c r="K59" s="101">
        <f t="shared" si="1"/>
        <v>8.5588972431077701E-2</v>
      </c>
      <c r="L59" s="98">
        <f t="shared" si="2"/>
        <v>683</v>
      </c>
      <c r="M59" s="102">
        <f t="shared" si="4"/>
        <v>2.4848923637765998E-3</v>
      </c>
      <c r="N59" s="99">
        <f t="shared" si="3"/>
        <v>-24</v>
      </c>
      <c r="O59" s="99">
        <f t="shared" si="5"/>
        <v>0</v>
      </c>
    </row>
    <row r="60" spans="1:15">
      <c r="A60" s="76">
        <v>58</v>
      </c>
      <c r="B60" s="90" t="s">
        <v>149</v>
      </c>
      <c r="C60" s="77">
        <v>16139</v>
      </c>
      <c r="D60" s="77">
        <v>19038</v>
      </c>
      <c r="E60" s="77">
        <v>19006</v>
      </c>
      <c r="F60" s="77"/>
      <c r="G60" s="77"/>
      <c r="H60" s="77"/>
      <c r="I60" s="91"/>
      <c r="J60" s="101">
        <f t="shared" si="0"/>
        <v>4.3676752504990214E-3</v>
      </c>
      <c r="K60" s="101">
        <f t="shared" si="1"/>
        <v>0.17764421587458951</v>
      </c>
      <c r="L60" s="98">
        <f t="shared" si="2"/>
        <v>2867</v>
      </c>
      <c r="M60" s="102">
        <f t="shared" si="4"/>
        <v>1.0430726803729886E-2</v>
      </c>
      <c r="N60" s="99">
        <f t="shared" si="3"/>
        <v>-32</v>
      </c>
      <c r="O60" s="99">
        <f t="shared" si="5"/>
        <v>0</v>
      </c>
    </row>
    <row r="61" spans="1:15">
      <c r="A61" s="76">
        <v>59</v>
      </c>
      <c r="B61" s="90" t="s">
        <v>150</v>
      </c>
      <c r="C61" s="77">
        <v>82738</v>
      </c>
      <c r="D61" s="77">
        <v>86467</v>
      </c>
      <c r="E61" s="77">
        <v>86255</v>
      </c>
      <c r="F61" s="77"/>
      <c r="G61" s="77"/>
      <c r="H61" s="77"/>
      <c r="I61" s="91"/>
      <c r="J61" s="101">
        <f t="shared" si="0"/>
        <v>1.9821836721655956E-2</v>
      </c>
      <c r="K61" s="101">
        <f t="shared" si="1"/>
        <v>4.2507674828978222E-2</v>
      </c>
      <c r="L61" s="98">
        <f t="shared" si="2"/>
        <v>3517</v>
      </c>
      <c r="M61" s="102">
        <f t="shared" si="4"/>
        <v>1.279555848228741E-2</v>
      </c>
      <c r="N61" s="99">
        <f t="shared" si="3"/>
        <v>-212</v>
      </c>
      <c r="O61" s="99">
        <f t="shared" si="5"/>
        <v>0</v>
      </c>
    </row>
    <row r="62" spans="1:15">
      <c r="A62" s="76">
        <v>60</v>
      </c>
      <c r="B62" s="90" t="s">
        <v>151</v>
      </c>
      <c r="C62" s="77">
        <v>15655</v>
      </c>
      <c r="D62" s="77">
        <v>17548</v>
      </c>
      <c r="E62" s="77">
        <v>17792</v>
      </c>
      <c r="F62" s="77"/>
      <c r="G62" s="77"/>
      <c r="H62" s="77"/>
      <c r="I62" s="91"/>
      <c r="J62" s="101">
        <f t="shared" si="0"/>
        <v>4.0886918897652634E-3</v>
      </c>
      <c r="K62" s="101">
        <f t="shared" si="1"/>
        <v>0.13650590865538167</v>
      </c>
      <c r="L62" s="98">
        <f t="shared" si="2"/>
        <v>2137</v>
      </c>
      <c r="M62" s="102">
        <f t="shared" si="4"/>
        <v>7.7748389185806647E-3</v>
      </c>
      <c r="N62" s="99">
        <f t="shared" si="3"/>
        <v>244</v>
      </c>
      <c r="O62" s="99">
        <f t="shared" si="5"/>
        <v>0</v>
      </c>
    </row>
    <row r="63" spans="1:15">
      <c r="A63" s="76">
        <v>61</v>
      </c>
      <c r="B63" s="90" t="s">
        <v>152</v>
      </c>
      <c r="C63" s="77">
        <v>35725</v>
      </c>
      <c r="D63" s="77">
        <v>36823</v>
      </c>
      <c r="E63" s="77">
        <v>37150</v>
      </c>
      <c r="F63" s="77"/>
      <c r="G63" s="77"/>
      <c r="H63" s="77"/>
      <c r="I63" s="91"/>
      <c r="J63" s="101">
        <f t="shared" si="0"/>
        <v>8.53725852657259E-3</v>
      </c>
      <c r="K63" s="101">
        <f t="shared" si="1"/>
        <v>3.9888033589923023E-2</v>
      </c>
      <c r="L63" s="98">
        <f t="shared" si="2"/>
        <v>1425</v>
      </c>
      <c r="M63" s="102">
        <f t="shared" si="4"/>
        <v>5.1844386799145747E-3</v>
      </c>
      <c r="N63" s="99">
        <f t="shared" si="3"/>
        <v>327</v>
      </c>
      <c r="O63" s="99">
        <f t="shared" si="5"/>
        <v>0</v>
      </c>
    </row>
    <row r="64" spans="1:15">
      <c r="A64" s="76">
        <v>62</v>
      </c>
      <c r="B64" s="90" t="s">
        <v>153</v>
      </c>
      <c r="C64" s="77">
        <v>2472</v>
      </c>
      <c r="D64" s="77">
        <v>3340</v>
      </c>
      <c r="E64" s="77">
        <v>3520</v>
      </c>
      <c r="F64" s="77"/>
      <c r="G64" s="77"/>
      <c r="H64" s="77"/>
      <c r="I64" s="91"/>
      <c r="J64" s="101">
        <f t="shared" si="0"/>
        <v>8.0891386308305573E-4</v>
      </c>
      <c r="K64" s="101">
        <f t="shared" si="1"/>
        <v>0.42394822006472493</v>
      </c>
      <c r="L64" s="98">
        <f t="shared" si="2"/>
        <v>1048</v>
      </c>
      <c r="M64" s="102">
        <f t="shared" si="4"/>
        <v>3.8128363063512105E-3</v>
      </c>
      <c r="N64" s="99">
        <f t="shared" si="3"/>
        <v>180</v>
      </c>
      <c r="O64" s="99">
        <f t="shared" si="5"/>
        <v>0</v>
      </c>
    </row>
    <row r="65" spans="1:15">
      <c r="A65" s="76">
        <v>63</v>
      </c>
      <c r="B65" s="90" t="s">
        <v>154</v>
      </c>
      <c r="C65" s="77">
        <v>25696</v>
      </c>
      <c r="D65" s="77">
        <v>31954</v>
      </c>
      <c r="E65" s="77">
        <v>32725</v>
      </c>
      <c r="F65" s="77"/>
      <c r="G65" s="77"/>
      <c r="H65" s="77"/>
      <c r="I65" s="91"/>
      <c r="J65" s="101">
        <f t="shared" si="0"/>
        <v>7.5203710708502836E-3</v>
      </c>
      <c r="K65" s="101">
        <f t="shared" si="1"/>
        <v>0.2735445205479452</v>
      </c>
      <c r="L65" s="98">
        <f t="shared" si="2"/>
        <v>7029</v>
      </c>
      <c r="M65" s="102">
        <f t="shared" si="4"/>
        <v>2.5572925951662842E-2</v>
      </c>
      <c r="N65" s="99">
        <f t="shared" si="3"/>
        <v>771</v>
      </c>
      <c r="O65" s="99">
        <f t="shared" si="5"/>
        <v>0</v>
      </c>
    </row>
    <row r="66" spans="1:15">
      <c r="A66" s="76">
        <v>64</v>
      </c>
      <c r="B66" s="90" t="s">
        <v>155</v>
      </c>
      <c r="C66" s="77">
        <v>18987</v>
      </c>
      <c r="D66" s="77">
        <v>20088</v>
      </c>
      <c r="E66" s="77">
        <v>19961</v>
      </c>
      <c r="F66" s="77"/>
      <c r="G66" s="77"/>
      <c r="H66" s="77"/>
      <c r="I66" s="91"/>
      <c r="J66" s="101">
        <f t="shared" si="0"/>
        <v>4.5871390968752488E-3</v>
      </c>
      <c r="K66" s="101">
        <f t="shared" si="1"/>
        <v>5.1298256701953968E-2</v>
      </c>
      <c r="L66" s="98">
        <f t="shared" si="2"/>
        <v>974</v>
      </c>
      <c r="M66" s="102">
        <f t="shared" si="4"/>
        <v>3.5436093152538921E-3</v>
      </c>
      <c r="N66" s="99">
        <f t="shared" si="3"/>
        <v>-127</v>
      </c>
      <c r="O66" s="99">
        <f t="shared" si="5"/>
        <v>0</v>
      </c>
    </row>
    <row r="67" spans="1:15">
      <c r="A67" s="76">
        <v>65</v>
      </c>
      <c r="B67" s="90" t="s">
        <v>156</v>
      </c>
      <c r="C67" s="77">
        <v>15183</v>
      </c>
      <c r="D67" s="77">
        <v>19418</v>
      </c>
      <c r="E67" s="77">
        <v>19903</v>
      </c>
      <c r="F67" s="77"/>
      <c r="G67" s="77"/>
      <c r="H67" s="77"/>
      <c r="I67" s="91"/>
      <c r="J67" s="101">
        <f t="shared" ref="J67:J84" si="6">E67/$E$84</f>
        <v>4.5738104025403572E-3</v>
      </c>
      <c r="K67" s="101">
        <f t="shared" ref="K67:K84" si="7">(E67-C67)/C67</f>
        <v>0.31087400382006192</v>
      </c>
      <c r="L67" s="98">
        <f t="shared" ref="L67:L84" si="8">E67-C67</f>
        <v>4720</v>
      </c>
      <c r="M67" s="102">
        <f t="shared" si="4"/>
        <v>1.717231618891003E-2</v>
      </c>
      <c r="N67" s="99">
        <f t="shared" ref="N67:N84" si="9">E67-D67</f>
        <v>485</v>
      </c>
      <c r="O67" s="99">
        <f t="shared" si="5"/>
        <v>0</v>
      </c>
    </row>
    <row r="68" spans="1:15">
      <c r="A68" s="76">
        <v>66</v>
      </c>
      <c r="B68" s="90" t="s">
        <v>157</v>
      </c>
      <c r="C68" s="77">
        <v>8755</v>
      </c>
      <c r="D68" s="77">
        <v>10437</v>
      </c>
      <c r="E68" s="77">
        <v>10571</v>
      </c>
      <c r="F68" s="77"/>
      <c r="G68" s="77"/>
      <c r="H68" s="77"/>
      <c r="I68" s="91"/>
      <c r="J68" s="101">
        <f t="shared" si="6"/>
        <v>2.4292694450713018E-3</v>
      </c>
      <c r="K68" s="101">
        <f t="shared" si="7"/>
        <v>0.20742432895488291</v>
      </c>
      <c r="L68" s="98">
        <f t="shared" si="8"/>
        <v>1816</v>
      </c>
      <c r="M68" s="102">
        <f t="shared" ref="M68:M84" si="10">L68/$L$84</f>
        <v>6.6069758896314867E-3</v>
      </c>
      <c r="N68" s="99">
        <f t="shared" si="9"/>
        <v>134</v>
      </c>
      <c r="O68" s="99">
        <f t="shared" ref="O68:O83" si="11">H68-G68</f>
        <v>0</v>
      </c>
    </row>
    <row r="69" spans="1:15">
      <c r="A69" s="76">
        <v>67</v>
      </c>
      <c r="B69" s="90" t="s">
        <v>158</v>
      </c>
      <c r="C69" s="77">
        <v>20489</v>
      </c>
      <c r="D69" s="77">
        <v>22486</v>
      </c>
      <c r="E69" s="77">
        <v>22792</v>
      </c>
      <c r="F69" s="77"/>
      <c r="G69" s="77"/>
      <c r="H69" s="77"/>
      <c r="I69" s="91"/>
      <c r="J69" s="101">
        <f t="shared" si="6"/>
        <v>5.2377172634627857E-3</v>
      </c>
      <c r="K69" s="101">
        <f t="shared" si="7"/>
        <v>0.11240177656303382</v>
      </c>
      <c r="L69" s="98">
        <f t="shared" si="8"/>
        <v>2303</v>
      </c>
      <c r="M69" s="102">
        <f t="shared" si="10"/>
        <v>8.3787805472584319E-3</v>
      </c>
      <c r="N69" s="99">
        <f t="shared" si="9"/>
        <v>306</v>
      </c>
      <c r="O69" s="99">
        <f t="shared" si="11"/>
        <v>0</v>
      </c>
    </row>
    <row r="70" spans="1:15">
      <c r="A70" s="76">
        <v>68</v>
      </c>
      <c r="B70" s="90" t="s">
        <v>159</v>
      </c>
      <c r="C70" s="77">
        <v>10148</v>
      </c>
      <c r="D70" s="77">
        <v>11650</v>
      </c>
      <c r="E70" s="77">
        <v>11610</v>
      </c>
      <c r="F70" s="77"/>
      <c r="G70" s="77"/>
      <c r="H70" s="77"/>
      <c r="I70" s="91"/>
      <c r="J70" s="101">
        <f t="shared" si="6"/>
        <v>2.6680369177256467E-3</v>
      </c>
      <c r="K70" s="101">
        <f t="shared" si="7"/>
        <v>0.1440677966101695</v>
      </c>
      <c r="L70" s="98">
        <f t="shared" si="8"/>
        <v>1462</v>
      </c>
      <c r="M70" s="102">
        <f t="shared" si="10"/>
        <v>5.3190521754632345E-3</v>
      </c>
      <c r="N70" s="99">
        <f t="shared" si="9"/>
        <v>-40</v>
      </c>
      <c r="O70" s="99">
        <f t="shared" si="11"/>
        <v>0</v>
      </c>
    </row>
    <row r="71" spans="1:15">
      <c r="A71" s="76">
        <v>69</v>
      </c>
      <c r="B71" s="90" t="s">
        <v>160</v>
      </c>
      <c r="C71" s="77">
        <v>2280</v>
      </c>
      <c r="D71" s="77">
        <v>2893</v>
      </c>
      <c r="E71" s="77">
        <v>2332</v>
      </c>
      <c r="F71" s="77"/>
      <c r="G71" s="77"/>
      <c r="H71" s="77"/>
      <c r="I71" s="91"/>
      <c r="J71" s="101">
        <f t="shared" si="6"/>
        <v>5.359054342925244E-4</v>
      </c>
      <c r="K71" s="101">
        <f t="shared" si="7"/>
        <v>2.2807017543859651E-2</v>
      </c>
      <c r="L71" s="98">
        <f t="shared" si="8"/>
        <v>52</v>
      </c>
      <c r="M71" s="102">
        <f t="shared" si="10"/>
        <v>1.8918653428460204E-4</v>
      </c>
      <c r="N71" s="99">
        <f t="shared" si="9"/>
        <v>-561</v>
      </c>
      <c r="O71" s="99">
        <f t="shared" si="11"/>
        <v>0</v>
      </c>
    </row>
    <row r="72" spans="1:15">
      <c r="A72" s="76">
        <v>70</v>
      </c>
      <c r="B72" s="90" t="s">
        <v>161</v>
      </c>
      <c r="C72" s="77">
        <v>13671</v>
      </c>
      <c r="D72" s="77">
        <v>13103</v>
      </c>
      <c r="E72" s="77">
        <v>13273</v>
      </c>
      <c r="F72" s="77"/>
      <c r="G72" s="77"/>
      <c r="H72" s="77"/>
      <c r="I72" s="91"/>
      <c r="J72" s="101">
        <f t="shared" si="6"/>
        <v>3.0502027570174428E-3</v>
      </c>
      <c r="K72" s="101">
        <f t="shared" si="7"/>
        <v>-2.9112720356959988E-2</v>
      </c>
      <c r="L72" s="98">
        <f t="shared" si="8"/>
        <v>-398</v>
      </c>
      <c r="M72" s="102">
        <f t="shared" si="10"/>
        <v>-1.4480046277936848E-3</v>
      </c>
      <c r="N72" s="99">
        <f t="shared" si="9"/>
        <v>170</v>
      </c>
      <c r="O72" s="99">
        <f t="shared" si="11"/>
        <v>0</v>
      </c>
    </row>
    <row r="73" spans="1:15">
      <c r="A73" s="76">
        <v>71</v>
      </c>
      <c r="B73" s="90" t="s">
        <v>162</v>
      </c>
      <c r="C73" s="77">
        <v>7924</v>
      </c>
      <c r="D73" s="77">
        <v>8667</v>
      </c>
      <c r="E73" s="77">
        <v>8693</v>
      </c>
      <c r="F73" s="77"/>
      <c r="G73" s="77"/>
      <c r="H73" s="77"/>
      <c r="I73" s="91"/>
      <c r="J73" s="101">
        <f t="shared" si="6"/>
        <v>1.9976955147105123E-3</v>
      </c>
      <c r="K73" s="101">
        <f t="shared" si="7"/>
        <v>9.7046945986875313E-2</v>
      </c>
      <c r="L73" s="98">
        <f t="shared" si="8"/>
        <v>769</v>
      </c>
      <c r="M73" s="102">
        <f t="shared" si="10"/>
        <v>2.7977777858626722E-3</v>
      </c>
      <c r="N73" s="99">
        <f t="shared" si="9"/>
        <v>26</v>
      </c>
      <c r="O73" s="99">
        <f t="shared" si="11"/>
        <v>0</v>
      </c>
    </row>
    <row r="74" spans="1:15">
      <c r="A74" s="76">
        <v>72</v>
      </c>
      <c r="B74" s="90" t="s">
        <v>163</v>
      </c>
      <c r="C74" s="77">
        <v>11879</v>
      </c>
      <c r="D74" s="77">
        <v>14164</v>
      </c>
      <c r="E74" s="77">
        <v>14575</v>
      </c>
      <c r="F74" s="77"/>
      <c r="G74" s="77"/>
      <c r="H74" s="77"/>
      <c r="I74" s="91"/>
      <c r="J74" s="101">
        <f t="shared" si="6"/>
        <v>3.3494089643282773E-3</v>
      </c>
      <c r="K74" s="101">
        <f t="shared" si="7"/>
        <v>0.22695513090327468</v>
      </c>
      <c r="L74" s="98">
        <f t="shared" si="8"/>
        <v>2696</v>
      </c>
      <c r="M74" s="102">
        <f t="shared" si="10"/>
        <v>9.8085941621401367E-3</v>
      </c>
      <c r="N74" s="99">
        <f t="shared" si="9"/>
        <v>411</v>
      </c>
      <c r="O74" s="99">
        <f t="shared" si="11"/>
        <v>0</v>
      </c>
    </row>
    <row r="75" spans="1:15">
      <c r="A75" s="76">
        <v>73</v>
      </c>
      <c r="B75" s="90" t="s">
        <v>164</v>
      </c>
      <c r="C75" s="77">
        <v>7271</v>
      </c>
      <c r="D75" s="77">
        <v>8532</v>
      </c>
      <c r="E75" s="77">
        <v>8610</v>
      </c>
      <c r="F75" s="77"/>
      <c r="G75" s="77"/>
      <c r="H75" s="77"/>
      <c r="I75" s="91"/>
      <c r="J75" s="101">
        <f t="shared" si="6"/>
        <v>1.9786216935071335E-3</v>
      </c>
      <c r="K75" s="101">
        <f t="shared" si="7"/>
        <v>0.18415623710631274</v>
      </c>
      <c r="L75" s="98">
        <f t="shared" si="8"/>
        <v>1339</v>
      </c>
      <c r="M75" s="102">
        <f t="shared" si="10"/>
        <v>4.8715532578285023E-3</v>
      </c>
      <c r="N75" s="99">
        <f t="shared" si="9"/>
        <v>78</v>
      </c>
      <c r="O75" s="99">
        <f t="shared" si="11"/>
        <v>0</v>
      </c>
    </row>
    <row r="76" spans="1:15">
      <c r="A76" s="76">
        <v>74</v>
      </c>
      <c r="B76" s="90" t="s">
        <v>165</v>
      </c>
      <c r="C76" s="77">
        <v>8372</v>
      </c>
      <c r="D76" s="77">
        <v>8933</v>
      </c>
      <c r="E76" s="77">
        <v>8984</v>
      </c>
      <c r="F76" s="77"/>
      <c r="G76" s="77"/>
      <c r="H76" s="77"/>
      <c r="I76" s="91"/>
      <c r="J76" s="101">
        <f t="shared" si="6"/>
        <v>2.0645687914597082E-3</v>
      </c>
      <c r="K76" s="101">
        <f t="shared" si="7"/>
        <v>7.3100812231247009E-2</v>
      </c>
      <c r="L76" s="98">
        <f t="shared" si="8"/>
        <v>612</v>
      </c>
      <c r="M76" s="102">
        <f t="shared" si="10"/>
        <v>2.2265799804264703E-3</v>
      </c>
      <c r="N76" s="99">
        <f t="shared" si="9"/>
        <v>51</v>
      </c>
      <c r="O76" s="99">
        <f t="shared" si="11"/>
        <v>0</v>
      </c>
    </row>
    <row r="77" spans="1:15">
      <c r="A77" s="76">
        <v>75</v>
      </c>
      <c r="B77" s="90" t="s">
        <v>166</v>
      </c>
      <c r="C77" s="77">
        <v>2463</v>
      </c>
      <c r="D77" s="77">
        <v>3167</v>
      </c>
      <c r="E77" s="77">
        <v>3114</v>
      </c>
      <c r="F77" s="77"/>
      <c r="G77" s="77"/>
      <c r="H77" s="77"/>
      <c r="I77" s="91"/>
      <c r="J77" s="101">
        <f t="shared" si="6"/>
        <v>7.1561300273881691E-4</v>
      </c>
      <c r="K77" s="101">
        <f t="shared" si="7"/>
        <v>0.26431181485992694</v>
      </c>
      <c r="L77" s="98">
        <f t="shared" si="8"/>
        <v>651</v>
      </c>
      <c r="M77" s="102">
        <f t="shared" si="10"/>
        <v>2.3684698811399217E-3</v>
      </c>
      <c r="N77" s="99">
        <f t="shared" si="9"/>
        <v>-53</v>
      </c>
      <c r="O77" s="99">
        <f t="shared" si="11"/>
        <v>0</v>
      </c>
    </row>
    <row r="78" spans="1:15">
      <c r="A78" s="76">
        <v>76</v>
      </c>
      <c r="B78" s="90" t="s">
        <v>167</v>
      </c>
      <c r="C78" s="77">
        <v>4299</v>
      </c>
      <c r="D78" s="77">
        <v>5098</v>
      </c>
      <c r="E78" s="77">
        <v>4579</v>
      </c>
      <c r="F78" s="77"/>
      <c r="G78" s="77"/>
      <c r="H78" s="77"/>
      <c r="I78" s="91"/>
      <c r="J78" s="101">
        <f t="shared" si="6"/>
        <v>1.0522774372321909E-3</v>
      </c>
      <c r="K78" s="101">
        <f t="shared" si="7"/>
        <v>6.5131425913003027E-2</v>
      </c>
      <c r="L78" s="98">
        <f t="shared" si="8"/>
        <v>280</v>
      </c>
      <c r="M78" s="102">
        <f t="shared" si="10"/>
        <v>1.018696723070934E-3</v>
      </c>
      <c r="N78" s="99">
        <f t="shared" si="9"/>
        <v>-519</v>
      </c>
      <c r="O78" s="99">
        <f t="shared" si="11"/>
        <v>0</v>
      </c>
    </row>
    <row r="79" spans="1:15">
      <c r="A79" s="76">
        <v>77</v>
      </c>
      <c r="B79" s="90" t="s">
        <v>168</v>
      </c>
      <c r="C79" s="77">
        <v>13566</v>
      </c>
      <c r="D79" s="77">
        <v>14599</v>
      </c>
      <c r="E79" s="77">
        <v>14527</v>
      </c>
      <c r="F79" s="77"/>
      <c r="G79" s="77"/>
      <c r="H79" s="77"/>
      <c r="I79" s="91"/>
      <c r="J79" s="101">
        <f t="shared" si="6"/>
        <v>3.3383783207407811E-3</v>
      </c>
      <c r="K79" s="101">
        <f t="shared" si="7"/>
        <v>7.0838861860533689E-2</v>
      </c>
      <c r="L79" s="98">
        <f t="shared" si="8"/>
        <v>961</v>
      </c>
      <c r="M79" s="102">
        <f t="shared" si="10"/>
        <v>3.4963126816827416E-3</v>
      </c>
      <c r="N79" s="99">
        <f t="shared" si="9"/>
        <v>-72</v>
      </c>
      <c r="O79" s="99">
        <f t="shared" si="11"/>
        <v>0</v>
      </c>
    </row>
    <row r="80" spans="1:15">
      <c r="A80" s="76">
        <v>78</v>
      </c>
      <c r="B80" s="90" t="s">
        <v>169</v>
      </c>
      <c r="C80" s="77">
        <v>9807</v>
      </c>
      <c r="D80" s="77">
        <v>10397</v>
      </c>
      <c r="E80" s="77">
        <v>10469</v>
      </c>
      <c r="F80" s="77"/>
      <c r="G80" s="77"/>
      <c r="H80" s="77"/>
      <c r="I80" s="91"/>
      <c r="J80" s="101">
        <f t="shared" si="6"/>
        <v>2.4058293274478722E-3</v>
      </c>
      <c r="K80" s="101">
        <f t="shared" si="7"/>
        <v>6.7502804119506474E-2</v>
      </c>
      <c r="L80" s="98">
        <f t="shared" si="8"/>
        <v>662</v>
      </c>
      <c r="M80" s="102">
        <f t="shared" si="10"/>
        <v>2.4084901095462797E-3</v>
      </c>
      <c r="N80" s="99">
        <f t="shared" si="9"/>
        <v>72</v>
      </c>
      <c r="O80" s="99">
        <f t="shared" si="11"/>
        <v>0</v>
      </c>
    </row>
    <row r="81" spans="1:15">
      <c r="A81" s="76">
        <v>79</v>
      </c>
      <c r="B81" s="90" t="s">
        <v>170</v>
      </c>
      <c r="C81" s="77">
        <v>4367</v>
      </c>
      <c r="D81" s="77">
        <v>5938</v>
      </c>
      <c r="E81" s="77">
        <v>6437</v>
      </c>
      <c r="F81" s="77"/>
      <c r="G81" s="77"/>
      <c r="H81" s="77"/>
      <c r="I81" s="91"/>
      <c r="J81" s="101">
        <f t="shared" si="6"/>
        <v>1.4792552660981902E-3</v>
      </c>
      <c r="K81" s="101">
        <f t="shared" si="7"/>
        <v>0.47400961758644378</v>
      </c>
      <c r="L81" s="98">
        <f t="shared" si="8"/>
        <v>2070</v>
      </c>
      <c r="M81" s="102">
        <f t="shared" si="10"/>
        <v>7.5310793455601191E-3</v>
      </c>
      <c r="N81" s="99">
        <f t="shared" si="9"/>
        <v>499</v>
      </c>
      <c r="O81" s="99">
        <f t="shared" si="11"/>
        <v>0</v>
      </c>
    </row>
    <row r="82" spans="1:15">
      <c r="A82" s="76">
        <v>80</v>
      </c>
      <c r="B82" s="90" t="s">
        <v>171</v>
      </c>
      <c r="C82" s="77">
        <v>12037</v>
      </c>
      <c r="D82" s="77">
        <v>12843</v>
      </c>
      <c r="E82" s="77">
        <v>13125</v>
      </c>
      <c r="F82" s="77"/>
      <c r="G82" s="77"/>
      <c r="H82" s="77"/>
      <c r="I82" s="91"/>
      <c r="J82" s="101">
        <f t="shared" si="6"/>
        <v>3.016191605955996E-3</v>
      </c>
      <c r="K82" s="101">
        <f t="shared" si="7"/>
        <v>9.0387970424524386E-2</v>
      </c>
      <c r="L82" s="98">
        <f t="shared" si="8"/>
        <v>1088</v>
      </c>
      <c r="M82" s="102">
        <f t="shared" si="10"/>
        <v>3.9583644096470583E-3</v>
      </c>
      <c r="N82" s="99">
        <f t="shared" si="9"/>
        <v>282</v>
      </c>
      <c r="O82" s="99">
        <f t="shared" si="11"/>
        <v>0</v>
      </c>
    </row>
    <row r="83" spans="1:15">
      <c r="A83" s="76">
        <v>81</v>
      </c>
      <c r="B83" s="90" t="s">
        <v>172</v>
      </c>
      <c r="C83" s="77">
        <v>23190</v>
      </c>
      <c r="D83" s="77">
        <v>24414</v>
      </c>
      <c r="E83" s="77">
        <v>24453</v>
      </c>
      <c r="F83" s="77"/>
      <c r="G83" s="77"/>
      <c r="H83" s="77"/>
      <c r="I83" s="91"/>
      <c r="J83" s="101">
        <f t="shared" si="6"/>
        <v>5.6194234926051027E-3</v>
      </c>
      <c r="K83" s="101">
        <f t="shared" si="7"/>
        <v>5.4463130659767142E-2</v>
      </c>
      <c r="L83" s="98">
        <f t="shared" si="8"/>
        <v>1263</v>
      </c>
      <c r="M83" s="102">
        <f t="shared" si="10"/>
        <v>4.5950498615663915E-3</v>
      </c>
      <c r="N83" s="99">
        <f t="shared" si="9"/>
        <v>39</v>
      </c>
      <c r="O83" s="99">
        <f t="shared" si="11"/>
        <v>0</v>
      </c>
    </row>
    <row r="84" spans="1:15" s="110" customFormat="1">
      <c r="A84" s="191" t="s">
        <v>173</v>
      </c>
      <c r="B84" s="191"/>
      <c r="C84" s="78">
        <v>4076653</v>
      </c>
      <c r="D84" s="78">
        <v>4380658</v>
      </c>
      <c r="E84" s="78">
        <v>4351514</v>
      </c>
      <c r="F84" s="65"/>
      <c r="G84" s="65"/>
      <c r="H84" s="65"/>
      <c r="I84" s="113"/>
      <c r="J84" s="70">
        <f t="shared" si="6"/>
        <v>1</v>
      </c>
      <c r="K84" s="70">
        <f t="shared" si="7"/>
        <v>6.7423202318176209E-2</v>
      </c>
      <c r="L84" s="65">
        <f t="shared" si="8"/>
        <v>274861</v>
      </c>
      <c r="M84" s="71">
        <f t="shared" si="10"/>
        <v>1</v>
      </c>
      <c r="N84" s="65">
        <f t="shared" si="9"/>
        <v>-29144</v>
      </c>
      <c r="O84" s="99">
        <f>H84-G84</f>
        <v>0</v>
      </c>
    </row>
    <row r="85" spans="1:15">
      <c r="F85" s="127"/>
      <c r="G85" s="127"/>
      <c r="H85" s="127"/>
      <c r="I85" s="74"/>
      <c r="M85" s="12"/>
    </row>
    <row r="86" spans="1:15">
      <c r="F86" s="141"/>
      <c r="G86" s="141"/>
      <c r="I86" s="20"/>
      <c r="M86" s="12"/>
    </row>
    <row r="87" spans="1:15">
      <c r="F87" s="141"/>
      <c r="G87" s="141"/>
      <c r="M87" s="12"/>
    </row>
    <row r="88" spans="1:15">
      <c r="M88" s="12"/>
    </row>
    <row r="89" spans="1:15">
      <c r="M89" s="12"/>
    </row>
    <row r="90" spans="1:15">
      <c r="M90" s="12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B1" zoomScale="80" zoomScaleNormal="80" workbookViewId="0">
      <pane ySplit="2" topLeftCell="A3" activePane="bottomLeft" state="frozen"/>
      <selection pane="bottomLeft" activeCell="J86" sqref="J86"/>
    </sheetView>
  </sheetViews>
  <sheetFormatPr defaultColWidth="8.85546875" defaultRowHeight="15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2.42578125" style="5" customWidth="1"/>
    <col min="9" max="9" width="26.42578125" style="5" customWidth="1"/>
    <col min="10" max="10" width="27.42578125" style="5" customWidth="1"/>
    <col min="11" max="11" width="13.28515625" style="5" customWidth="1"/>
    <col min="12" max="12" width="14.140625" style="5" customWidth="1"/>
    <col min="13" max="16384" width="8.85546875" style="5"/>
  </cols>
  <sheetData>
    <row r="1" spans="1:12" ht="15.75" thickBot="1">
      <c r="B1" s="188" t="s">
        <v>281</v>
      </c>
      <c r="C1" s="188"/>
      <c r="D1" s="189"/>
      <c r="E1" s="190" t="s">
        <v>280</v>
      </c>
      <c r="F1" s="188"/>
      <c r="G1" s="189"/>
    </row>
    <row r="2" spans="1:12" ht="45">
      <c r="A2" s="47" t="s">
        <v>174</v>
      </c>
      <c r="B2" s="94">
        <v>43070</v>
      </c>
      <c r="C2" s="94">
        <v>43405</v>
      </c>
      <c r="D2" s="94">
        <v>43435</v>
      </c>
      <c r="E2" s="94">
        <v>43070</v>
      </c>
      <c r="F2" s="94">
        <v>43405</v>
      </c>
      <c r="G2" s="94">
        <v>43435</v>
      </c>
      <c r="H2" s="1" t="s">
        <v>306</v>
      </c>
      <c r="I2" s="2" t="s">
        <v>357</v>
      </c>
      <c r="J2" s="2" t="s">
        <v>358</v>
      </c>
      <c r="K2" s="1" t="s">
        <v>262</v>
      </c>
      <c r="L2" s="93" t="s">
        <v>285</v>
      </c>
    </row>
    <row r="3" spans="1:12">
      <c r="A3" s="45" t="s">
        <v>175</v>
      </c>
      <c r="B3" s="89">
        <v>2249</v>
      </c>
      <c r="C3" s="54">
        <v>4038</v>
      </c>
      <c r="D3" s="26">
        <v>4479</v>
      </c>
      <c r="E3" s="26">
        <v>2187.8482553418698</v>
      </c>
      <c r="F3" s="26">
        <v>4053.1946780988301</v>
      </c>
      <c r="G3" s="26">
        <v>4261.7181746753004</v>
      </c>
      <c r="H3" s="40">
        <f>D3/$D$84</f>
        <v>2.1143016290365978E-2</v>
      </c>
      <c r="I3" s="40">
        <f t="shared" ref="I3:I66" si="0">(D3-B3)/B3</f>
        <v>0.99155180080035576</v>
      </c>
      <c r="J3" s="54">
        <f t="shared" ref="J3:J66" si="1">D3-B3</f>
        <v>2230</v>
      </c>
      <c r="K3" s="54">
        <f>D3-C3</f>
        <v>441</v>
      </c>
      <c r="L3" s="98">
        <f>G3-F3</f>
        <v>208.52349657647028</v>
      </c>
    </row>
    <row r="4" spans="1:12">
      <c r="A4" s="45" t="s">
        <v>176</v>
      </c>
      <c r="B4" s="89">
        <v>538</v>
      </c>
      <c r="C4" s="54">
        <v>644</v>
      </c>
      <c r="D4" s="26">
        <v>1149</v>
      </c>
      <c r="E4" s="26">
        <v>384.79467799453198</v>
      </c>
      <c r="F4" s="26">
        <v>651.590108359071</v>
      </c>
      <c r="G4" s="26">
        <v>765.77515123696696</v>
      </c>
      <c r="H4" s="40">
        <f t="shared" ref="H4:H67" si="2">D4/$D$84</f>
        <v>5.4238280235835027E-3</v>
      </c>
      <c r="I4" s="40">
        <f t="shared" si="0"/>
        <v>1.1356877323420074</v>
      </c>
      <c r="J4" s="54">
        <f t="shared" si="1"/>
        <v>611</v>
      </c>
      <c r="K4" s="54">
        <f t="shared" ref="K4:K67" si="3">D4-C4</f>
        <v>505</v>
      </c>
      <c r="L4" s="98">
        <f t="shared" ref="L4:L67" si="4">G4-F4</f>
        <v>114.18504287789597</v>
      </c>
    </row>
    <row r="5" spans="1:12">
      <c r="A5" s="45" t="s">
        <v>177</v>
      </c>
      <c r="B5" s="89">
        <v>923</v>
      </c>
      <c r="C5" s="54">
        <v>1564</v>
      </c>
      <c r="D5" s="26">
        <v>1999</v>
      </c>
      <c r="E5" s="26">
        <v>715.09172440006796</v>
      </c>
      <c r="F5" s="26">
        <v>1472.32271869397</v>
      </c>
      <c r="G5" s="26">
        <v>1542.69676440391</v>
      </c>
      <c r="H5" s="40">
        <f t="shared" si="2"/>
        <v>9.436233437026478E-3</v>
      </c>
      <c r="I5" s="40">
        <f t="shared" si="0"/>
        <v>1.1657638136511377</v>
      </c>
      <c r="J5" s="54">
        <f t="shared" si="1"/>
        <v>1076</v>
      </c>
      <c r="K5" s="54">
        <f t="shared" si="3"/>
        <v>435</v>
      </c>
      <c r="L5" s="98">
        <f t="shared" si="4"/>
        <v>70.374045709939992</v>
      </c>
    </row>
    <row r="6" spans="1:12">
      <c r="A6" s="45" t="s">
        <v>178</v>
      </c>
      <c r="B6" s="89">
        <v>352</v>
      </c>
      <c r="C6" s="54">
        <v>621</v>
      </c>
      <c r="D6" s="26">
        <v>548</v>
      </c>
      <c r="E6" s="26">
        <v>244.32547130092399</v>
      </c>
      <c r="F6" s="26">
        <v>601.92440615365501</v>
      </c>
      <c r="G6" s="26">
        <v>448.16256178484201</v>
      </c>
      <c r="H6" s="40">
        <f t="shared" si="2"/>
        <v>2.5868213724314706E-3</v>
      </c>
      <c r="I6" s="40">
        <f t="shared" si="0"/>
        <v>0.55681818181818177</v>
      </c>
      <c r="J6" s="54">
        <f t="shared" si="1"/>
        <v>196</v>
      </c>
      <c r="K6" s="54">
        <f t="shared" si="3"/>
        <v>-73</v>
      </c>
      <c r="L6" s="98">
        <f t="shared" si="4"/>
        <v>-153.761844368813</v>
      </c>
    </row>
    <row r="7" spans="1:12">
      <c r="A7" s="45" t="s">
        <v>179</v>
      </c>
      <c r="B7" s="89">
        <v>463</v>
      </c>
      <c r="C7" s="54">
        <v>573</v>
      </c>
      <c r="D7" s="26">
        <v>1174</v>
      </c>
      <c r="E7" s="26">
        <v>345.26681991663298</v>
      </c>
      <c r="F7" s="26">
        <v>646.08112176383702</v>
      </c>
      <c r="G7" s="26">
        <v>875.41120119439802</v>
      </c>
      <c r="H7" s="40">
        <f t="shared" si="2"/>
        <v>5.5418399475082964E-3</v>
      </c>
      <c r="I7" s="40">
        <f t="shared" si="0"/>
        <v>1.5356371490280778</v>
      </c>
      <c r="J7" s="54">
        <f t="shared" si="1"/>
        <v>711</v>
      </c>
      <c r="K7" s="54">
        <f t="shared" si="3"/>
        <v>601</v>
      </c>
      <c r="L7" s="98">
        <f t="shared" si="4"/>
        <v>229.330079430561</v>
      </c>
    </row>
    <row r="8" spans="1:12">
      <c r="A8" s="45" t="s">
        <v>180</v>
      </c>
      <c r="B8" s="89">
        <v>414</v>
      </c>
      <c r="C8" s="54">
        <v>612</v>
      </c>
      <c r="D8" s="26">
        <v>687</v>
      </c>
      <c r="E8" s="26">
        <v>337.06929342294501</v>
      </c>
      <c r="F8" s="26">
        <v>687.587400095872</v>
      </c>
      <c r="G8" s="26">
        <v>559.31869867478497</v>
      </c>
      <c r="H8" s="40">
        <f t="shared" si="2"/>
        <v>3.2429676694533216E-3</v>
      </c>
      <c r="I8" s="40">
        <f t="shared" si="0"/>
        <v>0.65942028985507251</v>
      </c>
      <c r="J8" s="54">
        <f t="shared" si="1"/>
        <v>273</v>
      </c>
      <c r="K8" s="54">
        <f t="shared" si="3"/>
        <v>75</v>
      </c>
      <c r="L8" s="98">
        <f t="shared" si="4"/>
        <v>-128.26870142108703</v>
      </c>
    </row>
    <row r="9" spans="1:12">
      <c r="A9" s="45" t="s">
        <v>181</v>
      </c>
      <c r="B9" s="89">
        <v>8714</v>
      </c>
      <c r="C9" s="54">
        <v>15032</v>
      </c>
      <c r="D9" s="26">
        <v>16929</v>
      </c>
      <c r="E9" s="26">
        <v>8276.7039231802992</v>
      </c>
      <c r="F9" s="26">
        <v>15142.723888406799</v>
      </c>
      <c r="G9" s="26">
        <v>15953.757328871299</v>
      </c>
      <c r="H9" s="40">
        <f t="shared" si="2"/>
        <v>7.991295440491307E-2</v>
      </c>
      <c r="I9" s="40">
        <f t="shared" si="0"/>
        <v>0.94273582740417716</v>
      </c>
      <c r="J9" s="54">
        <f t="shared" si="1"/>
        <v>8215</v>
      </c>
      <c r="K9" s="54">
        <f t="shared" si="3"/>
        <v>1897</v>
      </c>
      <c r="L9" s="98">
        <f t="shared" si="4"/>
        <v>811.03344046450002</v>
      </c>
    </row>
    <row r="10" spans="1:12">
      <c r="A10" s="45" t="s">
        <v>182</v>
      </c>
      <c r="B10" s="89">
        <v>6545</v>
      </c>
      <c r="C10" s="54">
        <v>17686</v>
      </c>
      <c r="D10" s="26">
        <v>9372</v>
      </c>
      <c r="E10" s="26">
        <v>4933.1008553635902</v>
      </c>
      <c r="F10" s="26">
        <v>6484.3788065380904</v>
      </c>
      <c r="G10" s="26">
        <v>6966.7051368330604</v>
      </c>
      <c r="H10" s="40">
        <f t="shared" si="2"/>
        <v>4.4240310040926538E-2</v>
      </c>
      <c r="I10" s="40">
        <f t="shared" si="0"/>
        <v>0.43193277310924372</v>
      </c>
      <c r="J10" s="54">
        <f t="shared" si="1"/>
        <v>2827</v>
      </c>
      <c r="K10" s="54">
        <f t="shared" si="3"/>
        <v>-8314</v>
      </c>
      <c r="L10" s="98">
        <f t="shared" si="4"/>
        <v>482.32633029496992</v>
      </c>
    </row>
    <row r="11" spans="1:12">
      <c r="A11" s="45" t="s">
        <v>183</v>
      </c>
      <c r="B11" s="89">
        <v>170</v>
      </c>
      <c r="C11" s="54">
        <v>301</v>
      </c>
      <c r="D11" s="26">
        <v>578</v>
      </c>
      <c r="E11" s="26">
        <v>109.645222339206</v>
      </c>
      <c r="F11" s="26">
        <v>313.18401422866299</v>
      </c>
      <c r="G11" s="26">
        <v>510.69409466062302</v>
      </c>
      <c r="H11" s="40">
        <f t="shared" si="2"/>
        <v>2.7284356811412224E-3</v>
      </c>
      <c r="I11" s="40">
        <f t="shared" si="0"/>
        <v>2.4</v>
      </c>
      <c r="J11" s="54">
        <f t="shared" si="1"/>
        <v>408</v>
      </c>
      <c r="K11" s="54">
        <f t="shared" si="3"/>
        <v>277</v>
      </c>
      <c r="L11" s="98">
        <f t="shared" si="4"/>
        <v>197.51008043196003</v>
      </c>
    </row>
    <row r="12" spans="1:12">
      <c r="A12" s="45" t="s">
        <v>184</v>
      </c>
      <c r="B12" s="89">
        <v>216</v>
      </c>
      <c r="C12" s="54">
        <v>558</v>
      </c>
      <c r="D12" s="26">
        <v>414</v>
      </c>
      <c r="E12" s="26">
        <v>196.41260422646599</v>
      </c>
      <c r="F12" s="26">
        <v>564.82380675630498</v>
      </c>
      <c r="G12" s="26">
        <v>376.76905501226702</v>
      </c>
      <c r="H12" s="40">
        <f t="shared" si="2"/>
        <v>1.9542774601945781E-3</v>
      </c>
      <c r="I12" s="40">
        <f t="shared" si="0"/>
        <v>0.91666666666666663</v>
      </c>
      <c r="J12" s="54">
        <f t="shared" si="1"/>
        <v>198</v>
      </c>
      <c r="K12" s="54">
        <f t="shared" si="3"/>
        <v>-144</v>
      </c>
      <c r="L12" s="98">
        <f t="shared" si="4"/>
        <v>-188.05475174403796</v>
      </c>
    </row>
    <row r="13" spans="1:12">
      <c r="A13" s="45" t="s">
        <v>185</v>
      </c>
      <c r="B13" s="89">
        <v>1293</v>
      </c>
      <c r="C13" s="54">
        <v>2899</v>
      </c>
      <c r="D13" s="26">
        <v>2335</v>
      </c>
      <c r="E13" s="26">
        <v>1048.2234600260799</v>
      </c>
      <c r="F13" s="26">
        <v>1935.51002973667</v>
      </c>
      <c r="G13" s="26">
        <v>1890.1040328957599</v>
      </c>
      <c r="H13" s="40">
        <f t="shared" si="2"/>
        <v>1.10223136945757E-2</v>
      </c>
      <c r="I13" s="40">
        <f t="shared" si="0"/>
        <v>0.80587780355761796</v>
      </c>
      <c r="J13" s="54">
        <f t="shared" si="1"/>
        <v>1042</v>
      </c>
      <c r="K13" s="54">
        <f t="shared" si="3"/>
        <v>-564</v>
      </c>
      <c r="L13" s="98">
        <f t="shared" si="4"/>
        <v>-45.40599684091012</v>
      </c>
    </row>
    <row r="14" spans="1:12">
      <c r="A14" s="45" t="s">
        <v>186</v>
      </c>
      <c r="B14" s="89">
        <v>1065</v>
      </c>
      <c r="C14" s="54">
        <v>2176</v>
      </c>
      <c r="D14" s="26">
        <v>2224</v>
      </c>
      <c r="E14" s="26">
        <v>1031.84245451982</v>
      </c>
      <c r="F14" s="26">
        <v>2208.59848294107</v>
      </c>
      <c r="G14" s="26">
        <v>2136.4241144622001</v>
      </c>
      <c r="H14" s="40">
        <f t="shared" si="2"/>
        <v>1.0498340752349617E-2</v>
      </c>
      <c r="I14" s="40">
        <f t="shared" si="0"/>
        <v>1.0882629107981221</v>
      </c>
      <c r="J14" s="54">
        <f t="shared" si="1"/>
        <v>1159</v>
      </c>
      <c r="K14" s="54">
        <f t="shared" si="3"/>
        <v>48</v>
      </c>
      <c r="L14" s="98">
        <f t="shared" si="4"/>
        <v>-72.174368478869837</v>
      </c>
    </row>
    <row r="15" spans="1:12">
      <c r="A15" s="45" t="s">
        <v>187</v>
      </c>
      <c r="B15" s="89">
        <v>259</v>
      </c>
      <c r="C15" s="54">
        <v>569</v>
      </c>
      <c r="D15" s="26">
        <v>533</v>
      </c>
      <c r="E15" s="26">
        <v>255.79329886275801</v>
      </c>
      <c r="F15" s="26">
        <v>585.15660623569499</v>
      </c>
      <c r="G15" s="26">
        <v>516.30055822168902</v>
      </c>
      <c r="H15" s="40">
        <f t="shared" si="2"/>
        <v>2.5160142180765946E-3</v>
      </c>
      <c r="I15" s="40">
        <f t="shared" si="0"/>
        <v>1.057915057915058</v>
      </c>
      <c r="J15" s="54">
        <f t="shared" si="1"/>
        <v>274</v>
      </c>
      <c r="K15" s="54">
        <f t="shared" si="3"/>
        <v>-36</v>
      </c>
      <c r="L15" s="98">
        <f t="shared" si="4"/>
        <v>-68.856048014005978</v>
      </c>
    </row>
    <row r="16" spans="1:12">
      <c r="A16" s="45" t="s">
        <v>188</v>
      </c>
      <c r="B16" s="89">
        <v>444</v>
      </c>
      <c r="C16" s="54">
        <v>429</v>
      </c>
      <c r="D16" s="26">
        <v>605</v>
      </c>
      <c r="E16" s="26">
        <v>255.79329886275801</v>
      </c>
      <c r="F16" s="26">
        <v>585.15660623569499</v>
      </c>
      <c r="G16" s="26">
        <v>516.30055822168902</v>
      </c>
      <c r="H16" s="40">
        <f t="shared" si="2"/>
        <v>2.8558885589799994E-3</v>
      </c>
      <c r="I16" s="40">
        <f t="shared" si="0"/>
        <v>0.36261261261261263</v>
      </c>
      <c r="J16" s="54">
        <f t="shared" si="1"/>
        <v>161</v>
      </c>
      <c r="K16" s="54">
        <f t="shared" si="3"/>
        <v>176</v>
      </c>
      <c r="L16" s="98">
        <f t="shared" si="4"/>
        <v>-68.856048014005978</v>
      </c>
    </row>
    <row r="17" spans="1:12">
      <c r="A17" s="45" t="s">
        <v>189</v>
      </c>
      <c r="B17" s="89">
        <v>347</v>
      </c>
      <c r="C17" s="54">
        <v>989</v>
      </c>
      <c r="D17" s="26">
        <v>255</v>
      </c>
      <c r="E17" s="26">
        <v>122.402153351839</v>
      </c>
      <c r="F17" s="26">
        <v>1161.33955068246</v>
      </c>
      <c r="G17" s="26">
        <v>112.902509226229</v>
      </c>
      <c r="H17" s="40">
        <f t="shared" si="2"/>
        <v>1.2037216240328922E-3</v>
      </c>
      <c r="I17" s="40">
        <f t="shared" si="0"/>
        <v>-0.26512968299711814</v>
      </c>
      <c r="J17" s="54">
        <f t="shared" si="1"/>
        <v>-92</v>
      </c>
      <c r="K17" s="54">
        <f t="shared" si="3"/>
        <v>-734</v>
      </c>
      <c r="L17" s="98">
        <f t="shared" si="4"/>
        <v>-1048.4370414562309</v>
      </c>
    </row>
    <row r="18" spans="1:12">
      <c r="A18" s="45" t="s">
        <v>190</v>
      </c>
      <c r="B18" s="89">
        <v>402</v>
      </c>
      <c r="C18" s="54">
        <v>824</v>
      </c>
      <c r="D18" s="26">
        <v>800</v>
      </c>
      <c r="E18" s="26">
        <v>349.35695240702898</v>
      </c>
      <c r="F18" s="26">
        <v>745.48787960136701</v>
      </c>
      <c r="G18" s="26">
        <v>680.23334738324002</v>
      </c>
      <c r="H18" s="40">
        <f t="shared" si="2"/>
        <v>3.7763815655933878E-3</v>
      </c>
      <c r="I18" s="40">
        <f t="shared" si="0"/>
        <v>0.99004975124378114</v>
      </c>
      <c r="J18" s="54">
        <f t="shared" si="1"/>
        <v>398</v>
      </c>
      <c r="K18" s="54">
        <f t="shared" si="3"/>
        <v>-24</v>
      </c>
      <c r="L18" s="98">
        <f t="shared" si="4"/>
        <v>-65.254532218126997</v>
      </c>
    </row>
    <row r="19" spans="1:12">
      <c r="A19" s="45" t="s">
        <v>191</v>
      </c>
      <c r="B19" s="89">
        <v>621</v>
      </c>
      <c r="C19" s="54">
        <v>424</v>
      </c>
      <c r="D19" s="26">
        <v>596</v>
      </c>
      <c r="E19" s="26">
        <v>291.47037397412799</v>
      </c>
      <c r="F19" s="26">
        <v>326.484138458904</v>
      </c>
      <c r="G19" s="26">
        <v>286.68755510291601</v>
      </c>
      <c r="H19" s="40">
        <f t="shared" si="2"/>
        <v>2.8134042663670736E-3</v>
      </c>
      <c r="I19" s="40">
        <f t="shared" si="0"/>
        <v>-4.0257648953301126E-2</v>
      </c>
      <c r="J19" s="54">
        <f t="shared" si="1"/>
        <v>-25</v>
      </c>
      <c r="K19" s="54">
        <f t="shared" si="3"/>
        <v>172</v>
      </c>
      <c r="L19" s="98">
        <f t="shared" si="4"/>
        <v>-39.796583355987991</v>
      </c>
    </row>
    <row r="20" spans="1:12">
      <c r="A20" s="45" t="s">
        <v>192</v>
      </c>
      <c r="B20" s="89">
        <v>314</v>
      </c>
      <c r="C20" s="54">
        <v>644</v>
      </c>
      <c r="D20" s="26">
        <v>622</v>
      </c>
      <c r="E20" s="26">
        <v>182.459791132687</v>
      </c>
      <c r="F20" s="26">
        <v>556.67949678603895</v>
      </c>
      <c r="G20" s="26">
        <v>359.45411803414498</v>
      </c>
      <c r="H20" s="40">
        <f t="shared" si="2"/>
        <v>2.9361366672488588E-3</v>
      </c>
      <c r="I20" s="40">
        <f t="shared" si="0"/>
        <v>0.98089171974522293</v>
      </c>
      <c r="J20" s="54">
        <f t="shared" si="1"/>
        <v>308</v>
      </c>
      <c r="K20" s="54">
        <f t="shared" si="3"/>
        <v>-22</v>
      </c>
      <c r="L20" s="98">
        <f t="shared" si="4"/>
        <v>-197.22537875189397</v>
      </c>
    </row>
    <row r="21" spans="1:12">
      <c r="A21" s="45" t="s">
        <v>193</v>
      </c>
      <c r="B21" s="89">
        <v>607</v>
      </c>
      <c r="C21" s="54">
        <v>849</v>
      </c>
      <c r="D21" s="26">
        <v>918</v>
      </c>
      <c r="E21" s="26">
        <v>491.90550562625998</v>
      </c>
      <c r="F21" s="26">
        <v>719.43073514001196</v>
      </c>
      <c r="G21" s="26">
        <v>704.88681016405906</v>
      </c>
      <c r="H21" s="40">
        <f t="shared" si="2"/>
        <v>4.3333978465184119E-3</v>
      </c>
      <c r="I21" s="40">
        <f t="shared" si="0"/>
        <v>0.51235584843492588</v>
      </c>
      <c r="J21" s="54">
        <f t="shared" si="1"/>
        <v>311</v>
      </c>
      <c r="K21" s="54">
        <f t="shared" si="3"/>
        <v>69</v>
      </c>
      <c r="L21" s="98">
        <f t="shared" si="4"/>
        <v>-14.543924975952905</v>
      </c>
    </row>
    <row r="22" spans="1:12">
      <c r="A22" s="45" t="s">
        <v>194</v>
      </c>
      <c r="B22" s="89">
        <v>281</v>
      </c>
      <c r="C22" s="54">
        <v>704</v>
      </c>
      <c r="D22" s="26">
        <v>677</v>
      </c>
      <c r="E22" s="26">
        <v>229.548669346395</v>
      </c>
      <c r="F22" s="26">
        <v>618.206148103131</v>
      </c>
      <c r="G22" s="26">
        <v>547.80123570066996</v>
      </c>
      <c r="H22" s="40">
        <f t="shared" si="2"/>
        <v>3.1957628998834043E-3</v>
      </c>
      <c r="I22" s="40">
        <f t="shared" si="0"/>
        <v>1.4092526690391458</v>
      </c>
      <c r="J22" s="54">
        <f t="shared" si="1"/>
        <v>396</v>
      </c>
      <c r="K22" s="54">
        <f t="shared" si="3"/>
        <v>-27</v>
      </c>
      <c r="L22" s="98">
        <f t="shared" si="4"/>
        <v>-70.404912402461036</v>
      </c>
    </row>
    <row r="23" spans="1:12">
      <c r="A23" s="45" t="s">
        <v>195</v>
      </c>
      <c r="B23" s="89">
        <v>4906</v>
      </c>
      <c r="C23" s="54">
        <v>8859</v>
      </c>
      <c r="D23" s="26">
        <v>9783</v>
      </c>
      <c r="E23" s="26">
        <v>4712.8332414640199</v>
      </c>
      <c r="F23" s="26">
        <v>9136.2703435519197</v>
      </c>
      <c r="G23" s="26">
        <v>9362.2548167678706</v>
      </c>
      <c r="H23" s="40">
        <f t="shared" si="2"/>
        <v>4.6180426070250136E-2</v>
      </c>
      <c r="I23" s="40">
        <f t="shared" si="0"/>
        <v>0.99408887077048513</v>
      </c>
      <c r="J23" s="54">
        <f t="shared" si="1"/>
        <v>4877</v>
      </c>
      <c r="K23" s="54">
        <f t="shared" si="3"/>
        <v>924</v>
      </c>
      <c r="L23" s="98">
        <f t="shared" si="4"/>
        <v>225.98447321595086</v>
      </c>
    </row>
    <row r="24" spans="1:12">
      <c r="A24" s="45" t="s">
        <v>196</v>
      </c>
      <c r="B24" s="89">
        <v>563</v>
      </c>
      <c r="C24" s="54">
        <v>1498</v>
      </c>
      <c r="D24" s="26">
        <v>1379</v>
      </c>
      <c r="E24" s="26">
        <v>539.03614118457006</v>
      </c>
      <c r="F24" s="26">
        <v>1542.00721829336</v>
      </c>
      <c r="G24" s="26">
        <v>1319.77627594982</v>
      </c>
      <c r="H24" s="40">
        <f t="shared" si="2"/>
        <v>6.5095377236916016E-3</v>
      </c>
      <c r="I24" s="40">
        <f t="shared" si="0"/>
        <v>1.4493783303730017</v>
      </c>
      <c r="J24" s="54">
        <f t="shared" si="1"/>
        <v>816</v>
      </c>
      <c r="K24" s="54">
        <f t="shared" si="3"/>
        <v>-119</v>
      </c>
      <c r="L24" s="98">
        <f t="shared" si="4"/>
        <v>-222.23094234353994</v>
      </c>
    </row>
    <row r="25" spans="1:12">
      <c r="A25" s="45" t="s">
        <v>197</v>
      </c>
      <c r="B25" s="89">
        <v>226</v>
      </c>
      <c r="C25" s="54">
        <v>601</v>
      </c>
      <c r="D25" s="26">
        <v>720</v>
      </c>
      <c r="E25" s="26">
        <v>168.18804809344701</v>
      </c>
      <c r="F25" s="26">
        <v>542.75026218890196</v>
      </c>
      <c r="G25" s="26">
        <v>532.79507606129903</v>
      </c>
      <c r="H25" s="40">
        <f t="shared" si="2"/>
        <v>3.3987434090340489E-3</v>
      </c>
      <c r="I25" s="40">
        <f t="shared" si="0"/>
        <v>2.1858407079646018</v>
      </c>
      <c r="J25" s="54">
        <f t="shared" si="1"/>
        <v>494</v>
      </c>
      <c r="K25" s="54">
        <f t="shared" si="3"/>
        <v>119</v>
      </c>
      <c r="L25" s="98">
        <f t="shared" si="4"/>
        <v>-9.9551861276029285</v>
      </c>
    </row>
    <row r="26" spans="1:12">
      <c r="A26" s="45" t="s">
        <v>198</v>
      </c>
      <c r="B26" s="89">
        <v>1227</v>
      </c>
      <c r="C26" s="54">
        <v>1418</v>
      </c>
      <c r="D26" s="26">
        <v>1323</v>
      </c>
      <c r="E26" s="26">
        <v>797.68492558818696</v>
      </c>
      <c r="F26" s="26">
        <v>1280.06979382401</v>
      </c>
      <c r="G26" s="26">
        <v>854.56775005940199</v>
      </c>
      <c r="H26" s="40">
        <f t="shared" si="2"/>
        <v>6.2451910141000646E-3</v>
      </c>
      <c r="I26" s="40">
        <f t="shared" si="0"/>
        <v>7.823960880195599E-2</v>
      </c>
      <c r="J26" s="54">
        <f t="shared" si="1"/>
        <v>96</v>
      </c>
      <c r="K26" s="54">
        <f t="shared" si="3"/>
        <v>-95</v>
      </c>
      <c r="L26" s="98">
        <f t="shared" si="4"/>
        <v>-425.50204376460806</v>
      </c>
    </row>
    <row r="27" spans="1:12">
      <c r="A27" s="45" t="s">
        <v>199</v>
      </c>
      <c r="B27" s="89">
        <v>1359</v>
      </c>
      <c r="C27" s="54">
        <v>2475</v>
      </c>
      <c r="D27" s="26">
        <v>2717</v>
      </c>
      <c r="E27" s="26">
        <v>1266.39225808641</v>
      </c>
      <c r="F27" s="26">
        <v>2389.2983068879898</v>
      </c>
      <c r="G27" s="26">
        <v>2476.6396488289702</v>
      </c>
      <c r="H27" s="40">
        <f t="shared" si="2"/>
        <v>1.2825535892146543E-2</v>
      </c>
      <c r="I27" s="40">
        <f t="shared" si="0"/>
        <v>0.99926416482707869</v>
      </c>
      <c r="J27" s="54">
        <f t="shared" si="1"/>
        <v>1358</v>
      </c>
      <c r="K27" s="54">
        <f t="shared" si="3"/>
        <v>242</v>
      </c>
      <c r="L27" s="98">
        <f t="shared" si="4"/>
        <v>87.341341940980328</v>
      </c>
    </row>
    <row r="28" spans="1:12">
      <c r="A28" s="45" t="s">
        <v>112</v>
      </c>
      <c r="B28" s="89">
        <v>1119</v>
      </c>
      <c r="C28" s="54">
        <v>1382</v>
      </c>
      <c r="D28" s="26">
        <v>1805</v>
      </c>
      <c r="E28" s="26">
        <v>898.02174234264498</v>
      </c>
      <c r="F28" s="26">
        <v>1547.53880751168</v>
      </c>
      <c r="G28" s="26">
        <v>1448.5225704009799</v>
      </c>
      <c r="H28" s="40">
        <f t="shared" si="2"/>
        <v>8.5204609073700806E-3</v>
      </c>
      <c r="I28" s="40">
        <f t="shared" si="0"/>
        <v>0.61304736371760504</v>
      </c>
      <c r="J28" s="54">
        <f t="shared" si="1"/>
        <v>686</v>
      </c>
      <c r="K28" s="54">
        <f t="shared" si="3"/>
        <v>423</v>
      </c>
      <c r="L28" s="98">
        <f t="shared" si="4"/>
        <v>-99.016237110700104</v>
      </c>
    </row>
    <row r="29" spans="1:12">
      <c r="A29" s="45" t="s">
        <v>200</v>
      </c>
      <c r="B29" s="89">
        <v>721</v>
      </c>
      <c r="C29" s="54">
        <v>1145</v>
      </c>
      <c r="D29" s="26">
        <v>1224</v>
      </c>
      <c r="E29" s="26">
        <v>695.99291198004505</v>
      </c>
      <c r="F29" s="26">
        <v>1243.28125582548</v>
      </c>
      <c r="G29" s="26">
        <v>1181.5467236044999</v>
      </c>
      <c r="H29" s="40">
        <f t="shared" si="2"/>
        <v>5.7778637953578831E-3</v>
      </c>
      <c r="I29" s="40">
        <f t="shared" si="0"/>
        <v>0.69764216366158116</v>
      </c>
      <c r="J29" s="54">
        <f t="shared" si="1"/>
        <v>503</v>
      </c>
      <c r="K29" s="54">
        <f t="shared" si="3"/>
        <v>79</v>
      </c>
      <c r="L29" s="98">
        <f t="shared" si="4"/>
        <v>-61.7345322209801</v>
      </c>
    </row>
    <row r="30" spans="1:12">
      <c r="A30" s="45" t="s">
        <v>201</v>
      </c>
      <c r="B30" s="89">
        <v>424</v>
      </c>
      <c r="C30" s="54">
        <v>790</v>
      </c>
      <c r="D30" s="26">
        <v>727</v>
      </c>
      <c r="E30" s="26">
        <v>399.28347303171699</v>
      </c>
      <c r="F30" s="26">
        <v>778.39750303634503</v>
      </c>
      <c r="G30" s="26">
        <v>679.72160518676696</v>
      </c>
      <c r="H30" s="40">
        <f t="shared" si="2"/>
        <v>3.431786747732991E-3</v>
      </c>
      <c r="I30" s="40">
        <f t="shared" si="0"/>
        <v>0.714622641509434</v>
      </c>
      <c r="J30" s="54">
        <f t="shared" si="1"/>
        <v>303</v>
      </c>
      <c r="K30" s="54">
        <f t="shared" si="3"/>
        <v>-63</v>
      </c>
      <c r="L30" s="98">
        <f t="shared" si="4"/>
        <v>-98.675897849578064</v>
      </c>
    </row>
    <row r="31" spans="1:12">
      <c r="A31" s="45" t="s">
        <v>202</v>
      </c>
      <c r="B31" s="89">
        <v>1227</v>
      </c>
      <c r="C31" s="54">
        <v>1474</v>
      </c>
      <c r="D31" s="26">
        <v>1650</v>
      </c>
      <c r="E31" s="26">
        <v>727.85021311870901</v>
      </c>
      <c r="F31" s="26">
        <v>1262.24871720499</v>
      </c>
      <c r="G31" s="26">
        <v>1045.9753180611699</v>
      </c>
      <c r="H31" s="40">
        <f t="shared" si="2"/>
        <v>7.7887869790363622E-3</v>
      </c>
      <c r="I31" s="40">
        <f t="shared" si="0"/>
        <v>0.34474327628361856</v>
      </c>
      <c r="J31" s="54">
        <f t="shared" si="1"/>
        <v>423</v>
      </c>
      <c r="K31" s="54">
        <f t="shared" si="3"/>
        <v>176</v>
      </c>
      <c r="L31" s="98">
        <f t="shared" si="4"/>
        <v>-216.27339914382014</v>
      </c>
    </row>
    <row r="32" spans="1:12">
      <c r="A32" s="45" t="s">
        <v>203</v>
      </c>
      <c r="B32" s="89">
        <v>987</v>
      </c>
      <c r="C32" s="54">
        <v>1209</v>
      </c>
      <c r="D32" s="26">
        <v>989</v>
      </c>
      <c r="E32" s="26">
        <v>594.07951350533199</v>
      </c>
      <c r="F32" s="26">
        <v>1014.65594204475</v>
      </c>
      <c r="G32" s="26">
        <v>590.40963588333796</v>
      </c>
      <c r="H32" s="40">
        <f t="shared" si="2"/>
        <v>4.6685517104648249E-3</v>
      </c>
      <c r="I32" s="40">
        <f t="shared" si="0"/>
        <v>2.0263424518743669E-3</v>
      </c>
      <c r="J32" s="54">
        <f t="shared" si="1"/>
        <v>2</v>
      </c>
      <c r="K32" s="54">
        <f t="shared" si="3"/>
        <v>-220</v>
      </c>
      <c r="L32" s="98">
        <f t="shared" si="4"/>
        <v>-424.24630616141201</v>
      </c>
    </row>
    <row r="33" spans="1:12">
      <c r="A33" s="45" t="s">
        <v>204</v>
      </c>
      <c r="B33" s="89">
        <v>1564</v>
      </c>
      <c r="C33" s="54">
        <v>2582</v>
      </c>
      <c r="D33" s="26">
        <v>2234</v>
      </c>
      <c r="E33" s="26">
        <v>946.79569523424402</v>
      </c>
      <c r="F33" s="26">
        <v>2405.04562000947</v>
      </c>
      <c r="G33" s="26">
        <v>1318.85845416396</v>
      </c>
      <c r="H33" s="40">
        <f t="shared" si="2"/>
        <v>1.0545545521919535E-2</v>
      </c>
      <c r="I33" s="40">
        <f t="shared" si="0"/>
        <v>0.42838874680306904</v>
      </c>
      <c r="J33" s="54">
        <f t="shared" si="1"/>
        <v>670</v>
      </c>
      <c r="K33" s="54">
        <f t="shared" si="3"/>
        <v>-348</v>
      </c>
      <c r="L33" s="98">
        <f t="shared" si="4"/>
        <v>-1086.18716584551</v>
      </c>
    </row>
    <row r="34" spans="1:12">
      <c r="A34" s="45" t="s">
        <v>205</v>
      </c>
      <c r="B34" s="89">
        <v>1247</v>
      </c>
      <c r="C34" s="54">
        <v>2565</v>
      </c>
      <c r="D34" s="26">
        <v>2302</v>
      </c>
      <c r="E34" s="26">
        <v>1013.66204182554</v>
      </c>
      <c r="F34" s="26">
        <v>2194.86968873556</v>
      </c>
      <c r="G34" s="26">
        <v>1873.5345653163199</v>
      </c>
      <c r="H34" s="40">
        <f t="shared" si="2"/>
        <v>1.0866537954994973E-2</v>
      </c>
      <c r="I34" s="40">
        <f t="shared" si="0"/>
        <v>0.84603047313552526</v>
      </c>
      <c r="J34" s="54">
        <f t="shared" si="1"/>
        <v>1055</v>
      </c>
      <c r="K34" s="54">
        <f t="shared" si="3"/>
        <v>-263</v>
      </c>
      <c r="L34" s="98">
        <f t="shared" si="4"/>
        <v>-321.33512341924006</v>
      </c>
    </row>
    <row r="35" spans="1:12">
      <c r="A35" s="45" t="s">
        <v>206</v>
      </c>
      <c r="B35" s="89">
        <v>2252</v>
      </c>
      <c r="C35" s="54">
        <v>3920</v>
      </c>
      <c r="D35" s="26">
        <v>4743</v>
      </c>
      <c r="E35" s="26">
        <v>2324.7578558209302</v>
      </c>
      <c r="F35" s="26">
        <v>4479.5523820486096</v>
      </c>
      <c r="G35" s="26">
        <v>4669.2012038554703</v>
      </c>
      <c r="H35" s="40">
        <f t="shared" si="2"/>
        <v>2.2389222207011797E-2</v>
      </c>
      <c r="I35" s="40">
        <f t="shared" si="0"/>
        <v>1.1061278863232682</v>
      </c>
      <c r="J35" s="54">
        <f t="shared" si="1"/>
        <v>2491</v>
      </c>
      <c r="K35" s="54">
        <f t="shared" si="3"/>
        <v>823</v>
      </c>
      <c r="L35" s="98">
        <f t="shared" si="4"/>
        <v>189.64882180686072</v>
      </c>
    </row>
    <row r="36" spans="1:12">
      <c r="A36" s="45" t="s">
        <v>207</v>
      </c>
      <c r="B36" s="89">
        <v>546</v>
      </c>
      <c r="C36" s="54">
        <v>1217</v>
      </c>
      <c r="D36" s="26">
        <v>915</v>
      </c>
      <c r="E36" s="26">
        <v>552.69169225217001</v>
      </c>
      <c r="F36" s="26">
        <v>1515.3804585446101</v>
      </c>
      <c r="G36" s="26">
        <v>925.17952635707604</v>
      </c>
      <c r="H36" s="40">
        <f t="shared" si="2"/>
        <v>4.3192364156474372E-3</v>
      </c>
      <c r="I36" s="40">
        <f t="shared" si="0"/>
        <v>0.67582417582417587</v>
      </c>
      <c r="J36" s="54">
        <f t="shared" si="1"/>
        <v>369</v>
      </c>
      <c r="K36" s="54">
        <f t="shared" si="3"/>
        <v>-302</v>
      </c>
      <c r="L36" s="98">
        <f t="shared" si="4"/>
        <v>-590.20093218753402</v>
      </c>
    </row>
    <row r="37" spans="1:12">
      <c r="A37" s="45" t="s">
        <v>208</v>
      </c>
      <c r="B37" s="89">
        <v>188</v>
      </c>
      <c r="C37" s="54">
        <v>489</v>
      </c>
      <c r="D37" s="26">
        <v>513</v>
      </c>
      <c r="E37" s="26">
        <v>133.054139883365</v>
      </c>
      <c r="F37" s="26">
        <v>574.75886658727097</v>
      </c>
      <c r="G37" s="26">
        <v>362.373079723464</v>
      </c>
      <c r="H37" s="40">
        <f t="shared" si="2"/>
        <v>2.4216046789367596E-3</v>
      </c>
      <c r="I37" s="40">
        <f t="shared" si="0"/>
        <v>1.7287234042553192</v>
      </c>
      <c r="J37" s="54">
        <f t="shared" si="1"/>
        <v>325</v>
      </c>
      <c r="K37" s="54">
        <f t="shared" si="3"/>
        <v>24</v>
      </c>
      <c r="L37" s="98">
        <f t="shared" si="4"/>
        <v>-212.38578686380697</v>
      </c>
    </row>
    <row r="38" spans="1:12">
      <c r="A38" s="45" t="s">
        <v>209</v>
      </c>
      <c r="B38" s="89">
        <v>191</v>
      </c>
      <c r="C38" s="54">
        <v>389</v>
      </c>
      <c r="D38" s="26">
        <v>549</v>
      </c>
      <c r="E38" s="26">
        <v>122.208997611481</v>
      </c>
      <c r="F38" s="26">
        <v>316.74591053386803</v>
      </c>
      <c r="G38" s="26">
        <v>327.97305167642799</v>
      </c>
      <c r="H38" s="40">
        <f t="shared" si="2"/>
        <v>2.5915418493884621E-3</v>
      </c>
      <c r="I38" s="40">
        <f t="shared" si="0"/>
        <v>1.87434554973822</v>
      </c>
      <c r="J38" s="54">
        <f t="shared" si="1"/>
        <v>358</v>
      </c>
      <c r="K38" s="54">
        <f t="shared" si="3"/>
        <v>160</v>
      </c>
      <c r="L38" s="98">
        <f t="shared" si="4"/>
        <v>11.227141142559958</v>
      </c>
    </row>
    <row r="39" spans="1:12">
      <c r="A39" s="45" t="s">
        <v>210</v>
      </c>
      <c r="B39" s="89">
        <v>1257</v>
      </c>
      <c r="C39" s="54">
        <v>1638</v>
      </c>
      <c r="D39" s="26">
        <v>2807</v>
      </c>
      <c r="E39" s="26">
        <v>1136.9113317251599</v>
      </c>
      <c r="F39" s="26">
        <v>1839.2649806950701</v>
      </c>
      <c r="G39" s="26">
        <v>2460.08458918411</v>
      </c>
      <c r="H39" s="40">
        <f t="shared" si="2"/>
        <v>1.3250378818275798E-2</v>
      </c>
      <c r="I39" s="40">
        <f t="shared" si="0"/>
        <v>1.2330946698488465</v>
      </c>
      <c r="J39" s="54">
        <f t="shared" si="1"/>
        <v>1550</v>
      </c>
      <c r="K39" s="54">
        <f t="shared" si="3"/>
        <v>1169</v>
      </c>
      <c r="L39" s="98">
        <f t="shared" si="4"/>
        <v>620.81960848903987</v>
      </c>
    </row>
    <row r="40" spans="1:12">
      <c r="A40" s="45" t="s">
        <v>211</v>
      </c>
      <c r="B40" s="89">
        <v>236</v>
      </c>
      <c r="C40" s="54">
        <v>374</v>
      </c>
      <c r="D40" s="26">
        <v>393</v>
      </c>
      <c r="E40" s="26">
        <v>200.467786493381</v>
      </c>
      <c r="F40" s="26">
        <v>397.12440158328201</v>
      </c>
      <c r="G40" s="26">
        <v>350.38534122763502</v>
      </c>
      <c r="H40" s="40">
        <f t="shared" si="2"/>
        <v>1.8551474440977515E-3</v>
      </c>
      <c r="I40" s="40">
        <f t="shared" si="0"/>
        <v>0.6652542372881356</v>
      </c>
      <c r="J40" s="54">
        <f t="shared" si="1"/>
        <v>157</v>
      </c>
      <c r="K40" s="54">
        <f t="shared" si="3"/>
        <v>19</v>
      </c>
      <c r="L40" s="98">
        <f t="shared" si="4"/>
        <v>-46.739060355646984</v>
      </c>
    </row>
    <row r="41" spans="1:12">
      <c r="A41" s="45" t="s">
        <v>212</v>
      </c>
      <c r="B41" s="89">
        <v>465</v>
      </c>
      <c r="C41" s="54">
        <v>655</v>
      </c>
      <c r="D41" s="26">
        <v>1075</v>
      </c>
      <c r="E41" s="26">
        <v>399.663532939829</v>
      </c>
      <c r="F41" s="26">
        <v>692.74721582603502</v>
      </c>
      <c r="G41" s="26">
        <v>833.70029947964201</v>
      </c>
      <c r="H41" s="40">
        <f t="shared" si="2"/>
        <v>5.0745127287661149E-3</v>
      </c>
      <c r="I41" s="40">
        <f t="shared" si="0"/>
        <v>1.3118279569892473</v>
      </c>
      <c r="J41" s="54">
        <f t="shared" si="1"/>
        <v>610</v>
      </c>
      <c r="K41" s="54">
        <f t="shared" si="3"/>
        <v>420</v>
      </c>
      <c r="L41" s="98">
        <f t="shared" si="4"/>
        <v>140.953083653607</v>
      </c>
    </row>
    <row r="42" spans="1:12">
      <c r="A42" s="45" t="s">
        <v>213</v>
      </c>
      <c r="B42" s="89">
        <v>26433</v>
      </c>
      <c r="C42" s="54">
        <v>43848</v>
      </c>
      <c r="D42" s="26">
        <v>45497</v>
      </c>
      <c r="E42" s="26">
        <v>28446.779077405699</v>
      </c>
      <c r="F42" s="26">
        <v>45727.058990563397</v>
      </c>
      <c r="G42" s="26">
        <v>47588.221758429703</v>
      </c>
      <c r="H42" s="40">
        <f t="shared" si="2"/>
        <v>0.21476754011225294</v>
      </c>
      <c r="I42" s="40">
        <f t="shared" si="0"/>
        <v>0.7212196875118223</v>
      </c>
      <c r="J42" s="54">
        <f t="shared" si="1"/>
        <v>19064</v>
      </c>
      <c r="K42" s="54">
        <f t="shared" si="3"/>
        <v>1649</v>
      </c>
      <c r="L42" s="98">
        <f t="shared" si="4"/>
        <v>1861.1627678663062</v>
      </c>
    </row>
    <row r="43" spans="1:12">
      <c r="A43" s="45" t="s">
        <v>214</v>
      </c>
      <c r="B43" s="89">
        <v>5954</v>
      </c>
      <c r="C43" s="54">
        <v>11878</v>
      </c>
      <c r="D43" s="26">
        <v>12502</v>
      </c>
      <c r="E43" s="26">
        <v>6144.8745306104902</v>
      </c>
      <c r="F43" s="26">
        <v>11203.7673849074</v>
      </c>
      <c r="G43" s="26">
        <v>12174.9418395336</v>
      </c>
      <c r="H43" s="40">
        <f t="shared" si="2"/>
        <v>5.9015402916310661E-2</v>
      </c>
      <c r="I43" s="40">
        <f t="shared" si="0"/>
        <v>1.0997648639570037</v>
      </c>
      <c r="J43" s="54">
        <f t="shared" si="1"/>
        <v>6548</v>
      </c>
      <c r="K43" s="54">
        <f t="shared" si="3"/>
        <v>624</v>
      </c>
      <c r="L43" s="98">
        <f t="shared" si="4"/>
        <v>971.1744546261998</v>
      </c>
    </row>
    <row r="44" spans="1:12">
      <c r="A44" s="45" t="s">
        <v>215</v>
      </c>
      <c r="B44" s="89">
        <v>1521</v>
      </c>
      <c r="C44" s="54">
        <v>2131</v>
      </c>
      <c r="D44" s="26">
        <v>2710</v>
      </c>
      <c r="E44" s="26">
        <v>1261.4894849945099</v>
      </c>
      <c r="F44" s="26">
        <v>2268.3452963732402</v>
      </c>
      <c r="G44" s="26">
        <v>2261.40063984877</v>
      </c>
      <c r="H44" s="40">
        <f t="shared" si="2"/>
        <v>1.2792492553447601E-2</v>
      </c>
      <c r="I44" s="40">
        <f t="shared" si="0"/>
        <v>0.78172255095332022</v>
      </c>
      <c r="J44" s="54">
        <f t="shared" si="1"/>
        <v>1189</v>
      </c>
      <c r="K44" s="54">
        <f t="shared" si="3"/>
        <v>579</v>
      </c>
      <c r="L44" s="98">
        <f t="shared" si="4"/>
        <v>-6.9446565244702469</v>
      </c>
    </row>
    <row r="45" spans="1:12">
      <c r="A45" s="45" t="s">
        <v>216</v>
      </c>
      <c r="B45" s="89">
        <v>270</v>
      </c>
      <c r="C45" s="54">
        <v>558</v>
      </c>
      <c r="D45" s="26">
        <v>511</v>
      </c>
      <c r="E45" s="26">
        <v>248.46063808939101</v>
      </c>
      <c r="F45" s="26">
        <v>518.34831161484396</v>
      </c>
      <c r="G45" s="26">
        <v>461.25740925240001</v>
      </c>
      <c r="H45" s="40">
        <f t="shared" si="2"/>
        <v>2.4121637250227763E-3</v>
      </c>
      <c r="I45" s="40">
        <f t="shared" si="0"/>
        <v>0.8925925925925926</v>
      </c>
      <c r="J45" s="54">
        <f t="shared" si="1"/>
        <v>241</v>
      </c>
      <c r="K45" s="54">
        <f t="shared" si="3"/>
        <v>-47</v>
      </c>
      <c r="L45" s="98">
        <f t="shared" si="4"/>
        <v>-57.090902362443956</v>
      </c>
    </row>
    <row r="46" spans="1:12">
      <c r="A46" s="45" t="s">
        <v>217</v>
      </c>
      <c r="B46" s="89">
        <v>505</v>
      </c>
      <c r="C46" s="54">
        <v>707</v>
      </c>
      <c r="D46" s="26">
        <v>737</v>
      </c>
      <c r="E46" s="26">
        <v>415.48852656924902</v>
      </c>
      <c r="F46" s="26">
        <v>709.42203955185596</v>
      </c>
      <c r="G46" s="26">
        <v>693.77951987497397</v>
      </c>
      <c r="H46" s="40">
        <f t="shared" si="2"/>
        <v>3.4789915173029083E-3</v>
      </c>
      <c r="I46" s="40">
        <f t="shared" si="0"/>
        <v>0.45940594059405943</v>
      </c>
      <c r="J46" s="54">
        <f t="shared" si="1"/>
        <v>232</v>
      </c>
      <c r="K46" s="54">
        <f t="shared" si="3"/>
        <v>30</v>
      </c>
      <c r="L46" s="98">
        <f t="shared" si="4"/>
        <v>-15.642519676881989</v>
      </c>
    </row>
    <row r="47" spans="1:12">
      <c r="A47" s="45" t="s">
        <v>218</v>
      </c>
      <c r="B47" s="89">
        <v>621</v>
      </c>
      <c r="C47" s="54">
        <v>831</v>
      </c>
      <c r="D47" s="26">
        <v>518</v>
      </c>
      <c r="E47" s="26">
        <v>412.91554545491101</v>
      </c>
      <c r="F47" s="26">
        <v>703.94963145269605</v>
      </c>
      <c r="G47" s="26">
        <v>346.81786482230302</v>
      </c>
      <c r="H47" s="40">
        <f t="shared" si="2"/>
        <v>2.4452070637217185E-3</v>
      </c>
      <c r="I47" s="40">
        <f t="shared" si="0"/>
        <v>-0.16586151368760063</v>
      </c>
      <c r="J47" s="54">
        <f t="shared" si="1"/>
        <v>-103</v>
      </c>
      <c r="K47" s="54">
        <f t="shared" si="3"/>
        <v>-313</v>
      </c>
      <c r="L47" s="98">
        <f t="shared" si="4"/>
        <v>-357.13176663039303</v>
      </c>
    </row>
    <row r="48" spans="1:12">
      <c r="A48" s="45" t="s">
        <v>219</v>
      </c>
      <c r="B48" s="89">
        <v>588</v>
      </c>
      <c r="C48" s="54">
        <v>1252</v>
      </c>
      <c r="D48" s="26">
        <v>1126</v>
      </c>
      <c r="E48" s="26">
        <v>400.59187924183499</v>
      </c>
      <c r="F48" s="26">
        <v>1064.9418015219801</v>
      </c>
      <c r="G48" s="26">
        <v>760.16702228067095</v>
      </c>
      <c r="H48" s="40">
        <f t="shared" si="2"/>
        <v>5.3152570535726926E-3</v>
      </c>
      <c r="I48" s="40">
        <f t="shared" si="0"/>
        <v>0.91496598639455784</v>
      </c>
      <c r="J48" s="54">
        <f t="shared" si="1"/>
        <v>538</v>
      </c>
      <c r="K48" s="54">
        <f t="shared" si="3"/>
        <v>-126</v>
      </c>
      <c r="L48" s="98">
        <f t="shared" si="4"/>
        <v>-304.77477924130915</v>
      </c>
    </row>
    <row r="49" spans="1:12">
      <c r="A49" s="45" t="s">
        <v>220</v>
      </c>
      <c r="B49" s="89">
        <v>2958</v>
      </c>
      <c r="C49" s="54">
        <v>4037</v>
      </c>
      <c r="D49" s="26">
        <v>5118</v>
      </c>
      <c r="E49" s="26">
        <v>2059.9181923190899</v>
      </c>
      <c r="F49" s="26">
        <v>3636.1550454931098</v>
      </c>
      <c r="G49" s="26">
        <v>3496.8383937601802</v>
      </c>
      <c r="H49" s="40">
        <f t="shared" si="2"/>
        <v>2.4159401065883698E-2</v>
      </c>
      <c r="I49" s="40">
        <f t="shared" si="0"/>
        <v>0.73022312373225151</v>
      </c>
      <c r="J49" s="54">
        <f t="shared" si="1"/>
        <v>2160</v>
      </c>
      <c r="K49" s="54">
        <f t="shared" si="3"/>
        <v>1081</v>
      </c>
      <c r="L49" s="98">
        <f t="shared" si="4"/>
        <v>-139.31665173292959</v>
      </c>
    </row>
    <row r="50" spans="1:12">
      <c r="A50" s="45" t="s">
        <v>222</v>
      </c>
      <c r="B50" s="89">
        <v>353</v>
      </c>
      <c r="C50" s="54">
        <v>102</v>
      </c>
      <c r="D50" s="26">
        <v>523</v>
      </c>
      <c r="E50" s="26">
        <v>162.94883196286401</v>
      </c>
      <c r="F50" s="26">
        <v>153.43013739855201</v>
      </c>
      <c r="G50" s="26">
        <v>202.39376236400199</v>
      </c>
      <c r="H50" s="40">
        <f t="shared" si="2"/>
        <v>2.4688094485066773E-3</v>
      </c>
      <c r="I50" s="40">
        <f t="shared" si="0"/>
        <v>0.48158640226628896</v>
      </c>
      <c r="J50" s="54">
        <f t="shared" si="1"/>
        <v>170</v>
      </c>
      <c r="K50" s="54">
        <f t="shared" si="3"/>
        <v>421</v>
      </c>
      <c r="L50" s="98">
        <f t="shared" si="4"/>
        <v>48.963624965449981</v>
      </c>
    </row>
    <row r="51" spans="1:12">
      <c r="A51" s="45" t="s">
        <v>130</v>
      </c>
      <c r="B51" s="89">
        <v>600</v>
      </c>
      <c r="C51" s="54">
        <v>761</v>
      </c>
      <c r="D51" s="26">
        <v>604</v>
      </c>
      <c r="E51" s="26">
        <v>547.27001046722296</v>
      </c>
      <c r="F51" s="26">
        <v>735.67038911745396</v>
      </c>
      <c r="G51" s="26">
        <v>550.90052857367698</v>
      </c>
      <c r="H51" s="40">
        <f t="shared" si="2"/>
        <v>2.8511680820230076E-3</v>
      </c>
      <c r="I51" s="40">
        <f t="shared" si="0"/>
        <v>6.6666666666666671E-3</v>
      </c>
      <c r="J51" s="54">
        <f t="shared" si="1"/>
        <v>4</v>
      </c>
      <c r="K51" s="54">
        <f t="shared" si="3"/>
        <v>-157</v>
      </c>
      <c r="L51" s="98">
        <f t="shared" si="4"/>
        <v>-184.76986054377699</v>
      </c>
    </row>
    <row r="52" spans="1:12">
      <c r="A52" s="45" t="s">
        <v>223</v>
      </c>
      <c r="B52" s="89">
        <v>431</v>
      </c>
      <c r="C52" s="54">
        <v>897</v>
      </c>
      <c r="D52" s="26">
        <v>878</v>
      </c>
      <c r="E52" s="26">
        <v>414.40833189128199</v>
      </c>
      <c r="F52" s="26">
        <v>887.42054014417295</v>
      </c>
      <c r="G52" s="26">
        <v>838.51407349214799</v>
      </c>
      <c r="H52" s="40">
        <f t="shared" si="2"/>
        <v>4.1445787682387429E-3</v>
      </c>
      <c r="I52" s="40">
        <f t="shared" si="0"/>
        <v>1.037122969837587</v>
      </c>
      <c r="J52" s="54">
        <f t="shared" si="1"/>
        <v>447</v>
      </c>
      <c r="K52" s="54">
        <f t="shared" si="3"/>
        <v>-19</v>
      </c>
      <c r="L52" s="98">
        <f t="shared" si="4"/>
        <v>-48.90646665202496</v>
      </c>
    </row>
    <row r="53" spans="1:12">
      <c r="A53" s="45" t="s">
        <v>221</v>
      </c>
      <c r="B53" s="89">
        <v>253</v>
      </c>
      <c r="C53" s="54">
        <v>542</v>
      </c>
      <c r="D53" s="26">
        <v>491</v>
      </c>
      <c r="E53" s="26">
        <v>185.64310081190001</v>
      </c>
      <c r="F53" s="26">
        <v>397.16994041080301</v>
      </c>
      <c r="G53" s="26">
        <v>335.710960234288</v>
      </c>
      <c r="H53" s="40">
        <f t="shared" si="2"/>
        <v>2.3177541858829414E-3</v>
      </c>
      <c r="I53" s="40">
        <f t="shared" si="0"/>
        <v>0.94071146245059289</v>
      </c>
      <c r="J53" s="54">
        <f t="shared" si="1"/>
        <v>238</v>
      </c>
      <c r="K53" s="54">
        <f t="shared" si="3"/>
        <v>-51</v>
      </c>
      <c r="L53" s="98">
        <f t="shared" si="4"/>
        <v>-61.458980176515013</v>
      </c>
    </row>
    <row r="54" spans="1:12">
      <c r="A54" s="45" t="s">
        <v>224</v>
      </c>
      <c r="B54" s="89">
        <v>3370</v>
      </c>
      <c r="C54" s="54">
        <v>6317</v>
      </c>
      <c r="D54" s="26">
        <v>6346</v>
      </c>
      <c r="E54" s="26">
        <v>3502.3375498758301</v>
      </c>
      <c r="F54" s="26">
        <v>5959.8999589752002</v>
      </c>
      <c r="G54" s="26">
        <v>5975.1417981423601</v>
      </c>
      <c r="H54" s="40">
        <f t="shared" si="2"/>
        <v>2.9956146769069547E-2</v>
      </c>
      <c r="I54" s="40">
        <f t="shared" si="0"/>
        <v>0.88308605341246293</v>
      </c>
      <c r="J54" s="54">
        <f t="shared" si="1"/>
        <v>2976</v>
      </c>
      <c r="K54" s="54">
        <f t="shared" si="3"/>
        <v>29</v>
      </c>
      <c r="L54" s="98">
        <f t="shared" si="4"/>
        <v>15.241839167159924</v>
      </c>
    </row>
    <row r="55" spans="1:12">
      <c r="A55" s="45" t="s">
        <v>225</v>
      </c>
      <c r="B55" s="89">
        <v>2967</v>
      </c>
      <c r="C55" s="54">
        <v>4065</v>
      </c>
      <c r="D55" s="26">
        <v>5597</v>
      </c>
      <c r="E55" s="26">
        <v>2342.6473749291199</v>
      </c>
      <c r="F55" s="26">
        <v>4114.1371070410096</v>
      </c>
      <c r="G55" s="26">
        <v>4261.5041368087304</v>
      </c>
      <c r="H55" s="40">
        <f t="shared" si="2"/>
        <v>2.6420509528282739E-2</v>
      </c>
      <c r="I55" s="40">
        <f t="shared" si="0"/>
        <v>0.88641725648803504</v>
      </c>
      <c r="J55" s="54">
        <f t="shared" si="1"/>
        <v>2630</v>
      </c>
      <c r="K55" s="54">
        <f t="shared" si="3"/>
        <v>1532</v>
      </c>
      <c r="L55" s="98">
        <f t="shared" si="4"/>
        <v>147.36702976772085</v>
      </c>
    </row>
    <row r="56" spans="1:12">
      <c r="A56" s="45" t="s">
        <v>226</v>
      </c>
      <c r="B56" s="89">
        <v>854</v>
      </c>
      <c r="C56" s="54">
        <v>1616</v>
      </c>
      <c r="D56" s="26">
        <v>1762</v>
      </c>
      <c r="E56" s="26">
        <v>657.45177636225196</v>
      </c>
      <c r="F56" s="26">
        <v>1574.3934364224599</v>
      </c>
      <c r="G56" s="26">
        <v>1353.2066358063501</v>
      </c>
      <c r="H56" s="40">
        <f t="shared" si="2"/>
        <v>8.317480398219437E-3</v>
      </c>
      <c r="I56" s="40">
        <f t="shared" si="0"/>
        <v>1.0632318501170961</v>
      </c>
      <c r="J56" s="54">
        <f t="shared" si="1"/>
        <v>908</v>
      </c>
      <c r="K56" s="54">
        <f t="shared" si="3"/>
        <v>146</v>
      </c>
      <c r="L56" s="98">
        <f t="shared" si="4"/>
        <v>-221.18680061610985</v>
      </c>
    </row>
    <row r="57" spans="1:12">
      <c r="A57" s="45" t="s">
        <v>227</v>
      </c>
      <c r="B57" s="89">
        <v>789</v>
      </c>
      <c r="C57" s="54">
        <v>1887</v>
      </c>
      <c r="D57" s="26">
        <v>1673</v>
      </c>
      <c r="E57" s="26">
        <v>711.570068503941</v>
      </c>
      <c r="F57" s="26">
        <v>1612.4147749306401</v>
      </c>
      <c r="G57" s="26">
        <v>1594.0377472130899</v>
      </c>
      <c r="H57" s="40">
        <f t="shared" si="2"/>
        <v>7.8973579490471714E-3</v>
      </c>
      <c r="I57" s="40">
        <f t="shared" si="0"/>
        <v>1.120405576679341</v>
      </c>
      <c r="J57" s="54">
        <f t="shared" si="1"/>
        <v>884</v>
      </c>
      <c r="K57" s="54">
        <f t="shared" si="3"/>
        <v>-214</v>
      </c>
      <c r="L57" s="98">
        <f t="shared" si="4"/>
        <v>-18.377027717550163</v>
      </c>
    </row>
    <row r="58" spans="1:12">
      <c r="A58" s="45" t="s">
        <v>228</v>
      </c>
      <c r="B58" s="89">
        <v>1681</v>
      </c>
      <c r="C58" s="54">
        <v>3309</v>
      </c>
      <c r="D58" s="26">
        <v>2973</v>
      </c>
      <c r="E58" s="26">
        <v>1599.3189402494299</v>
      </c>
      <c r="F58" s="26">
        <v>3499.0864348986001</v>
      </c>
      <c r="G58" s="26">
        <v>2828.4756593139</v>
      </c>
      <c r="H58" s="40">
        <f t="shared" si="2"/>
        <v>1.4033977993136427E-2</v>
      </c>
      <c r="I58" s="40">
        <f t="shared" si="0"/>
        <v>0.7685901249256395</v>
      </c>
      <c r="J58" s="54">
        <f t="shared" si="1"/>
        <v>1292</v>
      </c>
      <c r="K58" s="54">
        <f t="shared" si="3"/>
        <v>-336</v>
      </c>
      <c r="L58" s="98">
        <f t="shared" si="4"/>
        <v>-670.61077558470015</v>
      </c>
    </row>
    <row r="59" spans="1:12">
      <c r="A59" s="45" t="s">
        <v>229</v>
      </c>
      <c r="B59" s="89">
        <v>710</v>
      </c>
      <c r="C59" s="54">
        <v>739</v>
      </c>
      <c r="D59" s="26">
        <v>1072</v>
      </c>
      <c r="E59" s="26">
        <v>676.188221919292</v>
      </c>
      <c r="F59" s="26">
        <v>878.40570007458905</v>
      </c>
      <c r="G59" s="26">
        <v>1008.5677126919001</v>
      </c>
      <c r="H59" s="40">
        <f t="shared" si="2"/>
        <v>5.0603512978951394E-3</v>
      </c>
      <c r="I59" s="40">
        <f t="shared" si="0"/>
        <v>0.50985915492957745</v>
      </c>
      <c r="J59" s="54">
        <f t="shared" si="1"/>
        <v>362</v>
      </c>
      <c r="K59" s="54">
        <f t="shared" si="3"/>
        <v>333</v>
      </c>
      <c r="L59" s="98">
        <f t="shared" si="4"/>
        <v>130.16201261731101</v>
      </c>
    </row>
    <row r="60" spans="1:12">
      <c r="A60" s="45" t="s">
        <v>230</v>
      </c>
      <c r="B60" s="89">
        <v>1769</v>
      </c>
      <c r="C60" s="54">
        <v>3550</v>
      </c>
      <c r="D60" s="26">
        <v>3333</v>
      </c>
      <c r="E60" s="26">
        <v>1842.35088995604</v>
      </c>
      <c r="F60" s="26">
        <v>3749.32494996282</v>
      </c>
      <c r="G60" s="26">
        <v>3466.4392791878199</v>
      </c>
      <c r="H60" s="40">
        <f t="shared" si="2"/>
        <v>1.573334969765345E-2</v>
      </c>
      <c r="I60" s="40">
        <f t="shared" si="0"/>
        <v>0.88411531938948562</v>
      </c>
      <c r="J60" s="54">
        <f t="shared" si="1"/>
        <v>1564</v>
      </c>
      <c r="K60" s="54">
        <f t="shared" si="3"/>
        <v>-217</v>
      </c>
      <c r="L60" s="98">
        <f t="shared" si="4"/>
        <v>-282.88567077500011</v>
      </c>
    </row>
    <row r="61" spans="1:12">
      <c r="A61" s="45" t="s">
        <v>231</v>
      </c>
      <c r="B61" s="89">
        <v>1985</v>
      </c>
      <c r="C61" s="54">
        <v>5678</v>
      </c>
      <c r="D61" s="26">
        <v>2865</v>
      </c>
      <c r="E61" s="26">
        <v>1668.5660600291201</v>
      </c>
      <c r="F61" s="26">
        <v>2234.4089551827801</v>
      </c>
      <c r="G61" s="26">
        <v>2382.8751058296202</v>
      </c>
      <c r="H61" s="40">
        <f t="shared" si="2"/>
        <v>1.3524166481781319E-2</v>
      </c>
      <c r="I61" s="40">
        <f t="shared" si="0"/>
        <v>0.44332493702770781</v>
      </c>
      <c r="J61" s="54">
        <f t="shared" si="1"/>
        <v>880</v>
      </c>
      <c r="K61" s="54">
        <f t="shared" si="3"/>
        <v>-2813</v>
      </c>
      <c r="L61" s="98">
        <f t="shared" si="4"/>
        <v>148.46615064684011</v>
      </c>
    </row>
    <row r="62" spans="1:12">
      <c r="A62" s="45" t="s">
        <v>232</v>
      </c>
      <c r="B62" s="89">
        <v>262</v>
      </c>
      <c r="C62" s="54">
        <v>341</v>
      </c>
      <c r="D62" s="26">
        <v>464</v>
      </c>
      <c r="E62" s="26">
        <v>165.956265086662</v>
      </c>
      <c r="F62" s="26">
        <v>318.16014926555101</v>
      </c>
      <c r="G62" s="26">
        <v>284.13204750818198</v>
      </c>
      <c r="H62" s="40">
        <f t="shared" si="2"/>
        <v>2.1903013080441648E-3</v>
      </c>
      <c r="I62" s="40">
        <f t="shared" si="0"/>
        <v>0.77099236641221369</v>
      </c>
      <c r="J62" s="54">
        <f t="shared" si="1"/>
        <v>202</v>
      </c>
      <c r="K62" s="54">
        <f t="shared" si="3"/>
        <v>123</v>
      </c>
      <c r="L62" s="98">
        <f t="shared" si="4"/>
        <v>-34.028101757369029</v>
      </c>
    </row>
    <row r="63" spans="1:12">
      <c r="A63" s="45" t="s">
        <v>233</v>
      </c>
      <c r="B63" s="89">
        <v>403</v>
      </c>
      <c r="C63" s="54">
        <v>422</v>
      </c>
      <c r="D63" s="26">
        <v>666</v>
      </c>
      <c r="E63" s="26">
        <v>275.886093884361</v>
      </c>
      <c r="F63" s="26">
        <v>379.77378882117398</v>
      </c>
      <c r="G63" s="26">
        <v>455.248352768823</v>
      </c>
      <c r="H63" s="40">
        <f t="shared" si="2"/>
        <v>3.1438376533564952E-3</v>
      </c>
      <c r="I63" s="40">
        <f t="shared" si="0"/>
        <v>0.65260545905707201</v>
      </c>
      <c r="J63" s="54">
        <f t="shared" si="1"/>
        <v>263</v>
      </c>
      <c r="K63" s="54">
        <f t="shared" si="3"/>
        <v>244</v>
      </c>
      <c r="L63" s="98">
        <f t="shared" si="4"/>
        <v>75.474563947649017</v>
      </c>
    </row>
    <row r="64" spans="1:12">
      <c r="A64" s="45" t="s">
        <v>234</v>
      </c>
      <c r="B64" s="89">
        <v>536</v>
      </c>
      <c r="C64" s="54">
        <v>865</v>
      </c>
      <c r="D64" s="26">
        <v>876</v>
      </c>
      <c r="E64" s="26">
        <v>386.45348976979102</v>
      </c>
      <c r="F64" s="26">
        <v>881.19275427035097</v>
      </c>
      <c r="G64" s="26">
        <v>630.90579387210596</v>
      </c>
      <c r="H64" s="40">
        <f t="shared" si="2"/>
        <v>4.1351378143247592E-3</v>
      </c>
      <c r="I64" s="40">
        <f t="shared" si="0"/>
        <v>0.63432835820895528</v>
      </c>
      <c r="J64" s="54">
        <f t="shared" si="1"/>
        <v>340</v>
      </c>
      <c r="K64" s="54">
        <f t="shared" si="3"/>
        <v>11</v>
      </c>
      <c r="L64" s="98">
        <f t="shared" si="4"/>
        <v>-250.28696039824501</v>
      </c>
    </row>
    <row r="65" spans="1:12">
      <c r="A65" s="45" t="s">
        <v>235</v>
      </c>
      <c r="B65" s="89">
        <v>906</v>
      </c>
      <c r="C65" s="54">
        <v>1600</v>
      </c>
      <c r="D65" s="26">
        <v>1241</v>
      </c>
      <c r="E65" s="26">
        <v>829.54757425713399</v>
      </c>
      <c r="F65" s="26">
        <v>1608.6534108605799</v>
      </c>
      <c r="G65" s="26">
        <v>1123.69151939933</v>
      </c>
      <c r="H65" s="40">
        <f t="shared" si="2"/>
        <v>5.8581119036267421E-3</v>
      </c>
      <c r="I65" s="40">
        <f t="shared" si="0"/>
        <v>0.36975717439293598</v>
      </c>
      <c r="J65" s="54">
        <f t="shared" si="1"/>
        <v>335</v>
      </c>
      <c r="K65" s="54">
        <f t="shared" si="3"/>
        <v>-359</v>
      </c>
      <c r="L65" s="98">
        <f t="shared" si="4"/>
        <v>-484.96189146124993</v>
      </c>
    </row>
    <row r="66" spans="1:12">
      <c r="A66" s="45" t="s">
        <v>236</v>
      </c>
      <c r="B66" s="89">
        <v>507</v>
      </c>
      <c r="C66" s="54">
        <v>1070</v>
      </c>
      <c r="D66" s="26">
        <v>863</v>
      </c>
      <c r="E66" s="26">
        <v>494.03240022943902</v>
      </c>
      <c r="F66" s="26">
        <v>1196.2009007030999</v>
      </c>
      <c r="G66" s="26">
        <v>837.74186825097104</v>
      </c>
      <c r="H66" s="40">
        <f t="shared" si="2"/>
        <v>4.0737716138838668E-3</v>
      </c>
      <c r="I66" s="40">
        <f t="shared" si="0"/>
        <v>0.70216962524654836</v>
      </c>
      <c r="J66" s="54">
        <f t="shared" si="1"/>
        <v>356</v>
      </c>
      <c r="K66" s="54">
        <f t="shared" si="3"/>
        <v>-207</v>
      </c>
      <c r="L66" s="98">
        <f t="shared" si="4"/>
        <v>-358.45903245212889</v>
      </c>
    </row>
    <row r="67" spans="1:12">
      <c r="A67" s="45" t="s">
        <v>237</v>
      </c>
      <c r="B67" s="89">
        <v>544</v>
      </c>
      <c r="C67" s="54">
        <v>900</v>
      </c>
      <c r="D67" s="26">
        <v>669</v>
      </c>
      <c r="E67" s="26">
        <v>410.68806959167398</v>
      </c>
      <c r="F67" s="26">
        <v>664.15201747731703</v>
      </c>
      <c r="G67" s="26">
        <v>583.67421257273804</v>
      </c>
      <c r="H67" s="40">
        <f t="shared" si="2"/>
        <v>3.1579990842274704E-3</v>
      </c>
      <c r="I67" s="40">
        <f t="shared" ref="I67:I84" si="5">(D67-B67)/B67</f>
        <v>0.22977941176470587</v>
      </c>
      <c r="J67" s="54">
        <f t="shared" ref="J67:J84" si="6">D67-B67</f>
        <v>125</v>
      </c>
      <c r="K67" s="54">
        <f t="shared" si="3"/>
        <v>-231</v>
      </c>
      <c r="L67" s="98">
        <f t="shared" si="4"/>
        <v>-80.477804904578988</v>
      </c>
    </row>
    <row r="68" spans="1:12">
      <c r="A68" s="45" t="s">
        <v>238</v>
      </c>
      <c r="B68" s="89">
        <v>1316</v>
      </c>
      <c r="C68" s="54">
        <v>2643</v>
      </c>
      <c r="D68" s="26">
        <v>2522</v>
      </c>
      <c r="E68" s="26">
        <v>1299.8059371572599</v>
      </c>
      <c r="F68" s="26">
        <v>2435.7589042002701</v>
      </c>
      <c r="G68" s="26">
        <v>2451.9907393452199</v>
      </c>
      <c r="H68" s="40">
        <f t="shared" ref="H68:H84" si="7">D68/$D$84</f>
        <v>1.1905042885533155E-2</v>
      </c>
      <c r="I68" s="40">
        <f t="shared" si="5"/>
        <v>0.9164133738601824</v>
      </c>
      <c r="J68" s="54">
        <f t="shared" si="6"/>
        <v>1206</v>
      </c>
      <c r="K68" s="54">
        <f t="shared" ref="K68:K84" si="8">D68-C68</f>
        <v>-121</v>
      </c>
      <c r="L68" s="98">
        <f t="shared" ref="L68:L84" si="9">G68-F68</f>
        <v>16.231835144949855</v>
      </c>
    </row>
    <row r="69" spans="1:12">
      <c r="A69" s="45" t="s">
        <v>239</v>
      </c>
      <c r="B69" s="89">
        <v>1148</v>
      </c>
      <c r="C69" s="54">
        <v>2318</v>
      </c>
      <c r="D69" s="26">
        <v>2526</v>
      </c>
      <c r="E69" s="26">
        <v>1172.5828405500499</v>
      </c>
      <c r="F69" s="26">
        <v>2269.5813090524398</v>
      </c>
      <c r="G69" s="26">
        <v>2603.0425699099801</v>
      </c>
      <c r="H69" s="40">
        <f t="shared" si="7"/>
        <v>1.1923924793361121E-2</v>
      </c>
      <c r="I69" s="40">
        <f t="shared" si="5"/>
        <v>1.2003484320557491</v>
      </c>
      <c r="J69" s="54">
        <f t="shared" si="6"/>
        <v>1378</v>
      </c>
      <c r="K69" s="54">
        <f t="shared" si="8"/>
        <v>208</v>
      </c>
      <c r="L69" s="98">
        <f t="shared" si="9"/>
        <v>333.46126085754031</v>
      </c>
    </row>
    <row r="70" spans="1:12">
      <c r="A70" s="45" t="s">
        <v>240</v>
      </c>
      <c r="B70" s="89">
        <v>163</v>
      </c>
      <c r="C70" s="54">
        <v>238</v>
      </c>
      <c r="D70" s="26">
        <v>271</v>
      </c>
      <c r="E70" s="26">
        <v>141.96749211614201</v>
      </c>
      <c r="F70" s="26">
        <v>296.358112643433</v>
      </c>
      <c r="G70" s="26">
        <v>236.031843270385</v>
      </c>
      <c r="H70" s="40">
        <f t="shared" si="7"/>
        <v>1.27924925534476E-3</v>
      </c>
      <c r="I70" s="40">
        <f t="shared" si="5"/>
        <v>0.66257668711656437</v>
      </c>
      <c r="J70" s="54">
        <f t="shared" si="6"/>
        <v>108</v>
      </c>
      <c r="K70" s="54">
        <f t="shared" si="8"/>
        <v>33</v>
      </c>
      <c r="L70" s="98">
        <f t="shared" si="9"/>
        <v>-60.326269373048007</v>
      </c>
    </row>
    <row r="71" spans="1:12">
      <c r="A71" s="45" t="s">
        <v>241</v>
      </c>
      <c r="B71" s="89">
        <v>402</v>
      </c>
      <c r="C71" s="54">
        <v>653</v>
      </c>
      <c r="D71" s="26">
        <v>665</v>
      </c>
      <c r="E71" s="26">
        <v>303.58575364221298</v>
      </c>
      <c r="F71" s="26">
        <v>767.93550308027204</v>
      </c>
      <c r="G71" s="26">
        <v>499.92178041509402</v>
      </c>
      <c r="H71" s="40">
        <f t="shared" si="7"/>
        <v>3.1391171763995034E-3</v>
      </c>
      <c r="I71" s="40">
        <f t="shared" si="5"/>
        <v>0.654228855721393</v>
      </c>
      <c r="J71" s="54">
        <f t="shared" si="6"/>
        <v>263</v>
      </c>
      <c r="K71" s="54">
        <f t="shared" si="8"/>
        <v>12</v>
      </c>
      <c r="L71" s="98">
        <f t="shared" si="9"/>
        <v>-268.01372266517802</v>
      </c>
    </row>
    <row r="72" spans="1:12">
      <c r="A72" s="45" t="s">
        <v>242</v>
      </c>
      <c r="B72" s="89">
        <v>1828</v>
      </c>
      <c r="C72" s="54">
        <v>1938</v>
      </c>
      <c r="D72" s="26">
        <v>3019</v>
      </c>
      <c r="E72" s="26">
        <v>958.00842680747803</v>
      </c>
      <c r="F72" s="26">
        <v>1708.4522126827301</v>
      </c>
      <c r="G72" s="26">
        <v>1623.4568217042599</v>
      </c>
      <c r="H72" s="40">
        <f t="shared" si="7"/>
        <v>1.4251119933158047E-2</v>
      </c>
      <c r="I72" s="40">
        <f t="shared" si="5"/>
        <v>0.65153172866520792</v>
      </c>
      <c r="J72" s="54">
        <f t="shared" si="6"/>
        <v>1191</v>
      </c>
      <c r="K72" s="54">
        <f t="shared" si="8"/>
        <v>1081</v>
      </c>
      <c r="L72" s="98">
        <f t="shared" si="9"/>
        <v>-84.995390978470141</v>
      </c>
    </row>
    <row r="73" spans="1:12">
      <c r="A73" s="45" t="s">
        <v>243</v>
      </c>
      <c r="B73" s="89">
        <v>737</v>
      </c>
      <c r="C73" s="54">
        <v>1166</v>
      </c>
      <c r="D73" s="26">
        <v>1256</v>
      </c>
      <c r="E73" s="26">
        <v>736.22230665933205</v>
      </c>
      <c r="F73" s="26">
        <v>1294.0535918425001</v>
      </c>
      <c r="G73" s="26">
        <v>1347.5368857937499</v>
      </c>
      <c r="H73" s="40">
        <f t="shared" si="7"/>
        <v>5.9289190579816181E-3</v>
      </c>
      <c r="I73" s="40">
        <f t="shared" si="5"/>
        <v>0.70420624151967437</v>
      </c>
      <c r="J73" s="54">
        <f t="shared" si="6"/>
        <v>519</v>
      </c>
      <c r="K73" s="54">
        <f t="shared" si="8"/>
        <v>90</v>
      </c>
      <c r="L73" s="98">
        <f t="shared" si="9"/>
        <v>53.483293951249834</v>
      </c>
    </row>
    <row r="74" spans="1:12">
      <c r="A74" s="45" t="s">
        <v>244</v>
      </c>
      <c r="B74" s="89">
        <v>214</v>
      </c>
      <c r="C74" s="54">
        <v>284</v>
      </c>
      <c r="D74" s="26">
        <v>495</v>
      </c>
      <c r="E74" s="26">
        <v>204.05761241306601</v>
      </c>
      <c r="F74" s="26">
        <v>332.592455098149</v>
      </c>
      <c r="G74" s="26">
        <v>465.95946097504299</v>
      </c>
      <c r="H74" s="40">
        <f t="shared" si="7"/>
        <v>2.3366360937109084E-3</v>
      </c>
      <c r="I74" s="40">
        <f t="shared" si="5"/>
        <v>1.3130841121495327</v>
      </c>
      <c r="J74" s="54">
        <f t="shared" si="6"/>
        <v>281</v>
      </c>
      <c r="K74" s="54">
        <f t="shared" si="8"/>
        <v>211</v>
      </c>
      <c r="L74" s="98">
        <f t="shared" si="9"/>
        <v>133.36700587689398</v>
      </c>
    </row>
    <row r="75" spans="1:12">
      <c r="A75" s="45" t="s">
        <v>245</v>
      </c>
      <c r="B75" s="89">
        <v>2093</v>
      </c>
      <c r="C75" s="54">
        <v>3965</v>
      </c>
      <c r="D75" s="26">
        <v>4525</v>
      </c>
      <c r="E75" s="26">
        <v>1947.89572867624</v>
      </c>
      <c r="F75" s="26">
        <v>4103.8063395965501</v>
      </c>
      <c r="G75" s="26">
        <v>4172.7903274844402</v>
      </c>
      <c r="H75" s="40">
        <f t="shared" si="7"/>
        <v>2.1360158230387599E-2</v>
      </c>
      <c r="I75" s="40">
        <f t="shared" si="5"/>
        <v>1.1619684663162924</v>
      </c>
      <c r="J75" s="54">
        <f t="shared" si="6"/>
        <v>2432</v>
      </c>
      <c r="K75" s="54">
        <f t="shared" si="8"/>
        <v>560</v>
      </c>
      <c r="L75" s="98">
        <f t="shared" si="9"/>
        <v>68.98398788789018</v>
      </c>
    </row>
    <row r="76" spans="1:12">
      <c r="A76" s="45" t="s">
        <v>246</v>
      </c>
      <c r="B76" s="89">
        <v>466</v>
      </c>
      <c r="C76" s="54">
        <v>751</v>
      </c>
      <c r="D76" s="26">
        <v>1483</v>
      </c>
      <c r="E76" s="26">
        <v>397.47915637876599</v>
      </c>
      <c r="F76" s="26">
        <v>825.86096132461296</v>
      </c>
      <c r="G76" s="26">
        <v>1264.8356447717299</v>
      </c>
      <c r="H76" s="40">
        <f t="shared" si="7"/>
        <v>7.0004673272187424E-3</v>
      </c>
      <c r="I76" s="40">
        <f t="shared" si="5"/>
        <v>2.1824034334763946</v>
      </c>
      <c r="J76" s="54">
        <f t="shared" si="6"/>
        <v>1017</v>
      </c>
      <c r="K76" s="54">
        <f t="shared" si="8"/>
        <v>732</v>
      </c>
      <c r="L76" s="98">
        <f t="shared" si="9"/>
        <v>438.97468344711694</v>
      </c>
    </row>
    <row r="77" spans="1:12">
      <c r="A77" s="45" t="s">
        <v>247</v>
      </c>
      <c r="B77" s="89">
        <v>1187</v>
      </c>
      <c r="C77" s="54">
        <v>2232</v>
      </c>
      <c r="D77" s="26">
        <v>1800</v>
      </c>
      <c r="E77" s="26">
        <v>1225.20729454969</v>
      </c>
      <c r="F77" s="26">
        <v>2805.5690955211298</v>
      </c>
      <c r="G77" s="26">
        <v>1866.6468000121399</v>
      </c>
      <c r="H77" s="40">
        <f t="shared" si="7"/>
        <v>8.4968585225851222E-3</v>
      </c>
      <c r="I77" s="40">
        <f t="shared" si="5"/>
        <v>0.51642796967144056</v>
      </c>
      <c r="J77" s="54">
        <f t="shared" si="6"/>
        <v>613</v>
      </c>
      <c r="K77" s="54">
        <f t="shared" si="8"/>
        <v>-432</v>
      </c>
      <c r="L77" s="98">
        <f t="shared" si="9"/>
        <v>-938.92229550898992</v>
      </c>
    </row>
    <row r="78" spans="1:12">
      <c r="A78" s="45" t="s">
        <v>248</v>
      </c>
      <c r="B78" s="89">
        <v>295</v>
      </c>
      <c r="C78" s="54">
        <v>145</v>
      </c>
      <c r="D78" s="26">
        <v>326</v>
      </c>
      <c r="E78" s="26">
        <v>259.41827821964</v>
      </c>
      <c r="F78" s="26">
        <v>114.712290809306</v>
      </c>
      <c r="G78" s="26">
        <v>290.78306869214202</v>
      </c>
      <c r="H78" s="40">
        <f t="shared" si="7"/>
        <v>1.5388754879793055E-3</v>
      </c>
      <c r="I78" s="40">
        <f t="shared" si="5"/>
        <v>0.10508474576271186</v>
      </c>
      <c r="J78" s="54">
        <f t="shared" si="6"/>
        <v>31</v>
      </c>
      <c r="K78" s="54">
        <f t="shared" si="8"/>
        <v>181</v>
      </c>
      <c r="L78" s="98">
        <f t="shared" si="9"/>
        <v>176.07077788283601</v>
      </c>
    </row>
    <row r="79" spans="1:12">
      <c r="A79" s="45" t="s">
        <v>249</v>
      </c>
      <c r="B79" s="89">
        <v>558</v>
      </c>
      <c r="C79" s="54">
        <v>1129</v>
      </c>
      <c r="D79" s="26">
        <v>1401</v>
      </c>
      <c r="E79" s="26">
        <v>529.93260502376904</v>
      </c>
      <c r="F79" s="26">
        <v>1281.06002189537</v>
      </c>
      <c r="G79" s="26">
        <v>1330.49516024578</v>
      </c>
      <c r="H79" s="40">
        <f t="shared" si="7"/>
        <v>6.6133882167454198E-3</v>
      </c>
      <c r="I79" s="40">
        <f t="shared" si="5"/>
        <v>1.510752688172043</v>
      </c>
      <c r="J79" s="54">
        <f t="shared" si="6"/>
        <v>843</v>
      </c>
      <c r="K79" s="54">
        <f t="shared" si="8"/>
        <v>272</v>
      </c>
      <c r="L79" s="98">
        <f t="shared" si="9"/>
        <v>49.435138350409943</v>
      </c>
    </row>
    <row r="80" spans="1:12">
      <c r="A80" s="45" t="s">
        <v>250</v>
      </c>
      <c r="B80" s="89">
        <v>1116</v>
      </c>
      <c r="C80" s="54">
        <v>1499</v>
      </c>
      <c r="D80" s="26">
        <v>2050</v>
      </c>
      <c r="E80" s="26">
        <v>758.84186726958296</v>
      </c>
      <c r="F80" s="26">
        <v>1958.37308740659</v>
      </c>
      <c r="G80" s="26">
        <v>1393.9303012850301</v>
      </c>
      <c r="H80" s="40">
        <f t="shared" si="7"/>
        <v>9.6769777618330548E-3</v>
      </c>
      <c r="I80" s="40">
        <f t="shared" si="5"/>
        <v>0.8369175627240143</v>
      </c>
      <c r="J80" s="54">
        <f t="shared" si="6"/>
        <v>934</v>
      </c>
      <c r="K80" s="54">
        <f t="shared" si="8"/>
        <v>551</v>
      </c>
      <c r="L80" s="98">
        <f t="shared" si="9"/>
        <v>-564.44278612155995</v>
      </c>
    </row>
    <row r="81" spans="1:12">
      <c r="A81" s="45" t="s">
        <v>251</v>
      </c>
      <c r="B81" s="89">
        <v>368</v>
      </c>
      <c r="C81" s="54">
        <v>688</v>
      </c>
      <c r="D81" s="26">
        <v>642</v>
      </c>
      <c r="E81" s="26">
        <v>368</v>
      </c>
      <c r="F81" s="26">
        <v>688</v>
      </c>
      <c r="G81" s="26">
        <v>642</v>
      </c>
      <c r="H81" s="40">
        <f t="shared" si="7"/>
        <v>3.0305462063886933E-3</v>
      </c>
      <c r="I81" s="40">
        <f t="shared" si="5"/>
        <v>0.74456521739130432</v>
      </c>
      <c r="J81" s="54">
        <f t="shared" si="6"/>
        <v>274</v>
      </c>
      <c r="K81" s="54">
        <f t="shared" si="8"/>
        <v>-46</v>
      </c>
      <c r="L81" s="98">
        <f t="shared" si="9"/>
        <v>-46</v>
      </c>
    </row>
    <row r="82" spans="1:12">
      <c r="A82" s="45" t="s">
        <v>252</v>
      </c>
      <c r="B82" s="89">
        <v>474</v>
      </c>
      <c r="C82" s="54">
        <v>591</v>
      </c>
      <c r="D82" s="26">
        <v>1332</v>
      </c>
      <c r="E82" s="26">
        <v>286.35565172910299</v>
      </c>
      <c r="F82" s="26">
        <v>544.51922222258304</v>
      </c>
      <c r="G82" s="26">
        <v>853.77657034396805</v>
      </c>
      <c r="H82" s="40">
        <f t="shared" si="7"/>
        <v>6.2876753067129905E-3</v>
      </c>
      <c r="I82" s="40">
        <f t="shared" si="5"/>
        <v>1.8101265822784811</v>
      </c>
      <c r="J82" s="54">
        <f t="shared" si="6"/>
        <v>858</v>
      </c>
      <c r="K82" s="54">
        <f t="shared" si="8"/>
        <v>741</v>
      </c>
      <c r="L82" s="98">
        <f t="shared" si="9"/>
        <v>309.25734812138501</v>
      </c>
    </row>
    <row r="83" spans="1:12">
      <c r="A83" s="45" t="s">
        <v>253</v>
      </c>
      <c r="B83" s="89">
        <v>626</v>
      </c>
      <c r="C83" s="54">
        <v>1052</v>
      </c>
      <c r="D83" s="26">
        <v>1173</v>
      </c>
      <c r="E83" s="26">
        <v>550.14657287268903</v>
      </c>
      <c r="F83" s="26">
        <v>1142.94266109822</v>
      </c>
      <c r="G83" s="26">
        <v>1026.0106497499401</v>
      </c>
      <c r="H83" s="40">
        <f t="shared" si="7"/>
        <v>5.5371194705513046E-3</v>
      </c>
      <c r="I83" s="40">
        <f t="shared" si="5"/>
        <v>0.87380191693290732</v>
      </c>
      <c r="J83" s="54">
        <f t="shared" si="6"/>
        <v>547</v>
      </c>
      <c r="K83" s="54">
        <f t="shared" si="8"/>
        <v>121</v>
      </c>
      <c r="L83" s="98">
        <f t="shared" si="9"/>
        <v>-116.93201134827996</v>
      </c>
    </row>
    <row r="84" spans="1:12" s="9" customFormat="1">
      <c r="A84" s="46" t="s">
        <v>173</v>
      </c>
      <c r="B84" s="88">
        <v>117683</v>
      </c>
      <c r="C84" s="65">
        <v>208011</v>
      </c>
      <c r="D84" s="68">
        <v>211843</v>
      </c>
      <c r="E84" s="68">
        <v>104051.681042878</v>
      </c>
      <c r="F84" s="68">
        <v>175864.582294789</v>
      </c>
      <c r="G84" s="68">
        <v>180947.16484089399</v>
      </c>
      <c r="H84" s="40">
        <f t="shared" si="7"/>
        <v>1</v>
      </c>
      <c r="I84" s="40">
        <f t="shared" si="5"/>
        <v>0.80011556469498568</v>
      </c>
      <c r="J84" s="54">
        <f t="shared" si="6"/>
        <v>94160</v>
      </c>
      <c r="K84" s="54">
        <f t="shared" si="8"/>
        <v>3832</v>
      </c>
      <c r="L84" s="98">
        <f t="shared" si="9"/>
        <v>5082.5825461049972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B1" zoomScale="80" zoomScaleNormal="80" workbookViewId="0">
      <pane ySplit="2" topLeftCell="A3" activePane="bottomLeft" state="frozen"/>
      <selection pane="bottomLeft" activeCell="O66" sqref="O66"/>
    </sheetView>
  </sheetViews>
  <sheetFormatPr defaultColWidth="8.85546875" defaultRowHeight="16.5" customHeight="1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1.42578125" style="5" customWidth="1"/>
    <col min="9" max="9" width="31.140625" style="5" customWidth="1"/>
    <col min="10" max="10" width="36.7109375" style="5" customWidth="1"/>
    <col min="11" max="11" width="8.85546875" style="5"/>
    <col min="12" max="12" width="11.140625" style="5" customWidth="1"/>
    <col min="13" max="16384" width="8.85546875" style="5"/>
  </cols>
  <sheetData>
    <row r="1" spans="1:12" ht="16.5" customHeight="1" thickBot="1">
      <c r="B1" s="188" t="s">
        <v>281</v>
      </c>
      <c r="C1" s="188"/>
      <c r="D1" s="189"/>
      <c r="E1" s="190" t="s">
        <v>280</v>
      </c>
      <c r="F1" s="188"/>
      <c r="G1" s="189"/>
    </row>
    <row r="2" spans="1:12" ht="55.5" customHeight="1">
      <c r="A2" s="18" t="s">
        <v>174</v>
      </c>
      <c r="B2" s="94">
        <v>43070</v>
      </c>
      <c r="C2" s="94">
        <v>43405</v>
      </c>
      <c r="D2" s="94">
        <v>43435</v>
      </c>
      <c r="E2" s="94">
        <v>43070</v>
      </c>
      <c r="F2" s="94">
        <v>43405</v>
      </c>
      <c r="G2" s="94">
        <v>43435</v>
      </c>
      <c r="H2" s="1" t="s">
        <v>359</v>
      </c>
      <c r="I2" s="2" t="s">
        <v>360</v>
      </c>
      <c r="J2" s="2" t="s">
        <v>361</v>
      </c>
      <c r="K2" s="2" t="s">
        <v>262</v>
      </c>
      <c r="L2" s="93" t="s">
        <v>285</v>
      </c>
    </row>
    <row r="3" spans="1:12" ht="16.5" customHeight="1">
      <c r="A3" s="45" t="s">
        <v>175</v>
      </c>
      <c r="B3" s="69">
        <v>1142</v>
      </c>
      <c r="C3" s="54">
        <v>1916</v>
      </c>
      <c r="D3" s="26">
        <v>2152</v>
      </c>
      <c r="E3" s="26">
        <v>1127.7734972849501</v>
      </c>
      <c r="F3" s="26">
        <v>2009.23551241159</v>
      </c>
      <c r="G3" s="26">
        <v>2095.5165479567499</v>
      </c>
      <c r="H3" s="40">
        <f>D3/$D$84</f>
        <v>2.3332465955416774E-2</v>
      </c>
      <c r="I3" s="40">
        <f t="shared" ref="I3:I66" si="0">(D3-B3)/B3</f>
        <v>0.88441330998248691</v>
      </c>
      <c r="J3" s="54">
        <f t="shared" ref="J3:J66" si="1">D3-B3</f>
        <v>1010</v>
      </c>
      <c r="K3" s="54">
        <f>D3-C3</f>
        <v>236</v>
      </c>
      <c r="L3" s="98">
        <f>G3-F3</f>
        <v>86.281035545159966</v>
      </c>
    </row>
    <row r="4" spans="1:12" ht="16.5" customHeight="1">
      <c r="A4" s="45" t="s">
        <v>176</v>
      </c>
      <c r="B4" s="69">
        <v>224</v>
      </c>
      <c r="C4" s="54">
        <v>314</v>
      </c>
      <c r="D4" s="26">
        <v>469</v>
      </c>
      <c r="E4" s="26">
        <v>182.139511930802</v>
      </c>
      <c r="F4" s="26">
        <v>344.62505217561801</v>
      </c>
      <c r="G4" s="26">
        <v>374.194555987282</v>
      </c>
      <c r="H4" s="40">
        <f t="shared" ref="H4:H67" si="2">D4/$D$84</f>
        <v>5.0850030358227079E-3</v>
      </c>
      <c r="I4" s="40">
        <f t="shared" si="0"/>
        <v>1.09375</v>
      </c>
      <c r="J4" s="54">
        <f t="shared" si="1"/>
        <v>245</v>
      </c>
      <c r="K4" s="54">
        <f t="shared" ref="K4:K67" si="3">D4-C4</f>
        <v>155</v>
      </c>
      <c r="L4" s="98">
        <f t="shared" ref="L4:L67" si="4">G4-F4</f>
        <v>29.569503811663992</v>
      </c>
    </row>
    <row r="5" spans="1:12" ht="16.5" customHeight="1">
      <c r="A5" s="45" t="s">
        <v>177</v>
      </c>
      <c r="B5" s="69">
        <v>407</v>
      </c>
      <c r="C5" s="54">
        <v>673</v>
      </c>
      <c r="D5" s="26">
        <v>922</v>
      </c>
      <c r="E5" s="26">
        <v>301.48428923113801</v>
      </c>
      <c r="F5" s="26">
        <v>654.32125710615901</v>
      </c>
      <c r="G5" s="26">
        <v>682.95468625107196</v>
      </c>
      <c r="H5" s="40">
        <f t="shared" si="2"/>
        <v>9.9965304883337675E-3</v>
      </c>
      <c r="I5" s="40">
        <f t="shared" si="0"/>
        <v>1.2653562653562653</v>
      </c>
      <c r="J5" s="54">
        <f t="shared" si="1"/>
        <v>515</v>
      </c>
      <c r="K5" s="54">
        <f t="shared" si="3"/>
        <v>249</v>
      </c>
      <c r="L5" s="98">
        <f t="shared" si="4"/>
        <v>28.633429144912952</v>
      </c>
    </row>
    <row r="6" spans="1:12" ht="16.5" customHeight="1">
      <c r="A6" s="45" t="s">
        <v>178</v>
      </c>
      <c r="B6" s="69">
        <v>153</v>
      </c>
      <c r="C6" s="54">
        <v>174</v>
      </c>
      <c r="D6" s="26">
        <v>182</v>
      </c>
      <c r="E6" s="26">
        <v>60.203370373835497</v>
      </c>
      <c r="F6" s="26">
        <v>164.89103248891399</v>
      </c>
      <c r="G6" s="26">
        <v>83.192873838071407</v>
      </c>
      <c r="H6" s="40">
        <f t="shared" si="2"/>
        <v>1.973284760170006E-3</v>
      </c>
      <c r="I6" s="40">
        <f t="shared" si="0"/>
        <v>0.18954248366013071</v>
      </c>
      <c r="J6" s="54">
        <f t="shared" si="1"/>
        <v>29</v>
      </c>
      <c r="K6" s="54">
        <f t="shared" si="3"/>
        <v>8</v>
      </c>
      <c r="L6" s="98">
        <f t="shared" si="4"/>
        <v>-81.698158650842586</v>
      </c>
    </row>
    <row r="7" spans="1:12" ht="16.5" customHeight="1">
      <c r="A7" s="45" t="s">
        <v>179</v>
      </c>
      <c r="B7" s="69">
        <v>169</v>
      </c>
      <c r="C7" s="54">
        <v>200</v>
      </c>
      <c r="D7" s="26">
        <v>420</v>
      </c>
      <c r="E7" s="26">
        <v>124.858967912452</v>
      </c>
      <c r="F7" s="26">
        <v>237.35145978303501</v>
      </c>
      <c r="G7" s="26">
        <v>309.97379120700901</v>
      </c>
      <c r="H7" s="40">
        <f t="shared" si="2"/>
        <v>4.5537340619307837E-3</v>
      </c>
      <c r="I7" s="40">
        <f t="shared" si="0"/>
        <v>1.485207100591716</v>
      </c>
      <c r="J7" s="54">
        <f t="shared" si="1"/>
        <v>251</v>
      </c>
      <c r="K7" s="54">
        <f t="shared" si="3"/>
        <v>220</v>
      </c>
      <c r="L7" s="98">
        <f t="shared" si="4"/>
        <v>72.622331423974003</v>
      </c>
    </row>
    <row r="8" spans="1:12" ht="16.5" customHeight="1">
      <c r="A8" s="45" t="s">
        <v>180</v>
      </c>
      <c r="B8" s="69">
        <v>163</v>
      </c>
      <c r="C8" s="54">
        <v>194</v>
      </c>
      <c r="D8" s="26">
        <v>250</v>
      </c>
      <c r="E8" s="26">
        <v>129.37758154666</v>
      </c>
      <c r="F8" s="26">
        <v>214.74001577573301</v>
      </c>
      <c r="G8" s="26">
        <v>198.068976627398</v>
      </c>
      <c r="H8" s="40">
        <f t="shared" si="2"/>
        <v>2.7105559892445139E-3</v>
      </c>
      <c r="I8" s="40">
        <f t="shared" si="0"/>
        <v>0.53374233128834359</v>
      </c>
      <c r="J8" s="54">
        <f t="shared" si="1"/>
        <v>87</v>
      </c>
      <c r="K8" s="54">
        <f t="shared" si="3"/>
        <v>56</v>
      </c>
      <c r="L8" s="98">
        <f t="shared" si="4"/>
        <v>-16.671039148335012</v>
      </c>
    </row>
    <row r="9" spans="1:12" ht="16.5" customHeight="1">
      <c r="A9" s="45" t="s">
        <v>181</v>
      </c>
      <c r="B9" s="69">
        <v>3639</v>
      </c>
      <c r="C9" s="54">
        <v>6303</v>
      </c>
      <c r="D9" s="26">
        <v>6839</v>
      </c>
      <c r="E9" s="26">
        <v>3529.0338549549001</v>
      </c>
      <c r="F9" s="26">
        <v>6226.3852480697296</v>
      </c>
      <c r="G9" s="26">
        <v>6458.2534870797899</v>
      </c>
      <c r="H9" s="40">
        <f t="shared" si="2"/>
        <v>7.4149969641772923E-2</v>
      </c>
      <c r="I9" s="40">
        <f t="shared" si="0"/>
        <v>0.87936246221489422</v>
      </c>
      <c r="J9" s="54">
        <f t="shared" si="1"/>
        <v>3200</v>
      </c>
      <c r="K9" s="54">
        <f t="shared" si="3"/>
        <v>536</v>
      </c>
      <c r="L9" s="98">
        <f t="shared" si="4"/>
        <v>231.86823901006028</v>
      </c>
    </row>
    <row r="10" spans="1:12" ht="16.5" customHeight="1">
      <c r="A10" s="45" t="s">
        <v>182</v>
      </c>
      <c r="B10" s="69">
        <v>2902</v>
      </c>
      <c r="C10" s="54">
        <v>6830</v>
      </c>
      <c r="D10" s="26">
        <v>3560</v>
      </c>
      <c r="E10" s="26">
        <v>2222.12948164621</v>
      </c>
      <c r="F10" s="26">
        <v>2453.5591780776299</v>
      </c>
      <c r="G10" s="26">
        <v>2682.71219140825</v>
      </c>
      <c r="H10" s="40">
        <f t="shared" si="2"/>
        <v>3.8598317286841877E-2</v>
      </c>
      <c r="I10" s="40">
        <f t="shared" si="0"/>
        <v>0.22674017918676775</v>
      </c>
      <c r="J10" s="54">
        <f t="shared" si="1"/>
        <v>658</v>
      </c>
      <c r="K10" s="54">
        <f t="shared" si="3"/>
        <v>-3270</v>
      </c>
      <c r="L10" s="98">
        <f t="shared" si="4"/>
        <v>229.15301333062007</v>
      </c>
    </row>
    <row r="11" spans="1:12" ht="16.5" customHeight="1">
      <c r="A11" s="45" t="s">
        <v>183</v>
      </c>
      <c r="B11" s="69">
        <v>69</v>
      </c>
      <c r="C11" s="54">
        <v>124</v>
      </c>
      <c r="D11" s="26">
        <v>197</v>
      </c>
      <c r="E11" s="26">
        <v>32.665175828113099</v>
      </c>
      <c r="F11" s="26">
        <v>140.950653811758</v>
      </c>
      <c r="G11" s="26">
        <v>151.68409680221799</v>
      </c>
      <c r="H11" s="40">
        <f t="shared" si="2"/>
        <v>2.1359181195246767E-3</v>
      </c>
      <c r="I11" s="40">
        <f t="shared" si="0"/>
        <v>1.855072463768116</v>
      </c>
      <c r="J11" s="54">
        <f t="shared" si="1"/>
        <v>128</v>
      </c>
      <c r="K11" s="54">
        <f t="shared" si="3"/>
        <v>73</v>
      </c>
      <c r="L11" s="98">
        <f t="shared" si="4"/>
        <v>10.733442990459992</v>
      </c>
    </row>
    <row r="12" spans="1:12" ht="16.5" customHeight="1">
      <c r="A12" s="45" t="s">
        <v>184</v>
      </c>
      <c r="B12" s="69">
        <v>88</v>
      </c>
      <c r="C12" s="54">
        <v>173</v>
      </c>
      <c r="D12" s="26">
        <v>169</v>
      </c>
      <c r="E12" s="26">
        <v>80.299760680152104</v>
      </c>
      <c r="F12" s="26">
        <v>186.50352456027301</v>
      </c>
      <c r="G12" s="26">
        <v>154.474891485618</v>
      </c>
      <c r="H12" s="40">
        <f t="shared" si="2"/>
        <v>1.8323358487292913E-3</v>
      </c>
      <c r="I12" s="40">
        <f t="shared" si="0"/>
        <v>0.92045454545454541</v>
      </c>
      <c r="J12" s="54">
        <f t="shared" si="1"/>
        <v>81</v>
      </c>
      <c r="K12" s="54">
        <f t="shared" si="3"/>
        <v>-4</v>
      </c>
      <c r="L12" s="98">
        <f t="shared" si="4"/>
        <v>-32.028633074655005</v>
      </c>
    </row>
    <row r="13" spans="1:12" ht="16.5" customHeight="1">
      <c r="A13" s="45" t="s">
        <v>185</v>
      </c>
      <c r="B13" s="69">
        <v>599</v>
      </c>
      <c r="C13" s="54">
        <v>1242</v>
      </c>
      <c r="D13" s="26">
        <v>954</v>
      </c>
      <c r="E13" s="26">
        <v>510.457078908884</v>
      </c>
      <c r="F13" s="26">
        <v>821.73519697358495</v>
      </c>
      <c r="G13" s="26">
        <v>806.19473140528396</v>
      </c>
      <c r="H13" s="40">
        <f t="shared" si="2"/>
        <v>1.0343481654957064E-2</v>
      </c>
      <c r="I13" s="40">
        <f t="shared" si="0"/>
        <v>0.59265442404006674</v>
      </c>
      <c r="J13" s="54">
        <f t="shared" si="1"/>
        <v>355</v>
      </c>
      <c r="K13" s="54">
        <f t="shared" si="3"/>
        <v>-288</v>
      </c>
      <c r="L13" s="98">
        <f t="shared" si="4"/>
        <v>-15.540465568300988</v>
      </c>
    </row>
    <row r="14" spans="1:12" ht="16.5" customHeight="1">
      <c r="A14" s="45" t="s">
        <v>186</v>
      </c>
      <c r="B14" s="69">
        <v>505</v>
      </c>
      <c r="C14" s="54">
        <v>967</v>
      </c>
      <c r="D14" s="26">
        <v>996</v>
      </c>
      <c r="E14" s="26">
        <v>494.83186725431801</v>
      </c>
      <c r="F14" s="26">
        <v>1042.73765898181</v>
      </c>
      <c r="G14" s="26">
        <v>972.99975412141703</v>
      </c>
      <c r="H14" s="40">
        <f t="shared" si="2"/>
        <v>1.0798855061150144E-2</v>
      </c>
      <c r="I14" s="40">
        <f t="shared" si="0"/>
        <v>0.97227722772277225</v>
      </c>
      <c r="J14" s="54">
        <f t="shared" si="1"/>
        <v>491</v>
      </c>
      <c r="K14" s="54">
        <f t="shared" si="3"/>
        <v>29</v>
      </c>
      <c r="L14" s="98">
        <f t="shared" si="4"/>
        <v>-69.737904860392973</v>
      </c>
    </row>
    <row r="15" spans="1:12" ht="16.5" customHeight="1">
      <c r="A15" s="45" t="s">
        <v>187</v>
      </c>
      <c r="B15" s="69">
        <v>109</v>
      </c>
      <c r="C15" s="54">
        <v>247</v>
      </c>
      <c r="D15" s="26">
        <v>211</v>
      </c>
      <c r="E15" s="26">
        <v>109</v>
      </c>
      <c r="F15" s="26">
        <v>247</v>
      </c>
      <c r="G15" s="26">
        <v>211</v>
      </c>
      <c r="H15" s="40">
        <f t="shared" si="2"/>
        <v>2.2877092549223699E-3</v>
      </c>
      <c r="I15" s="40">
        <f t="shared" si="0"/>
        <v>0.93577981651376152</v>
      </c>
      <c r="J15" s="54">
        <f t="shared" si="1"/>
        <v>102</v>
      </c>
      <c r="K15" s="54">
        <f t="shared" si="3"/>
        <v>-36</v>
      </c>
      <c r="L15" s="98">
        <f t="shared" si="4"/>
        <v>-36</v>
      </c>
    </row>
    <row r="16" spans="1:12" ht="16.5" customHeight="1">
      <c r="A16" s="45" t="s">
        <v>188</v>
      </c>
      <c r="B16" s="69">
        <v>260</v>
      </c>
      <c r="C16" s="54">
        <v>238</v>
      </c>
      <c r="D16" s="26">
        <v>304</v>
      </c>
      <c r="E16" s="26">
        <v>229.37173558873201</v>
      </c>
      <c r="F16" s="26">
        <v>270.96271798420901</v>
      </c>
      <c r="G16" s="26">
        <v>271.74038346678702</v>
      </c>
      <c r="H16" s="40">
        <f t="shared" si="2"/>
        <v>3.2960360829213287E-3</v>
      </c>
      <c r="I16" s="40">
        <f t="shared" si="0"/>
        <v>0.16923076923076924</v>
      </c>
      <c r="J16" s="54">
        <f t="shared" si="1"/>
        <v>44</v>
      </c>
      <c r="K16" s="54">
        <f t="shared" si="3"/>
        <v>66</v>
      </c>
      <c r="L16" s="98">
        <f t="shared" si="4"/>
        <v>0.7776654825780156</v>
      </c>
    </row>
    <row r="17" spans="1:12" ht="16.5" customHeight="1">
      <c r="A17" s="45" t="s">
        <v>189</v>
      </c>
      <c r="B17" s="69">
        <v>227</v>
      </c>
      <c r="C17" s="54">
        <v>324</v>
      </c>
      <c r="D17" s="26">
        <v>87</v>
      </c>
      <c r="E17" s="26">
        <v>202.06008184728199</v>
      </c>
      <c r="F17" s="26">
        <v>317.94901706837402</v>
      </c>
      <c r="G17" s="26">
        <v>60.935916257409801</v>
      </c>
      <c r="H17" s="40">
        <f t="shared" si="2"/>
        <v>9.4327348425709081E-4</v>
      </c>
      <c r="I17" s="40">
        <f t="shared" si="0"/>
        <v>-0.61674008810572689</v>
      </c>
      <c r="J17" s="54">
        <f t="shared" si="1"/>
        <v>-140</v>
      </c>
      <c r="K17" s="54">
        <f t="shared" si="3"/>
        <v>-237</v>
      </c>
      <c r="L17" s="98">
        <f t="shared" si="4"/>
        <v>-257.0131008109642</v>
      </c>
    </row>
    <row r="18" spans="1:12" ht="16.5" customHeight="1">
      <c r="A18" s="45" t="s">
        <v>190</v>
      </c>
      <c r="B18" s="69">
        <v>185</v>
      </c>
      <c r="C18" s="54">
        <v>394</v>
      </c>
      <c r="D18" s="26">
        <v>372</v>
      </c>
      <c r="E18" s="26">
        <v>169.35497862075201</v>
      </c>
      <c r="F18" s="26">
        <v>410.21869466621598</v>
      </c>
      <c r="G18" s="26">
        <v>357.82781903697702</v>
      </c>
      <c r="H18" s="40">
        <f t="shared" si="2"/>
        <v>4.033307311995837E-3</v>
      </c>
      <c r="I18" s="40">
        <f t="shared" si="0"/>
        <v>1.0108108108108107</v>
      </c>
      <c r="J18" s="54">
        <f t="shared" si="1"/>
        <v>187</v>
      </c>
      <c r="K18" s="54">
        <f t="shared" si="3"/>
        <v>-22</v>
      </c>
      <c r="L18" s="98">
        <f t="shared" si="4"/>
        <v>-52.390875629238963</v>
      </c>
    </row>
    <row r="19" spans="1:12" ht="16.5" customHeight="1">
      <c r="A19" s="45" t="s">
        <v>191</v>
      </c>
      <c r="B19" s="69">
        <v>391</v>
      </c>
      <c r="C19" s="54">
        <v>226</v>
      </c>
      <c r="D19" s="26">
        <v>317</v>
      </c>
      <c r="E19" s="26">
        <v>230.299764636959</v>
      </c>
      <c r="F19" s="26">
        <v>190.43508465678201</v>
      </c>
      <c r="G19" s="26">
        <v>158.35865226578301</v>
      </c>
      <c r="H19" s="40">
        <f t="shared" si="2"/>
        <v>3.4369849943620434E-3</v>
      </c>
      <c r="I19" s="40">
        <f t="shared" si="0"/>
        <v>-0.18925831202046037</v>
      </c>
      <c r="J19" s="54">
        <f t="shared" si="1"/>
        <v>-74</v>
      </c>
      <c r="K19" s="54">
        <f t="shared" si="3"/>
        <v>91</v>
      </c>
      <c r="L19" s="98">
        <f t="shared" si="4"/>
        <v>-32.076432390999003</v>
      </c>
    </row>
    <row r="20" spans="1:12" ht="16.5" customHeight="1">
      <c r="A20" s="45" t="s">
        <v>192</v>
      </c>
      <c r="B20" s="69">
        <v>131</v>
      </c>
      <c r="C20" s="54">
        <v>238</v>
      </c>
      <c r="D20" s="26">
        <v>206</v>
      </c>
      <c r="E20" s="26">
        <v>65.720351481662703</v>
      </c>
      <c r="F20" s="26">
        <v>190.979099302892</v>
      </c>
      <c r="G20" s="26">
        <v>116.83585303928299</v>
      </c>
      <c r="H20" s="40">
        <f t="shared" si="2"/>
        <v>2.2334981351374793E-3</v>
      </c>
      <c r="I20" s="40">
        <f t="shared" si="0"/>
        <v>0.5725190839694656</v>
      </c>
      <c r="J20" s="54">
        <f t="shared" si="1"/>
        <v>75</v>
      </c>
      <c r="K20" s="54">
        <f t="shared" si="3"/>
        <v>-32</v>
      </c>
      <c r="L20" s="98">
        <f t="shared" si="4"/>
        <v>-74.143246263609001</v>
      </c>
    </row>
    <row r="21" spans="1:12" ht="16.5" customHeight="1">
      <c r="A21" s="45" t="s">
        <v>193</v>
      </c>
      <c r="B21" s="69">
        <v>279</v>
      </c>
      <c r="C21" s="54">
        <v>316</v>
      </c>
      <c r="D21" s="26">
        <v>385</v>
      </c>
      <c r="E21" s="26">
        <v>216.78538820505901</v>
      </c>
      <c r="F21" s="26">
        <v>295.57941028918702</v>
      </c>
      <c r="G21" s="26">
        <v>291.09095064439401</v>
      </c>
      <c r="H21" s="40">
        <f t="shared" si="2"/>
        <v>4.1742562234365517E-3</v>
      </c>
      <c r="I21" s="40">
        <f t="shared" si="0"/>
        <v>0.37992831541218636</v>
      </c>
      <c r="J21" s="54">
        <f t="shared" si="1"/>
        <v>106</v>
      </c>
      <c r="K21" s="54">
        <f t="shared" si="3"/>
        <v>69</v>
      </c>
      <c r="L21" s="98">
        <f t="shared" si="4"/>
        <v>-4.4884596447930107</v>
      </c>
    </row>
    <row r="22" spans="1:12" ht="16.5" customHeight="1">
      <c r="A22" s="45" t="s">
        <v>194</v>
      </c>
      <c r="B22" s="69">
        <v>111</v>
      </c>
      <c r="C22" s="54">
        <v>265</v>
      </c>
      <c r="D22" s="26">
        <v>291</v>
      </c>
      <c r="E22" s="26">
        <v>88.577519252793806</v>
      </c>
      <c r="F22" s="26">
        <v>243.04885443265101</v>
      </c>
      <c r="G22" s="26">
        <v>232.93565642254501</v>
      </c>
      <c r="H22" s="40">
        <f t="shared" si="2"/>
        <v>3.155087171480614E-3</v>
      </c>
      <c r="I22" s="40">
        <f t="shared" si="0"/>
        <v>1.6216216216216217</v>
      </c>
      <c r="J22" s="54">
        <f t="shared" si="1"/>
        <v>180</v>
      </c>
      <c r="K22" s="54">
        <f t="shared" si="3"/>
        <v>26</v>
      </c>
      <c r="L22" s="98">
        <f t="shared" si="4"/>
        <v>-10.113198010106004</v>
      </c>
    </row>
    <row r="23" spans="1:12" ht="16.5" customHeight="1">
      <c r="A23" s="45" t="s">
        <v>195</v>
      </c>
      <c r="B23" s="69">
        <v>2469</v>
      </c>
      <c r="C23" s="54">
        <v>4383</v>
      </c>
      <c r="D23" s="26">
        <v>5003</v>
      </c>
      <c r="E23" s="26">
        <v>2410.3441540980298</v>
      </c>
      <c r="F23" s="26">
        <v>4521.6408466143903</v>
      </c>
      <c r="G23" s="26">
        <v>4821.9911441701097</v>
      </c>
      <c r="H23" s="40">
        <f t="shared" si="2"/>
        <v>5.4243646456761212E-2</v>
      </c>
      <c r="I23" s="40">
        <f t="shared" si="0"/>
        <v>1.0263264479546375</v>
      </c>
      <c r="J23" s="54">
        <f t="shared" si="1"/>
        <v>2534</v>
      </c>
      <c r="K23" s="54">
        <f t="shared" si="3"/>
        <v>620</v>
      </c>
      <c r="L23" s="98">
        <f t="shared" si="4"/>
        <v>300.35029755571941</v>
      </c>
    </row>
    <row r="24" spans="1:12" ht="16.5" customHeight="1">
      <c r="A24" s="45" t="s">
        <v>196</v>
      </c>
      <c r="B24" s="69">
        <v>232</v>
      </c>
      <c r="C24" s="54">
        <v>627</v>
      </c>
      <c r="D24" s="26">
        <v>541</v>
      </c>
      <c r="E24" s="26">
        <v>216.92062609524601</v>
      </c>
      <c r="F24" s="26">
        <v>622.96063361566701</v>
      </c>
      <c r="G24" s="26">
        <v>504.55166653639901</v>
      </c>
      <c r="H24" s="40">
        <f t="shared" si="2"/>
        <v>5.8656431607251279E-3</v>
      </c>
      <c r="I24" s="40">
        <f t="shared" si="0"/>
        <v>1.3318965517241379</v>
      </c>
      <c r="J24" s="54">
        <f t="shared" si="1"/>
        <v>309</v>
      </c>
      <c r="K24" s="54">
        <f t="shared" si="3"/>
        <v>-86</v>
      </c>
      <c r="L24" s="98">
        <f t="shared" si="4"/>
        <v>-118.408967079268</v>
      </c>
    </row>
    <row r="25" spans="1:12" ht="16.5" customHeight="1">
      <c r="A25" s="45" t="s">
        <v>197</v>
      </c>
      <c r="B25" s="69">
        <v>97</v>
      </c>
      <c r="C25" s="54">
        <v>319</v>
      </c>
      <c r="D25" s="26">
        <v>261</v>
      </c>
      <c r="E25" s="26">
        <v>77.203034006327599</v>
      </c>
      <c r="F25" s="26">
        <v>308.55883753507902</v>
      </c>
      <c r="G25" s="26">
        <v>207.819017524674</v>
      </c>
      <c r="H25" s="40">
        <f t="shared" si="2"/>
        <v>2.8298204527712725E-3</v>
      </c>
      <c r="I25" s="40">
        <f t="shared" si="0"/>
        <v>1.6907216494845361</v>
      </c>
      <c r="J25" s="54">
        <f t="shared" si="1"/>
        <v>164</v>
      </c>
      <c r="K25" s="54">
        <f t="shared" si="3"/>
        <v>-58</v>
      </c>
      <c r="L25" s="98">
        <f t="shared" si="4"/>
        <v>-100.73982001040503</v>
      </c>
    </row>
    <row r="26" spans="1:12" ht="16.5" customHeight="1">
      <c r="A26" s="45" t="s">
        <v>198</v>
      </c>
      <c r="B26" s="69">
        <v>402</v>
      </c>
      <c r="C26" s="54">
        <v>470</v>
      </c>
      <c r="D26" s="26">
        <v>529</v>
      </c>
      <c r="E26" s="26">
        <v>257.213411683917</v>
      </c>
      <c r="F26" s="26">
        <v>443.81257777389601</v>
      </c>
      <c r="G26" s="26">
        <v>337.114135982145</v>
      </c>
      <c r="H26" s="40">
        <f t="shared" si="2"/>
        <v>5.7355364732413917E-3</v>
      </c>
      <c r="I26" s="40">
        <f t="shared" si="0"/>
        <v>0.31592039800995025</v>
      </c>
      <c r="J26" s="54">
        <f t="shared" si="1"/>
        <v>127</v>
      </c>
      <c r="K26" s="54">
        <f t="shared" si="3"/>
        <v>59</v>
      </c>
      <c r="L26" s="98">
        <f t="shared" si="4"/>
        <v>-106.69844179175101</v>
      </c>
    </row>
    <row r="27" spans="1:12" ht="16.5" customHeight="1">
      <c r="A27" s="45" t="s">
        <v>199</v>
      </c>
      <c r="B27" s="69">
        <v>662</v>
      </c>
      <c r="C27" s="54">
        <v>1058</v>
      </c>
      <c r="D27" s="26">
        <v>1256</v>
      </c>
      <c r="E27" s="26">
        <v>615.06079046577895</v>
      </c>
      <c r="F27" s="26">
        <v>1048.77901816794</v>
      </c>
      <c r="G27" s="26">
        <v>1145.69296348837</v>
      </c>
      <c r="H27" s="40">
        <f t="shared" si="2"/>
        <v>1.3617833289964437E-2</v>
      </c>
      <c r="I27" s="40">
        <f t="shared" si="0"/>
        <v>0.89728096676737157</v>
      </c>
      <c r="J27" s="54">
        <f t="shared" si="1"/>
        <v>594</v>
      </c>
      <c r="K27" s="54">
        <f t="shared" si="3"/>
        <v>198</v>
      </c>
      <c r="L27" s="98">
        <f t="shared" si="4"/>
        <v>96.913945320430003</v>
      </c>
    </row>
    <row r="28" spans="1:12" ht="16.5" customHeight="1">
      <c r="A28" s="45" t="s">
        <v>112</v>
      </c>
      <c r="B28" s="69">
        <v>573</v>
      </c>
      <c r="C28" s="54">
        <v>700</v>
      </c>
      <c r="D28" s="26">
        <v>899</v>
      </c>
      <c r="E28" s="26">
        <v>471.39527038218102</v>
      </c>
      <c r="F28" s="26">
        <v>815.58638050544005</v>
      </c>
      <c r="G28" s="26">
        <v>739.58875519405899</v>
      </c>
      <c r="H28" s="40">
        <f t="shared" si="2"/>
        <v>9.7471593373232718E-3</v>
      </c>
      <c r="I28" s="40">
        <f t="shared" si="0"/>
        <v>0.56893542757417104</v>
      </c>
      <c r="J28" s="54">
        <f t="shared" si="1"/>
        <v>326</v>
      </c>
      <c r="K28" s="54">
        <f t="shared" si="3"/>
        <v>199</v>
      </c>
      <c r="L28" s="98">
        <f t="shared" si="4"/>
        <v>-75.997625311381057</v>
      </c>
    </row>
    <row r="29" spans="1:12" ht="16.5" customHeight="1">
      <c r="A29" s="45" t="s">
        <v>200</v>
      </c>
      <c r="B29" s="69">
        <v>305</v>
      </c>
      <c r="C29" s="54">
        <v>469</v>
      </c>
      <c r="D29" s="26">
        <v>545</v>
      </c>
      <c r="E29" s="26">
        <v>304.62816069167098</v>
      </c>
      <c r="F29" s="26">
        <v>512.51885297414105</v>
      </c>
      <c r="G29" s="26">
        <v>544.33538805432102</v>
      </c>
      <c r="H29" s="40">
        <f t="shared" si="2"/>
        <v>5.90901205655304E-3</v>
      </c>
      <c r="I29" s="40">
        <f t="shared" si="0"/>
        <v>0.78688524590163933</v>
      </c>
      <c r="J29" s="54">
        <f t="shared" si="1"/>
        <v>240</v>
      </c>
      <c r="K29" s="54">
        <f t="shared" si="3"/>
        <v>76</v>
      </c>
      <c r="L29" s="98">
        <f t="shared" si="4"/>
        <v>31.81653508017996</v>
      </c>
    </row>
    <row r="30" spans="1:12" ht="16.5" customHeight="1">
      <c r="A30" s="45" t="s">
        <v>201</v>
      </c>
      <c r="B30" s="69">
        <v>193</v>
      </c>
      <c r="C30" s="54">
        <v>287</v>
      </c>
      <c r="D30" s="26">
        <v>300</v>
      </c>
      <c r="E30" s="26">
        <v>172.72027177566699</v>
      </c>
      <c r="F30" s="26">
        <v>306.49446923747303</v>
      </c>
      <c r="G30" s="26">
        <v>271.13285938166399</v>
      </c>
      <c r="H30" s="40">
        <f t="shared" si="2"/>
        <v>3.2526671870934166E-3</v>
      </c>
      <c r="I30" s="40">
        <f t="shared" si="0"/>
        <v>0.55440414507772018</v>
      </c>
      <c r="J30" s="54">
        <f t="shared" si="1"/>
        <v>107</v>
      </c>
      <c r="K30" s="54">
        <f t="shared" si="3"/>
        <v>13</v>
      </c>
      <c r="L30" s="98">
        <f t="shared" si="4"/>
        <v>-35.361609855809036</v>
      </c>
    </row>
    <row r="31" spans="1:12" ht="16.5" customHeight="1">
      <c r="A31" s="45" t="s">
        <v>202</v>
      </c>
      <c r="B31" s="69">
        <v>480</v>
      </c>
      <c r="C31" s="54">
        <v>499</v>
      </c>
      <c r="D31" s="26">
        <v>650</v>
      </c>
      <c r="E31" s="26">
        <v>295.930415803362</v>
      </c>
      <c r="F31" s="26">
        <v>490.077552562498</v>
      </c>
      <c r="G31" s="26">
        <v>397.89653868114698</v>
      </c>
      <c r="H31" s="40">
        <f t="shared" si="2"/>
        <v>7.0474455720357359E-3</v>
      </c>
      <c r="I31" s="40">
        <f t="shared" si="0"/>
        <v>0.35416666666666669</v>
      </c>
      <c r="J31" s="54">
        <f t="shared" si="1"/>
        <v>170</v>
      </c>
      <c r="K31" s="54">
        <f t="shared" si="3"/>
        <v>151</v>
      </c>
      <c r="L31" s="98">
        <f t="shared" si="4"/>
        <v>-92.181013881351021</v>
      </c>
    </row>
    <row r="32" spans="1:12" ht="16.5" customHeight="1">
      <c r="A32" s="45" t="s">
        <v>203</v>
      </c>
      <c r="B32" s="69">
        <v>300</v>
      </c>
      <c r="C32" s="54">
        <v>373</v>
      </c>
      <c r="D32" s="26">
        <v>339</v>
      </c>
      <c r="E32" s="26">
        <v>164.64455645265099</v>
      </c>
      <c r="F32" s="26">
        <v>346.84233286973301</v>
      </c>
      <c r="G32" s="26">
        <v>186.56115830574899</v>
      </c>
      <c r="H32" s="40">
        <f t="shared" si="2"/>
        <v>3.6755139214155606E-3</v>
      </c>
      <c r="I32" s="40">
        <f t="shared" si="0"/>
        <v>0.13</v>
      </c>
      <c r="J32" s="54">
        <f t="shared" si="1"/>
        <v>39</v>
      </c>
      <c r="K32" s="54">
        <f t="shared" si="3"/>
        <v>-34</v>
      </c>
      <c r="L32" s="98">
        <f t="shared" si="4"/>
        <v>-160.28117456398402</v>
      </c>
    </row>
    <row r="33" spans="1:12" ht="16.5" customHeight="1">
      <c r="A33" s="45" t="s">
        <v>204</v>
      </c>
      <c r="B33" s="69">
        <v>538</v>
      </c>
      <c r="C33" s="54">
        <v>730</v>
      </c>
      <c r="D33" s="26">
        <v>655</v>
      </c>
      <c r="E33" s="26">
        <v>316.73345815741698</v>
      </c>
      <c r="F33" s="26">
        <v>687.19110835973697</v>
      </c>
      <c r="G33" s="26">
        <v>384.06485538658501</v>
      </c>
      <c r="H33" s="40">
        <f t="shared" si="2"/>
        <v>7.1016566918206264E-3</v>
      </c>
      <c r="I33" s="40">
        <f t="shared" si="0"/>
        <v>0.21747211895910781</v>
      </c>
      <c r="J33" s="54">
        <f t="shared" si="1"/>
        <v>117</v>
      </c>
      <c r="K33" s="54">
        <f t="shared" si="3"/>
        <v>-75</v>
      </c>
      <c r="L33" s="98">
        <f t="shared" si="4"/>
        <v>-303.12625297315196</v>
      </c>
    </row>
    <row r="34" spans="1:12" ht="16.5" customHeight="1">
      <c r="A34" s="45" t="s">
        <v>205</v>
      </c>
      <c r="B34" s="69">
        <v>502</v>
      </c>
      <c r="C34" s="54">
        <v>1086</v>
      </c>
      <c r="D34" s="26">
        <v>996</v>
      </c>
      <c r="E34" s="26">
        <v>450.33095825740702</v>
      </c>
      <c r="F34" s="26">
        <v>839.31831628203895</v>
      </c>
      <c r="G34" s="26">
        <v>771.780797832899</v>
      </c>
      <c r="H34" s="40">
        <f t="shared" si="2"/>
        <v>1.0798855061150144E-2</v>
      </c>
      <c r="I34" s="40">
        <f t="shared" si="0"/>
        <v>0.98406374501992033</v>
      </c>
      <c r="J34" s="54">
        <f t="shared" si="1"/>
        <v>494</v>
      </c>
      <c r="K34" s="54">
        <f t="shared" si="3"/>
        <v>-90</v>
      </c>
      <c r="L34" s="98">
        <f t="shared" si="4"/>
        <v>-67.537518449139952</v>
      </c>
    </row>
    <row r="35" spans="1:12" ht="16.5" customHeight="1">
      <c r="A35" s="45" t="s">
        <v>206</v>
      </c>
      <c r="B35" s="69">
        <v>1111</v>
      </c>
      <c r="C35" s="54">
        <v>2005</v>
      </c>
      <c r="D35" s="26">
        <v>2248</v>
      </c>
      <c r="E35" s="26">
        <v>1121.96111799084</v>
      </c>
      <c r="F35" s="26">
        <v>2286.1442600861601</v>
      </c>
      <c r="G35" s="26">
        <v>2299.9132725835402</v>
      </c>
      <c r="H35" s="40">
        <f t="shared" si="2"/>
        <v>2.4373319455286667E-2</v>
      </c>
      <c r="I35" s="40">
        <f t="shared" si="0"/>
        <v>1.0234023402340233</v>
      </c>
      <c r="J35" s="54">
        <f t="shared" si="1"/>
        <v>1137</v>
      </c>
      <c r="K35" s="54">
        <f t="shared" si="3"/>
        <v>243</v>
      </c>
      <c r="L35" s="98">
        <f t="shared" si="4"/>
        <v>13.769012497380118</v>
      </c>
    </row>
    <row r="36" spans="1:12" ht="16.5" customHeight="1">
      <c r="A36" s="45" t="s">
        <v>207</v>
      </c>
      <c r="B36" s="69">
        <v>177</v>
      </c>
      <c r="C36" s="54">
        <v>403</v>
      </c>
      <c r="D36" s="26">
        <v>338</v>
      </c>
      <c r="E36" s="26">
        <v>169.99709494206499</v>
      </c>
      <c r="F36" s="26">
        <v>478.852036046889</v>
      </c>
      <c r="G36" s="26">
        <v>324.18901652257898</v>
      </c>
      <c r="H36" s="40">
        <f t="shared" si="2"/>
        <v>3.6646716974585826E-3</v>
      </c>
      <c r="I36" s="40">
        <f t="shared" si="0"/>
        <v>0.90960451977401124</v>
      </c>
      <c r="J36" s="54">
        <f t="shared" si="1"/>
        <v>161</v>
      </c>
      <c r="K36" s="54">
        <f t="shared" si="3"/>
        <v>-65</v>
      </c>
      <c r="L36" s="98">
        <f t="shared" si="4"/>
        <v>-154.66301952431002</v>
      </c>
    </row>
    <row r="37" spans="1:12" ht="16.5" customHeight="1">
      <c r="A37" s="45" t="s">
        <v>208</v>
      </c>
      <c r="B37" s="69">
        <v>58</v>
      </c>
      <c r="C37" s="54">
        <v>189</v>
      </c>
      <c r="D37" s="26">
        <v>177</v>
      </c>
      <c r="E37" s="26">
        <v>45.311929317326999</v>
      </c>
      <c r="F37" s="26">
        <v>200.856231558536</v>
      </c>
      <c r="G37" s="26">
        <v>138.89596129785099</v>
      </c>
      <c r="H37" s="40">
        <f t="shared" si="2"/>
        <v>1.9190736403851159E-3</v>
      </c>
      <c r="I37" s="40">
        <f t="shared" si="0"/>
        <v>2.0517241379310347</v>
      </c>
      <c r="J37" s="54">
        <f t="shared" si="1"/>
        <v>119</v>
      </c>
      <c r="K37" s="54">
        <f t="shared" si="3"/>
        <v>-12</v>
      </c>
      <c r="L37" s="98">
        <f t="shared" si="4"/>
        <v>-61.960270260685007</v>
      </c>
    </row>
    <row r="38" spans="1:12" ht="16.5" customHeight="1">
      <c r="A38" s="45" t="s">
        <v>209</v>
      </c>
      <c r="B38" s="69">
        <v>68</v>
      </c>
      <c r="C38" s="54">
        <v>100</v>
      </c>
      <c r="D38" s="26">
        <v>144</v>
      </c>
      <c r="E38" s="26">
        <v>40.507055253718001</v>
      </c>
      <c r="F38" s="26">
        <v>84.077855956685696</v>
      </c>
      <c r="G38" s="26">
        <v>79.723684152292705</v>
      </c>
      <c r="H38" s="40">
        <f t="shared" si="2"/>
        <v>1.56128024980484E-3</v>
      </c>
      <c r="I38" s="40">
        <f t="shared" si="0"/>
        <v>1.1176470588235294</v>
      </c>
      <c r="J38" s="54">
        <f t="shared" si="1"/>
        <v>76</v>
      </c>
      <c r="K38" s="54">
        <f t="shared" si="3"/>
        <v>44</v>
      </c>
      <c r="L38" s="98">
        <f t="shared" si="4"/>
        <v>-4.3541718043929905</v>
      </c>
    </row>
    <row r="39" spans="1:12" ht="16.5" customHeight="1">
      <c r="A39" s="45" t="s">
        <v>210</v>
      </c>
      <c r="B39" s="69">
        <v>586</v>
      </c>
      <c r="C39" s="54">
        <v>781</v>
      </c>
      <c r="D39" s="26">
        <v>1120</v>
      </c>
      <c r="E39" s="26">
        <v>544.08104996905502</v>
      </c>
      <c r="F39" s="26">
        <v>908.66335777359905</v>
      </c>
      <c r="G39" s="26">
        <v>1015.47701895917</v>
      </c>
      <c r="H39" s="40">
        <f t="shared" si="2"/>
        <v>1.2143290831815421E-2</v>
      </c>
      <c r="I39" s="40">
        <f t="shared" si="0"/>
        <v>0.9112627986348123</v>
      </c>
      <c r="J39" s="54">
        <f t="shared" si="1"/>
        <v>534</v>
      </c>
      <c r="K39" s="54">
        <f t="shared" si="3"/>
        <v>339</v>
      </c>
      <c r="L39" s="98">
        <f t="shared" si="4"/>
        <v>106.81366118557094</v>
      </c>
    </row>
    <row r="40" spans="1:12" ht="16.5" customHeight="1">
      <c r="A40" s="45" t="s">
        <v>211</v>
      </c>
      <c r="B40" s="69">
        <v>99</v>
      </c>
      <c r="C40" s="54">
        <v>105</v>
      </c>
      <c r="D40" s="26">
        <v>117</v>
      </c>
      <c r="E40" s="26">
        <v>66.054648210433498</v>
      </c>
      <c r="F40" s="26">
        <v>105.125689492482</v>
      </c>
      <c r="G40" s="26">
        <v>85.215733452620597</v>
      </c>
      <c r="H40" s="40">
        <f t="shared" si="2"/>
        <v>1.2685402029664326E-3</v>
      </c>
      <c r="I40" s="40">
        <f t="shared" si="0"/>
        <v>0.18181818181818182</v>
      </c>
      <c r="J40" s="54">
        <f t="shared" si="1"/>
        <v>18</v>
      </c>
      <c r="K40" s="54">
        <f t="shared" si="3"/>
        <v>12</v>
      </c>
      <c r="L40" s="98">
        <f t="shared" si="4"/>
        <v>-19.909956039861399</v>
      </c>
    </row>
    <row r="41" spans="1:12" ht="16.5" customHeight="1">
      <c r="A41" s="45" t="s">
        <v>212</v>
      </c>
      <c r="B41" s="69">
        <v>161</v>
      </c>
      <c r="C41" s="54">
        <v>259</v>
      </c>
      <c r="D41" s="26">
        <v>449</v>
      </c>
      <c r="E41" s="26">
        <v>148.58244685668399</v>
      </c>
      <c r="F41" s="26">
        <v>303.87510920291601</v>
      </c>
      <c r="G41" s="26">
        <v>406.663417843952</v>
      </c>
      <c r="H41" s="40">
        <f t="shared" si="2"/>
        <v>4.8681585566831467E-3</v>
      </c>
      <c r="I41" s="40">
        <f t="shared" si="0"/>
        <v>1.7888198757763976</v>
      </c>
      <c r="J41" s="54">
        <f t="shared" si="1"/>
        <v>288</v>
      </c>
      <c r="K41" s="54">
        <f t="shared" si="3"/>
        <v>190</v>
      </c>
      <c r="L41" s="98">
        <f t="shared" si="4"/>
        <v>102.788308641036</v>
      </c>
    </row>
    <row r="42" spans="1:12" ht="16.5" customHeight="1">
      <c r="A42" s="45" t="s">
        <v>213</v>
      </c>
      <c r="B42" s="69">
        <v>13508</v>
      </c>
      <c r="C42" s="54">
        <v>22356</v>
      </c>
      <c r="D42" s="26">
        <v>22444</v>
      </c>
      <c r="E42" s="26">
        <v>15428.6102809521</v>
      </c>
      <c r="F42" s="26">
        <v>24476.537633649299</v>
      </c>
      <c r="G42" s="26">
        <v>25102.9579476785</v>
      </c>
      <c r="H42" s="40">
        <f t="shared" si="2"/>
        <v>0.24334287449041547</v>
      </c>
      <c r="I42" s="40">
        <f t="shared" si="0"/>
        <v>0.66153390583358007</v>
      </c>
      <c r="J42" s="54">
        <f t="shared" si="1"/>
        <v>8936</v>
      </c>
      <c r="K42" s="54">
        <f t="shared" si="3"/>
        <v>88</v>
      </c>
      <c r="L42" s="98">
        <f t="shared" si="4"/>
        <v>626.42031402920111</v>
      </c>
    </row>
    <row r="43" spans="1:12" ht="16.5" customHeight="1">
      <c r="A43" s="45" t="s">
        <v>214</v>
      </c>
      <c r="B43" s="69">
        <v>2922</v>
      </c>
      <c r="C43" s="54">
        <v>5732</v>
      </c>
      <c r="D43" s="26">
        <v>5909</v>
      </c>
      <c r="E43" s="26">
        <v>2996.6430143047101</v>
      </c>
      <c r="F43" s="26">
        <v>5721.3029837865597</v>
      </c>
      <c r="G43" s="26">
        <v>6042.5359092803401</v>
      </c>
      <c r="H43" s="40">
        <f t="shared" si="2"/>
        <v>6.4066701361783329E-2</v>
      </c>
      <c r="I43" s="40">
        <f t="shared" si="0"/>
        <v>1.0222450376454484</v>
      </c>
      <c r="J43" s="54">
        <f t="shared" si="1"/>
        <v>2987</v>
      </c>
      <c r="K43" s="54">
        <f t="shared" si="3"/>
        <v>177</v>
      </c>
      <c r="L43" s="98">
        <f t="shared" si="4"/>
        <v>321.23292549378039</v>
      </c>
    </row>
    <row r="44" spans="1:12" ht="16.5" customHeight="1">
      <c r="A44" s="45" t="s">
        <v>215</v>
      </c>
      <c r="B44" s="69">
        <v>511</v>
      </c>
      <c r="C44" s="54">
        <v>766</v>
      </c>
      <c r="D44" s="26">
        <v>998</v>
      </c>
      <c r="E44" s="26">
        <v>411.63662829429899</v>
      </c>
      <c r="F44" s="26">
        <v>903.74779994432197</v>
      </c>
      <c r="G44" s="26">
        <v>873.53114957686</v>
      </c>
      <c r="H44" s="40">
        <f t="shared" si="2"/>
        <v>1.0820539509064099E-2</v>
      </c>
      <c r="I44" s="40">
        <f t="shared" si="0"/>
        <v>0.95303326810176126</v>
      </c>
      <c r="J44" s="54">
        <f t="shared" si="1"/>
        <v>487</v>
      </c>
      <c r="K44" s="54">
        <f t="shared" si="3"/>
        <v>232</v>
      </c>
      <c r="L44" s="98">
        <f t="shared" si="4"/>
        <v>-30.216650367461966</v>
      </c>
    </row>
    <row r="45" spans="1:12" ht="16.5" customHeight="1">
      <c r="A45" s="45" t="s">
        <v>216</v>
      </c>
      <c r="B45" s="69">
        <v>112</v>
      </c>
      <c r="C45" s="54">
        <v>208</v>
      </c>
      <c r="D45" s="26">
        <v>190</v>
      </c>
      <c r="E45" s="26">
        <v>102.155497111914</v>
      </c>
      <c r="F45" s="26">
        <v>227.968302035498</v>
      </c>
      <c r="G45" s="26">
        <v>173.42623154609501</v>
      </c>
      <c r="H45" s="40">
        <f t="shared" si="2"/>
        <v>2.0600225518258306E-3</v>
      </c>
      <c r="I45" s="40">
        <f t="shared" si="0"/>
        <v>0.6964285714285714</v>
      </c>
      <c r="J45" s="54">
        <f t="shared" si="1"/>
        <v>78</v>
      </c>
      <c r="K45" s="54">
        <f t="shared" si="3"/>
        <v>-18</v>
      </c>
      <c r="L45" s="98">
        <f t="shared" si="4"/>
        <v>-54.542070489402988</v>
      </c>
    </row>
    <row r="46" spans="1:12" ht="16.5" customHeight="1">
      <c r="A46" s="45" t="s">
        <v>217</v>
      </c>
      <c r="B46" s="69">
        <v>228</v>
      </c>
      <c r="C46" s="54">
        <v>236</v>
      </c>
      <c r="D46" s="26">
        <v>237</v>
      </c>
      <c r="E46" s="26">
        <v>169.91679860526301</v>
      </c>
      <c r="F46" s="26">
        <v>265.07538375139598</v>
      </c>
      <c r="G46" s="26">
        <v>176.951839954664</v>
      </c>
      <c r="H46" s="40">
        <f t="shared" si="2"/>
        <v>2.5696070778037992E-3</v>
      </c>
      <c r="I46" s="40">
        <f t="shared" si="0"/>
        <v>3.9473684210526314E-2</v>
      </c>
      <c r="J46" s="54">
        <f t="shared" si="1"/>
        <v>9</v>
      </c>
      <c r="K46" s="54">
        <f t="shared" si="3"/>
        <v>1</v>
      </c>
      <c r="L46" s="98">
        <f t="shared" si="4"/>
        <v>-88.12354379673198</v>
      </c>
    </row>
    <row r="47" spans="1:12" ht="16.5" customHeight="1">
      <c r="A47" s="45" t="s">
        <v>218</v>
      </c>
      <c r="B47" s="69">
        <v>341</v>
      </c>
      <c r="C47" s="54">
        <v>224</v>
      </c>
      <c r="D47" s="26">
        <v>144</v>
      </c>
      <c r="E47" s="26">
        <v>195.971121849752</v>
      </c>
      <c r="F47" s="26">
        <v>214.28616975422301</v>
      </c>
      <c r="G47" s="26">
        <v>84.639219663475302</v>
      </c>
      <c r="H47" s="40">
        <f t="shared" si="2"/>
        <v>1.56128024980484E-3</v>
      </c>
      <c r="I47" s="40">
        <f t="shared" si="0"/>
        <v>-0.57771260997067453</v>
      </c>
      <c r="J47" s="54">
        <f t="shared" si="1"/>
        <v>-197</v>
      </c>
      <c r="K47" s="54">
        <f t="shared" si="3"/>
        <v>-80</v>
      </c>
      <c r="L47" s="98">
        <f t="shared" si="4"/>
        <v>-129.64695009074771</v>
      </c>
    </row>
    <row r="48" spans="1:12" ht="16.5" customHeight="1">
      <c r="A48" s="45" t="s">
        <v>219</v>
      </c>
      <c r="B48" s="69">
        <v>189</v>
      </c>
      <c r="C48" s="54">
        <v>535</v>
      </c>
      <c r="D48" s="26">
        <v>417</v>
      </c>
      <c r="E48" s="26">
        <v>115.235078628754</v>
      </c>
      <c r="F48" s="26">
        <v>446.37946699216599</v>
      </c>
      <c r="G48" s="26">
        <v>256.431426125597</v>
      </c>
      <c r="H48" s="40">
        <f t="shared" si="2"/>
        <v>4.5212073900598492E-3</v>
      </c>
      <c r="I48" s="40">
        <f t="shared" si="0"/>
        <v>1.2063492063492063</v>
      </c>
      <c r="J48" s="54">
        <f t="shared" si="1"/>
        <v>228</v>
      </c>
      <c r="K48" s="54">
        <f t="shared" si="3"/>
        <v>-118</v>
      </c>
      <c r="L48" s="98">
        <f t="shared" si="4"/>
        <v>-189.94804086656899</v>
      </c>
    </row>
    <row r="49" spans="1:12" ht="16.5" customHeight="1">
      <c r="A49" s="45" t="s">
        <v>220</v>
      </c>
      <c r="B49" s="69">
        <v>1267</v>
      </c>
      <c r="C49" s="54">
        <v>1741</v>
      </c>
      <c r="D49" s="26">
        <v>2066</v>
      </c>
      <c r="E49" s="26">
        <v>885.23175239826196</v>
      </c>
      <c r="F49" s="26">
        <v>1466.0699463890201</v>
      </c>
      <c r="G49" s="26">
        <v>1277.80619332539</v>
      </c>
      <c r="H49" s="40">
        <f t="shared" si="2"/>
        <v>2.2400034695116661E-2</v>
      </c>
      <c r="I49" s="40">
        <f t="shared" si="0"/>
        <v>0.63062352012628253</v>
      </c>
      <c r="J49" s="54">
        <f t="shared" si="1"/>
        <v>799</v>
      </c>
      <c r="K49" s="54">
        <f t="shared" si="3"/>
        <v>325</v>
      </c>
      <c r="L49" s="98">
        <f t="shared" si="4"/>
        <v>-188.26375306363002</v>
      </c>
    </row>
    <row r="50" spans="1:12" ht="16.5" customHeight="1">
      <c r="A50" s="45" t="s">
        <v>222</v>
      </c>
      <c r="B50" s="69">
        <v>202</v>
      </c>
      <c r="C50" s="54">
        <v>46</v>
      </c>
      <c r="D50" s="26">
        <v>250</v>
      </c>
      <c r="E50" s="26">
        <v>128.65777188719801</v>
      </c>
      <c r="F50" s="26">
        <v>69.770804877692697</v>
      </c>
      <c r="G50" s="26">
        <v>146.56364205208499</v>
      </c>
      <c r="H50" s="40">
        <f t="shared" si="2"/>
        <v>2.7105559892445139E-3</v>
      </c>
      <c r="I50" s="40">
        <f t="shared" si="0"/>
        <v>0.23762376237623761</v>
      </c>
      <c r="J50" s="54">
        <f t="shared" si="1"/>
        <v>48</v>
      </c>
      <c r="K50" s="54">
        <f t="shared" si="3"/>
        <v>204</v>
      </c>
      <c r="L50" s="98">
        <f t="shared" si="4"/>
        <v>76.79283717439229</v>
      </c>
    </row>
    <row r="51" spans="1:12" ht="16.5" customHeight="1">
      <c r="A51" s="45" t="s">
        <v>130</v>
      </c>
      <c r="B51" s="69">
        <v>210</v>
      </c>
      <c r="C51" s="54">
        <v>297</v>
      </c>
      <c r="D51" s="26">
        <v>226</v>
      </c>
      <c r="E51" s="26">
        <v>182.711880408669</v>
      </c>
      <c r="F51" s="26">
        <v>305.34587586152702</v>
      </c>
      <c r="G51" s="26">
        <v>199.62191328194399</v>
      </c>
      <c r="H51" s="40">
        <f t="shared" si="2"/>
        <v>2.4503426142770406E-3</v>
      </c>
      <c r="I51" s="40">
        <f t="shared" si="0"/>
        <v>7.6190476190476197E-2</v>
      </c>
      <c r="J51" s="54">
        <f t="shared" si="1"/>
        <v>16</v>
      </c>
      <c r="K51" s="54">
        <f t="shared" si="3"/>
        <v>-71</v>
      </c>
      <c r="L51" s="98">
        <f t="shared" si="4"/>
        <v>-105.72396257958303</v>
      </c>
    </row>
    <row r="52" spans="1:12" ht="16.5" customHeight="1">
      <c r="A52" s="45" t="s">
        <v>223</v>
      </c>
      <c r="B52" s="69">
        <v>219</v>
      </c>
      <c r="C52" s="54">
        <v>407</v>
      </c>
      <c r="D52" s="26">
        <v>388</v>
      </c>
      <c r="E52" s="26">
        <v>230.25986797619399</v>
      </c>
      <c r="F52" s="26">
        <v>453.02864240016697</v>
      </c>
      <c r="G52" s="26">
        <v>407.62106982903498</v>
      </c>
      <c r="H52" s="40">
        <f t="shared" si="2"/>
        <v>4.2067828953074853E-3</v>
      </c>
      <c r="I52" s="40">
        <f t="shared" si="0"/>
        <v>0.77168949771689499</v>
      </c>
      <c r="J52" s="54">
        <f t="shared" si="1"/>
        <v>169</v>
      </c>
      <c r="K52" s="54">
        <f t="shared" si="3"/>
        <v>-19</v>
      </c>
      <c r="L52" s="98">
        <f t="shared" si="4"/>
        <v>-45.407572571131993</v>
      </c>
    </row>
    <row r="53" spans="1:12" ht="16.5" customHeight="1">
      <c r="A53" s="45" t="s">
        <v>221</v>
      </c>
      <c r="B53" s="69">
        <v>140</v>
      </c>
      <c r="C53" s="54">
        <v>248</v>
      </c>
      <c r="D53" s="26">
        <v>256</v>
      </c>
      <c r="E53" s="26">
        <v>98.039438976790095</v>
      </c>
      <c r="F53" s="26">
        <v>253.77695074205201</v>
      </c>
      <c r="G53" s="26">
        <v>214.27275021576801</v>
      </c>
      <c r="H53" s="40">
        <f t="shared" si="2"/>
        <v>2.775609332986382E-3</v>
      </c>
      <c r="I53" s="40">
        <f t="shared" si="0"/>
        <v>0.82857142857142863</v>
      </c>
      <c r="J53" s="54">
        <f t="shared" si="1"/>
        <v>116</v>
      </c>
      <c r="K53" s="54">
        <f t="shared" si="3"/>
        <v>8</v>
      </c>
      <c r="L53" s="98">
        <f t="shared" si="4"/>
        <v>-39.504200526283995</v>
      </c>
    </row>
    <row r="54" spans="1:12" ht="16.5" customHeight="1">
      <c r="A54" s="45" t="s">
        <v>224</v>
      </c>
      <c r="B54" s="69">
        <v>1359</v>
      </c>
      <c r="C54" s="54">
        <v>2629</v>
      </c>
      <c r="D54" s="26">
        <v>2657</v>
      </c>
      <c r="E54" s="26">
        <v>1524.58980277612</v>
      </c>
      <c r="F54" s="26">
        <v>2744.4044313218001</v>
      </c>
      <c r="G54" s="26">
        <v>2690.24424269887</v>
      </c>
      <c r="H54" s="40">
        <f t="shared" si="2"/>
        <v>2.8807789053690695E-2</v>
      </c>
      <c r="I54" s="40">
        <f t="shared" si="0"/>
        <v>0.95511405445180275</v>
      </c>
      <c r="J54" s="54">
        <f t="shared" si="1"/>
        <v>1298</v>
      </c>
      <c r="K54" s="54">
        <f t="shared" si="3"/>
        <v>28</v>
      </c>
      <c r="L54" s="98">
        <f t="shared" si="4"/>
        <v>-54.160188622930036</v>
      </c>
    </row>
    <row r="55" spans="1:12" ht="16.5" customHeight="1">
      <c r="A55" s="45" t="s">
        <v>225</v>
      </c>
      <c r="B55" s="69">
        <v>1115</v>
      </c>
      <c r="C55" s="54">
        <v>1533</v>
      </c>
      <c r="D55" s="26">
        <v>2051</v>
      </c>
      <c r="E55" s="26">
        <v>819.092701510913</v>
      </c>
      <c r="F55" s="26">
        <v>1585.47768742061</v>
      </c>
      <c r="G55" s="26">
        <v>1481.5821331315501</v>
      </c>
      <c r="H55" s="40">
        <f t="shared" si="2"/>
        <v>2.2237401335761992E-2</v>
      </c>
      <c r="I55" s="40">
        <f t="shared" si="0"/>
        <v>0.83946188340807171</v>
      </c>
      <c r="J55" s="54">
        <f t="shared" si="1"/>
        <v>936</v>
      </c>
      <c r="K55" s="54">
        <f t="shared" si="3"/>
        <v>518</v>
      </c>
      <c r="L55" s="98">
        <f t="shared" si="4"/>
        <v>-103.89555428905987</v>
      </c>
    </row>
    <row r="56" spans="1:12" ht="16.5" customHeight="1">
      <c r="A56" s="45" t="s">
        <v>226</v>
      </c>
      <c r="B56" s="69">
        <v>317</v>
      </c>
      <c r="C56" s="54">
        <v>715</v>
      </c>
      <c r="D56" s="26">
        <v>783</v>
      </c>
      <c r="E56" s="26">
        <v>239.638612839968</v>
      </c>
      <c r="F56" s="26">
        <v>777.11061854656396</v>
      </c>
      <c r="G56" s="26">
        <v>591.64931177824894</v>
      </c>
      <c r="H56" s="40">
        <f t="shared" si="2"/>
        <v>8.4894613583138181E-3</v>
      </c>
      <c r="I56" s="40">
        <f t="shared" si="0"/>
        <v>1.4700315457413249</v>
      </c>
      <c r="J56" s="54">
        <f t="shared" si="1"/>
        <v>466</v>
      </c>
      <c r="K56" s="54">
        <f t="shared" si="3"/>
        <v>68</v>
      </c>
      <c r="L56" s="98">
        <f t="shared" si="4"/>
        <v>-185.46130676831501</v>
      </c>
    </row>
    <row r="57" spans="1:12" ht="16.5" customHeight="1">
      <c r="A57" s="45" t="s">
        <v>227</v>
      </c>
      <c r="B57" s="69">
        <v>292</v>
      </c>
      <c r="C57" s="54">
        <v>690</v>
      </c>
      <c r="D57" s="26">
        <v>588</v>
      </c>
      <c r="E57" s="26">
        <v>289.10727083376503</v>
      </c>
      <c r="F57" s="26">
        <v>645.34836450744297</v>
      </c>
      <c r="G57" s="26">
        <v>538.72541149355698</v>
      </c>
      <c r="H57" s="40">
        <f t="shared" si="2"/>
        <v>6.375227686703097E-3</v>
      </c>
      <c r="I57" s="40">
        <f t="shared" si="0"/>
        <v>1.0136986301369864</v>
      </c>
      <c r="J57" s="54">
        <f t="shared" si="1"/>
        <v>296</v>
      </c>
      <c r="K57" s="54">
        <f t="shared" si="3"/>
        <v>-102</v>
      </c>
      <c r="L57" s="98">
        <f t="shared" si="4"/>
        <v>-106.62295301388599</v>
      </c>
    </row>
    <row r="58" spans="1:12" ht="16.5" customHeight="1">
      <c r="A58" s="45" t="s">
        <v>228</v>
      </c>
      <c r="B58" s="69">
        <v>751</v>
      </c>
      <c r="C58" s="54">
        <v>1396</v>
      </c>
      <c r="D58" s="26">
        <v>1339</v>
      </c>
      <c r="E58" s="26">
        <v>720.50792993462505</v>
      </c>
      <c r="F58" s="26">
        <v>1562.9906790888899</v>
      </c>
      <c r="G58" s="26">
        <v>1285.6352299529699</v>
      </c>
      <c r="H58" s="40">
        <f t="shared" si="2"/>
        <v>1.4517737878393616E-2</v>
      </c>
      <c r="I58" s="40">
        <f t="shared" si="0"/>
        <v>0.78295605858854855</v>
      </c>
      <c r="J58" s="54">
        <f t="shared" si="1"/>
        <v>588</v>
      </c>
      <c r="K58" s="54">
        <f t="shared" si="3"/>
        <v>-57</v>
      </c>
      <c r="L58" s="98">
        <f t="shared" si="4"/>
        <v>-277.35544913592003</v>
      </c>
    </row>
    <row r="59" spans="1:12" ht="16.5" customHeight="1">
      <c r="A59" s="45" t="s">
        <v>229</v>
      </c>
      <c r="B59" s="69">
        <v>294</v>
      </c>
      <c r="C59" s="54">
        <v>349</v>
      </c>
      <c r="D59" s="26">
        <v>395</v>
      </c>
      <c r="E59" s="26">
        <v>340.82971323496599</v>
      </c>
      <c r="F59" s="26">
        <v>415.48524174293902</v>
      </c>
      <c r="G59" s="26">
        <v>454.08886454927398</v>
      </c>
      <c r="H59" s="40">
        <f t="shared" si="2"/>
        <v>4.2826784630063319E-3</v>
      </c>
      <c r="I59" s="40">
        <f t="shared" si="0"/>
        <v>0.34353741496598639</v>
      </c>
      <c r="J59" s="54">
        <f t="shared" si="1"/>
        <v>101</v>
      </c>
      <c r="K59" s="54">
        <f t="shared" si="3"/>
        <v>46</v>
      </c>
      <c r="L59" s="98">
        <f t="shared" si="4"/>
        <v>38.603622806334954</v>
      </c>
    </row>
    <row r="60" spans="1:12" ht="16.5" customHeight="1">
      <c r="A60" s="45" t="s">
        <v>230</v>
      </c>
      <c r="B60" s="69">
        <v>801</v>
      </c>
      <c r="C60" s="54">
        <v>1522</v>
      </c>
      <c r="D60" s="26">
        <v>1399</v>
      </c>
      <c r="E60" s="26">
        <v>843.03443607336499</v>
      </c>
      <c r="F60" s="26">
        <v>1632.5078344808801</v>
      </c>
      <c r="G60" s="26">
        <v>1472.40521117455</v>
      </c>
      <c r="H60" s="40">
        <f t="shared" si="2"/>
        <v>1.5168271315812299E-2</v>
      </c>
      <c r="I60" s="40">
        <f t="shared" si="0"/>
        <v>0.74656679151061178</v>
      </c>
      <c r="J60" s="54">
        <f t="shared" si="1"/>
        <v>598</v>
      </c>
      <c r="K60" s="54">
        <f t="shared" si="3"/>
        <v>-123</v>
      </c>
      <c r="L60" s="98">
        <f t="shared" si="4"/>
        <v>-160.10262330633009</v>
      </c>
    </row>
    <row r="61" spans="1:12" ht="16.5" customHeight="1">
      <c r="A61" s="45" t="s">
        <v>231</v>
      </c>
      <c r="B61" s="69">
        <v>919</v>
      </c>
      <c r="C61" s="54">
        <v>2315</v>
      </c>
      <c r="D61" s="26">
        <v>1079</v>
      </c>
      <c r="E61" s="26">
        <v>715.60078493031403</v>
      </c>
      <c r="F61" s="26">
        <v>806.19879075606104</v>
      </c>
      <c r="G61" s="26">
        <v>915.05862025763997</v>
      </c>
      <c r="H61" s="40">
        <f t="shared" si="2"/>
        <v>1.1698759649579322E-2</v>
      </c>
      <c r="I61" s="40">
        <f t="shared" si="0"/>
        <v>0.17410228509249184</v>
      </c>
      <c r="J61" s="54">
        <f t="shared" si="1"/>
        <v>160</v>
      </c>
      <c r="K61" s="54">
        <f t="shared" si="3"/>
        <v>-1236</v>
      </c>
      <c r="L61" s="98">
        <f t="shared" si="4"/>
        <v>108.85982950157893</v>
      </c>
    </row>
    <row r="62" spans="1:12" ht="16.5" customHeight="1">
      <c r="A62" s="45" t="s">
        <v>232</v>
      </c>
      <c r="B62" s="69">
        <v>106</v>
      </c>
      <c r="C62" s="54">
        <v>149</v>
      </c>
      <c r="D62" s="26">
        <v>184</v>
      </c>
      <c r="E62" s="26">
        <v>61.344901662811601</v>
      </c>
      <c r="F62" s="26">
        <v>133.938139632895</v>
      </c>
      <c r="G62" s="26">
        <v>107.022822321506</v>
      </c>
      <c r="H62" s="40">
        <f t="shared" si="2"/>
        <v>1.994969208083962E-3</v>
      </c>
      <c r="I62" s="40">
        <f t="shared" si="0"/>
        <v>0.73584905660377353</v>
      </c>
      <c r="J62" s="54">
        <f t="shared" si="1"/>
        <v>78</v>
      </c>
      <c r="K62" s="54">
        <f t="shared" si="3"/>
        <v>35</v>
      </c>
      <c r="L62" s="98">
        <f t="shared" si="4"/>
        <v>-26.915317311389003</v>
      </c>
    </row>
    <row r="63" spans="1:12" ht="16.5" customHeight="1">
      <c r="A63" s="45" t="s">
        <v>233</v>
      </c>
      <c r="B63" s="69">
        <v>163</v>
      </c>
      <c r="C63" s="54">
        <v>162</v>
      </c>
      <c r="D63" s="26">
        <v>280</v>
      </c>
      <c r="E63" s="26">
        <v>108.514261775785</v>
      </c>
      <c r="F63" s="26">
        <v>145.38439249783499</v>
      </c>
      <c r="G63" s="26">
        <v>186.40642377285999</v>
      </c>
      <c r="H63" s="40">
        <f t="shared" si="2"/>
        <v>3.0358227079538553E-3</v>
      </c>
      <c r="I63" s="40">
        <f t="shared" si="0"/>
        <v>0.71779141104294475</v>
      </c>
      <c r="J63" s="54">
        <f t="shared" si="1"/>
        <v>117</v>
      </c>
      <c r="K63" s="54">
        <f t="shared" si="3"/>
        <v>118</v>
      </c>
      <c r="L63" s="98">
        <f t="shared" si="4"/>
        <v>41.022031275025</v>
      </c>
    </row>
    <row r="64" spans="1:12" ht="16.5" customHeight="1">
      <c r="A64" s="45" t="s">
        <v>234</v>
      </c>
      <c r="B64" s="69">
        <v>209</v>
      </c>
      <c r="C64" s="54">
        <v>373</v>
      </c>
      <c r="D64" s="26">
        <v>326</v>
      </c>
      <c r="E64" s="26">
        <v>154.31494044591699</v>
      </c>
      <c r="F64" s="26">
        <v>404.33895893984902</v>
      </c>
      <c r="G64" s="26">
        <v>240.67838367031001</v>
      </c>
      <c r="H64" s="40">
        <f t="shared" si="2"/>
        <v>3.534565009974846E-3</v>
      </c>
      <c r="I64" s="40">
        <f t="shared" si="0"/>
        <v>0.55980861244019142</v>
      </c>
      <c r="J64" s="54">
        <f t="shared" si="1"/>
        <v>117</v>
      </c>
      <c r="K64" s="54">
        <f t="shared" si="3"/>
        <v>-47</v>
      </c>
      <c r="L64" s="98">
        <f t="shared" si="4"/>
        <v>-163.66057526953901</v>
      </c>
    </row>
    <row r="65" spans="1:12" ht="16.5" customHeight="1">
      <c r="A65" s="45" t="s">
        <v>235</v>
      </c>
      <c r="B65" s="69">
        <v>398</v>
      </c>
      <c r="C65" s="54">
        <v>629</v>
      </c>
      <c r="D65" s="26">
        <v>550</v>
      </c>
      <c r="E65" s="26">
        <v>344.42765104393402</v>
      </c>
      <c r="F65" s="26">
        <v>605.21211624411296</v>
      </c>
      <c r="G65" s="26">
        <v>466.40704927476401</v>
      </c>
      <c r="H65" s="40">
        <f t="shared" si="2"/>
        <v>5.9632231763379305E-3</v>
      </c>
      <c r="I65" s="40">
        <f t="shared" si="0"/>
        <v>0.38190954773869346</v>
      </c>
      <c r="J65" s="54">
        <f t="shared" si="1"/>
        <v>152</v>
      </c>
      <c r="K65" s="54">
        <f t="shared" si="3"/>
        <v>-79</v>
      </c>
      <c r="L65" s="98">
        <f t="shared" si="4"/>
        <v>-138.80506696934896</v>
      </c>
    </row>
    <row r="66" spans="1:12" ht="16.5" customHeight="1">
      <c r="A66" s="45" t="s">
        <v>236</v>
      </c>
      <c r="B66" s="69">
        <v>204</v>
      </c>
      <c r="C66" s="54">
        <v>381</v>
      </c>
      <c r="D66" s="26">
        <v>327</v>
      </c>
      <c r="E66" s="26">
        <v>200.95969031687201</v>
      </c>
      <c r="F66" s="26">
        <v>377.08179883711</v>
      </c>
      <c r="G66" s="26">
        <v>318.21554826578301</v>
      </c>
      <c r="H66" s="40">
        <f t="shared" si="2"/>
        <v>3.545407233931824E-3</v>
      </c>
      <c r="I66" s="40">
        <f t="shared" si="0"/>
        <v>0.6029411764705882</v>
      </c>
      <c r="J66" s="54">
        <f t="shared" si="1"/>
        <v>123</v>
      </c>
      <c r="K66" s="54">
        <f t="shared" si="3"/>
        <v>-54</v>
      </c>
      <c r="L66" s="98">
        <f t="shared" si="4"/>
        <v>-58.866250571326987</v>
      </c>
    </row>
    <row r="67" spans="1:12" ht="16.5" customHeight="1">
      <c r="A67" s="45" t="s">
        <v>237</v>
      </c>
      <c r="B67" s="69">
        <v>239</v>
      </c>
      <c r="C67" s="54">
        <v>351</v>
      </c>
      <c r="D67" s="26">
        <v>265</v>
      </c>
      <c r="E67" s="26">
        <v>201.869541156249</v>
      </c>
      <c r="F67" s="26">
        <v>299.006060750676</v>
      </c>
      <c r="G67" s="26">
        <v>221.86768031763199</v>
      </c>
      <c r="H67" s="40">
        <f t="shared" si="2"/>
        <v>2.8731893485991846E-3</v>
      </c>
      <c r="I67" s="40">
        <f t="shared" ref="I67:I84" si="5">(D67-B67)/B67</f>
        <v>0.10878661087866109</v>
      </c>
      <c r="J67" s="54">
        <f t="shared" ref="J67:J84" si="6">D67-B67</f>
        <v>26</v>
      </c>
      <c r="K67" s="54">
        <f t="shared" si="3"/>
        <v>-86</v>
      </c>
      <c r="L67" s="98">
        <f t="shared" si="4"/>
        <v>-77.138380433044006</v>
      </c>
    </row>
    <row r="68" spans="1:12" ht="16.5" customHeight="1">
      <c r="A68" s="45" t="s">
        <v>238</v>
      </c>
      <c r="B68" s="69">
        <v>636</v>
      </c>
      <c r="C68" s="54">
        <v>1273</v>
      </c>
      <c r="D68" s="26">
        <v>1168</v>
      </c>
      <c r="E68" s="26">
        <v>620.55241590018397</v>
      </c>
      <c r="F68" s="26">
        <v>1182.78484940354</v>
      </c>
      <c r="G68" s="26">
        <v>1135.6259478717</v>
      </c>
      <c r="H68" s="40">
        <f t="shared" ref="H68:H84" si="7">D68/$D$84</f>
        <v>1.2663717581750368E-2</v>
      </c>
      <c r="I68" s="40">
        <f t="shared" si="5"/>
        <v>0.83647798742138368</v>
      </c>
      <c r="J68" s="54">
        <f t="shared" si="6"/>
        <v>532</v>
      </c>
      <c r="K68" s="54">
        <f t="shared" ref="K68:K84" si="8">D68-C68</f>
        <v>-105</v>
      </c>
      <c r="L68" s="98">
        <f t="shared" ref="L68:L84" si="9">G68-F68</f>
        <v>-47.158901531840002</v>
      </c>
    </row>
    <row r="69" spans="1:12" ht="16.5" customHeight="1">
      <c r="A69" s="45" t="s">
        <v>239</v>
      </c>
      <c r="B69" s="69">
        <v>592</v>
      </c>
      <c r="C69" s="54">
        <v>991</v>
      </c>
      <c r="D69" s="26">
        <v>1204</v>
      </c>
      <c r="E69" s="26">
        <v>595.62012125270905</v>
      </c>
      <c r="F69" s="26">
        <v>1103.6907646452901</v>
      </c>
      <c r="G69" s="26">
        <v>1196.1747090523199</v>
      </c>
      <c r="H69" s="40">
        <f t="shared" si="7"/>
        <v>1.3054037644201578E-2</v>
      </c>
      <c r="I69" s="40">
        <f t="shared" si="5"/>
        <v>1.0337837837837838</v>
      </c>
      <c r="J69" s="54">
        <f t="shared" si="6"/>
        <v>612</v>
      </c>
      <c r="K69" s="54">
        <f t="shared" si="8"/>
        <v>213</v>
      </c>
      <c r="L69" s="98">
        <f t="shared" si="9"/>
        <v>92.483944407029867</v>
      </c>
    </row>
    <row r="70" spans="1:12" ht="16.5" customHeight="1">
      <c r="A70" s="45" t="s">
        <v>240</v>
      </c>
      <c r="B70" s="69">
        <v>68</v>
      </c>
      <c r="C70" s="54">
        <v>128</v>
      </c>
      <c r="D70" s="26">
        <v>115</v>
      </c>
      <c r="E70" s="26">
        <v>65.618617723607201</v>
      </c>
      <c r="F70" s="26">
        <v>155.40706770638101</v>
      </c>
      <c r="G70" s="26">
        <v>110.899232978535</v>
      </c>
      <c r="H70" s="40">
        <f t="shared" si="7"/>
        <v>1.2468557550524763E-3</v>
      </c>
      <c r="I70" s="40">
        <f t="shared" si="5"/>
        <v>0.69117647058823528</v>
      </c>
      <c r="J70" s="54">
        <f t="shared" si="6"/>
        <v>47</v>
      </c>
      <c r="K70" s="54">
        <f t="shared" si="8"/>
        <v>-13</v>
      </c>
      <c r="L70" s="98">
        <f t="shared" si="9"/>
        <v>-44.507834727846017</v>
      </c>
    </row>
    <row r="71" spans="1:12" ht="16.5" customHeight="1">
      <c r="A71" s="45" t="s">
        <v>241</v>
      </c>
      <c r="B71" s="69">
        <v>178</v>
      </c>
      <c r="C71" s="54">
        <v>271</v>
      </c>
      <c r="D71" s="26">
        <v>250</v>
      </c>
      <c r="E71" s="26">
        <v>144.512518601273</v>
      </c>
      <c r="F71" s="26">
        <v>300.556634814066</v>
      </c>
      <c r="G71" s="26">
        <v>200.48738083013501</v>
      </c>
      <c r="H71" s="40">
        <f t="shared" si="7"/>
        <v>2.7105559892445139E-3</v>
      </c>
      <c r="I71" s="40">
        <f t="shared" si="5"/>
        <v>0.4044943820224719</v>
      </c>
      <c r="J71" s="54">
        <f t="shared" si="6"/>
        <v>72</v>
      </c>
      <c r="K71" s="54">
        <f t="shared" si="8"/>
        <v>-21</v>
      </c>
      <c r="L71" s="98">
        <f t="shared" si="9"/>
        <v>-100.06925398393099</v>
      </c>
    </row>
    <row r="72" spans="1:12" ht="16.5" customHeight="1">
      <c r="A72" s="45" t="s">
        <v>242</v>
      </c>
      <c r="B72" s="69">
        <v>655</v>
      </c>
      <c r="C72" s="54">
        <v>575</v>
      </c>
      <c r="D72" s="26">
        <v>887</v>
      </c>
      <c r="E72" s="26">
        <v>322.94139580843898</v>
      </c>
      <c r="F72" s="26">
        <v>524.08671957670299</v>
      </c>
      <c r="G72" s="26">
        <v>437.38244005437002</v>
      </c>
      <c r="H72" s="40">
        <f t="shared" si="7"/>
        <v>9.6170526498395355E-3</v>
      </c>
      <c r="I72" s="40">
        <f t="shared" si="5"/>
        <v>0.35419847328244275</v>
      </c>
      <c r="J72" s="54">
        <f t="shared" si="6"/>
        <v>232</v>
      </c>
      <c r="K72" s="54">
        <f t="shared" si="8"/>
        <v>312</v>
      </c>
      <c r="L72" s="98">
        <f t="shared" si="9"/>
        <v>-86.704279522332968</v>
      </c>
    </row>
    <row r="73" spans="1:12" ht="16.5" customHeight="1">
      <c r="A73" s="45" t="s">
        <v>243</v>
      </c>
      <c r="B73" s="69">
        <v>295</v>
      </c>
      <c r="C73" s="54">
        <v>529</v>
      </c>
      <c r="D73" s="26">
        <v>496</v>
      </c>
      <c r="E73" s="26">
        <v>297.04972394831299</v>
      </c>
      <c r="F73" s="26">
        <v>638.84323740474804</v>
      </c>
      <c r="G73" s="26">
        <v>501.82677992722699</v>
      </c>
      <c r="H73" s="40">
        <f t="shared" si="7"/>
        <v>5.3777430826611157E-3</v>
      </c>
      <c r="I73" s="40">
        <f t="shared" si="5"/>
        <v>0.68135593220338986</v>
      </c>
      <c r="J73" s="54">
        <f t="shared" si="6"/>
        <v>201</v>
      </c>
      <c r="K73" s="54">
        <f t="shared" si="8"/>
        <v>-33</v>
      </c>
      <c r="L73" s="98">
        <f t="shared" si="9"/>
        <v>-137.01645747752104</v>
      </c>
    </row>
    <row r="74" spans="1:12" ht="16.5" customHeight="1">
      <c r="A74" s="45" t="s">
        <v>244</v>
      </c>
      <c r="B74" s="69">
        <v>93</v>
      </c>
      <c r="C74" s="54">
        <v>124</v>
      </c>
      <c r="D74" s="26">
        <v>203</v>
      </c>
      <c r="E74" s="26">
        <v>93</v>
      </c>
      <c r="F74" s="26">
        <v>124</v>
      </c>
      <c r="G74" s="26">
        <v>203</v>
      </c>
      <c r="H74" s="40">
        <f t="shared" si="7"/>
        <v>2.2009714632665453E-3</v>
      </c>
      <c r="I74" s="40">
        <f t="shared" si="5"/>
        <v>1.1827956989247312</v>
      </c>
      <c r="J74" s="54">
        <f t="shared" si="6"/>
        <v>110</v>
      </c>
      <c r="K74" s="54">
        <f t="shared" si="8"/>
        <v>79</v>
      </c>
      <c r="L74" s="98">
        <f t="shared" si="9"/>
        <v>79</v>
      </c>
    </row>
    <row r="75" spans="1:12" ht="16.5" customHeight="1">
      <c r="A75" s="45" t="s">
        <v>245</v>
      </c>
      <c r="B75" s="69">
        <v>992</v>
      </c>
      <c r="C75" s="54">
        <v>1755</v>
      </c>
      <c r="D75" s="26">
        <v>2268</v>
      </c>
      <c r="E75" s="26">
        <v>869.98617251223504</v>
      </c>
      <c r="F75" s="26">
        <v>1969.5275385559701</v>
      </c>
      <c r="G75" s="26">
        <v>1986.9924269886001</v>
      </c>
      <c r="H75" s="40">
        <f t="shared" si="7"/>
        <v>2.4590163934426229E-2</v>
      </c>
      <c r="I75" s="40">
        <f t="shared" si="5"/>
        <v>1.2862903225806452</v>
      </c>
      <c r="J75" s="54">
        <f t="shared" si="6"/>
        <v>1276</v>
      </c>
      <c r="K75" s="54">
        <f t="shared" si="8"/>
        <v>513</v>
      </c>
      <c r="L75" s="98">
        <f t="shared" si="9"/>
        <v>17.464888432630005</v>
      </c>
    </row>
    <row r="76" spans="1:12" ht="16.5" customHeight="1">
      <c r="A76" s="45" t="s">
        <v>246</v>
      </c>
      <c r="B76" s="69">
        <v>174</v>
      </c>
      <c r="C76" s="54">
        <v>294</v>
      </c>
      <c r="D76" s="26">
        <v>640</v>
      </c>
      <c r="E76" s="26">
        <v>144.16982334591501</v>
      </c>
      <c r="F76" s="26">
        <v>353.04120973878702</v>
      </c>
      <c r="G76" s="26">
        <v>524.26151436372299</v>
      </c>
      <c r="H76" s="40">
        <f t="shared" si="7"/>
        <v>6.9390233324659557E-3</v>
      </c>
      <c r="I76" s="40">
        <f t="shared" si="5"/>
        <v>2.6781609195402298</v>
      </c>
      <c r="J76" s="54">
        <f t="shared" si="6"/>
        <v>466</v>
      </c>
      <c r="K76" s="54">
        <f t="shared" si="8"/>
        <v>346</v>
      </c>
      <c r="L76" s="98">
        <f t="shared" si="9"/>
        <v>171.22030462493598</v>
      </c>
    </row>
    <row r="77" spans="1:12" ht="16.5" customHeight="1">
      <c r="A77" s="45" t="s">
        <v>247</v>
      </c>
      <c r="B77" s="69">
        <v>522</v>
      </c>
      <c r="C77" s="54">
        <v>855</v>
      </c>
      <c r="D77" s="26">
        <v>743</v>
      </c>
      <c r="E77" s="26">
        <v>498.31005779199199</v>
      </c>
      <c r="F77" s="26">
        <v>958.29142883238501</v>
      </c>
      <c r="G77" s="26">
        <v>797.16804365156099</v>
      </c>
      <c r="H77" s="40">
        <f t="shared" si="7"/>
        <v>8.0557724000346956E-3</v>
      </c>
      <c r="I77" s="40">
        <f t="shared" si="5"/>
        <v>0.42337164750957856</v>
      </c>
      <c r="J77" s="54">
        <f t="shared" si="6"/>
        <v>221</v>
      </c>
      <c r="K77" s="54">
        <f t="shared" si="8"/>
        <v>-112</v>
      </c>
      <c r="L77" s="98">
        <f t="shared" si="9"/>
        <v>-161.12338518082402</v>
      </c>
    </row>
    <row r="78" spans="1:12" ht="16.5" customHeight="1">
      <c r="A78" s="45" t="s">
        <v>248</v>
      </c>
      <c r="B78" s="69">
        <v>103</v>
      </c>
      <c r="C78" s="54">
        <v>52</v>
      </c>
      <c r="D78" s="26">
        <v>102</v>
      </c>
      <c r="E78" s="26">
        <v>47.222912764220702</v>
      </c>
      <c r="F78" s="26">
        <v>37.225709825884998</v>
      </c>
      <c r="G78" s="26">
        <v>37.5621175577947</v>
      </c>
      <c r="H78" s="40">
        <f t="shared" si="7"/>
        <v>1.1059068436117616E-3</v>
      </c>
      <c r="I78" s="40">
        <f t="shared" si="5"/>
        <v>-9.7087378640776691E-3</v>
      </c>
      <c r="J78" s="54">
        <f t="shared" si="6"/>
        <v>-1</v>
      </c>
      <c r="K78" s="54">
        <f t="shared" si="8"/>
        <v>50</v>
      </c>
      <c r="L78" s="98">
        <f t="shared" si="9"/>
        <v>0.33640773190970208</v>
      </c>
    </row>
    <row r="79" spans="1:12" ht="16.5" customHeight="1">
      <c r="A79" s="45" t="s">
        <v>249</v>
      </c>
      <c r="B79" s="69">
        <v>274</v>
      </c>
      <c r="C79" s="54">
        <v>525</v>
      </c>
      <c r="D79" s="26">
        <v>692</v>
      </c>
      <c r="E79" s="26">
        <v>249.33422541726301</v>
      </c>
      <c r="F79" s="26">
        <v>601.04137227476804</v>
      </c>
      <c r="G79" s="26">
        <v>629.67850931172302</v>
      </c>
      <c r="H79" s="40">
        <f t="shared" si="7"/>
        <v>7.5028189782288144E-3</v>
      </c>
      <c r="I79" s="40">
        <f t="shared" si="5"/>
        <v>1.5255474452554745</v>
      </c>
      <c r="J79" s="54">
        <f t="shared" si="6"/>
        <v>418</v>
      </c>
      <c r="K79" s="54">
        <f t="shared" si="8"/>
        <v>167</v>
      </c>
      <c r="L79" s="98">
        <f t="shared" si="9"/>
        <v>28.637137036954982</v>
      </c>
    </row>
    <row r="80" spans="1:12" ht="16.5" customHeight="1">
      <c r="A80" s="45" t="s">
        <v>250</v>
      </c>
      <c r="B80" s="69">
        <v>378</v>
      </c>
      <c r="C80" s="54">
        <v>529</v>
      </c>
      <c r="D80" s="26">
        <v>659</v>
      </c>
      <c r="E80" s="26">
        <v>235.92325044825699</v>
      </c>
      <c r="F80" s="26">
        <v>664.93953686001396</v>
      </c>
      <c r="G80" s="26">
        <v>410.96577501701501</v>
      </c>
      <c r="H80" s="40">
        <f t="shared" si="7"/>
        <v>7.1450255876485385E-3</v>
      </c>
      <c r="I80" s="40">
        <f t="shared" si="5"/>
        <v>0.74338624338624337</v>
      </c>
      <c r="J80" s="54">
        <f t="shared" si="6"/>
        <v>281</v>
      </c>
      <c r="K80" s="54">
        <f t="shared" si="8"/>
        <v>130</v>
      </c>
      <c r="L80" s="98">
        <f t="shared" si="9"/>
        <v>-253.97376184299895</v>
      </c>
    </row>
    <row r="81" spans="1:12" ht="16.5" customHeight="1">
      <c r="A81" s="45" t="s">
        <v>251</v>
      </c>
      <c r="B81" s="69">
        <v>166</v>
      </c>
      <c r="C81" s="54">
        <v>301</v>
      </c>
      <c r="D81" s="26">
        <v>290</v>
      </c>
      <c r="E81" s="26">
        <v>166.59691765960699</v>
      </c>
      <c r="F81" s="26">
        <v>300.14895862394201</v>
      </c>
      <c r="G81" s="26">
        <v>289.70045384724102</v>
      </c>
      <c r="H81" s="40">
        <f t="shared" si="7"/>
        <v>3.144244947523636E-3</v>
      </c>
      <c r="I81" s="40">
        <f t="shared" si="5"/>
        <v>0.74698795180722888</v>
      </c>
      <c r="J81" s="54">
        <f t="shared" si="6"/>
        <v>124</v>
      </c>
      <c r="K81" s="54">
        <f t="shared" si="8"/>
        <v>-11</v>
      </c>
      <c r="L81" s="98">
        <f t="shared" si="9"/>
        <v>-10.448504776700986</v>
      </c>
    </row>
    <row r="82" spans="1:12" ht="16.5" customHeight="1">
      <c r="A82" s="45" t="s">
        <v>252</v>
      </c>
      <c r="B82" s="69">
        <v>178</v>
      </c>
      <c r="C82" s="54">
        <v>247</v>
      </c>
      <c r="D82" s="26">
        <v>422</v>
      </c>
      <c r="E82" s="26">
        <v>107.60145728491401</v>
      </c>
      <c r="F82" s="26">
        <v>252.96815666769899</v>
      </c>
      <c r="G82" s="26">
        <v>250.153174720935</v>
      </c>
      <c r="H82" s="40">
        <f t="shared" si="7"/>
        <v>4.5754185098447397E-3</v>
      </c>
      <c r="I82" s="40">
        <f t="shared" si="5"/>
        <v>1.3707865168539326</v>
      </c>
      <c r="J82" s="54">
        <f t="shared" si="6"/>
        <v>244</v>
      </c>
      <c r="K82" s="54">
        <f t="shared" si="8"/>
        <v>175</v>
      </c>
      <c r="L82" s="98">
        <f t="shared" si="9"/>
        <v>-2.8149819467639929</v>
      </c>
    </row>
    <row r="83" spans="1:12" ht="16.5" customHeight="1">
      <c r="A83" s="45" t="s">
        <v>253</v>
      </c>
      <c r="B83" s="69">
        <v>262</v>
      </c>
      <c r="C83" s="54">
        <v>371</v>
      </c>
      <c r="D83" s="26">
        <v>495</v>
      </c>
      <c r="E83" s="26">
        <v>244.09376908993599</v>
      </c>
      <c r="F83" s="26">
        <v>464.15649857164499</v>
      </c>
      <c r="G83" s="26">
        <v>509.72757678500199</v>
      </c>
      <c r="H83" s="40">
        <f t="shared" si="7"/>
        <v>5.3669008587041373E-3</v>
      </c>
      <c r="I83" s="40">
        <f t="shared" si="5"/>
        <v>0.88931297709923662</v>
      </c>
      <c r="J83" s="54">
        <f t="shared" si="6"/>
        <v>233</v>
      </c>
      <c r="K83" s="54">
        <f t="shared" si="8"/>
        <v>124</v>
      </c>
      <c r="L83" s="98">
        <f t="shared" si="9"/>
        <v>45.571078213356998</v>
      </c>
    </row>
    <row r="84" spans="1:12" s="9" customFormat="1" ht="16.5" customHeight="1">
      <c r="A84" s="45" t="s">
        <v>173</v>
      </c>
      <c r="B84" s="64">
        <v>53348</v>
      </c>
      <c r="C84" s="65">
        <v>91011</v>
      </c>
      <c r="D84" s="68">
        <v>92232</v>
      </c>
      <c r="E84" s="68">
        <v>50287.690042807597</v>
      </c>
      <c r="F84" s="68">
        <v>77407.040768581399</v>
      </c>
      <c r="G84" s="68">
        <v>81503.647568301196</v>
      </c>
      <c r="H84" s="40">
        <f t="shared" si="7"/>
        <v>1</v>
      </c>
      <c r="I84" s="40">
        <f t="shared" si="5"/>
        <v>0.72887455949613855</v>
      </c>
      <c r="J84" s="54">
        <f t="shared" si="6"/>
        <v>38884</v>
      </c>
      <c r="K84" s="54">
        <f t="shared" si="8"/>
        <v>1221</v>
      </c>
      <c r="L84" s="98">
        <f t="shared" si="9"/>
        <v>4096.606799719797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I1" zoomScale="80" zoomScaleNormal="80" workbookViewId="0">
      <selection activeCell="Q14" sqref="Q14"/>
    </sheetView>
  </sheetViews>
  <sheetFormatPr defaultRowHeight="15"/>
  <cols>
    <col min="1" max="1" width="38.42578125" customWidth="1"/>
    <col min="2" max="2" width="11.140625" style="146" customWidth="1"/>
    <col min="3" max="3" width="12" style="142" customWidth="1"/>
    <col min="4" max="4" width="14.140625" style="144" customWidth="1"/>
    <col min="5" max="6" width="8.7109375" style="157"/>
    <col min="7" max="7" width="13.5703125" style="157" customWidth="1"/>
    <col min="8" max="8" width="24.42578125" customWidth="1"/>
    <col min="9" max="9" width="27" customWidth="1"/>
    <col min="10" max="10" width="29.5703125" customWidth="1"/>
    <col min="11" max="11" width="29.5703125" style="157" customWidth="1"/>
  </cols>
  <sheetData>
    <row r="1" spans="1:11" s="157" customFormat="1" ht="15.75" thickBot="1">
      <c r="B1" s="188" t="s">
        <v>281</v>
      </c>
      <c r="C1" s="188"/>
      <c r="D1" s="189"/>
      <c r="E1" s="190" t="s">
        <v>280</v>
      </c>
      <c r="F1" s="188"/>
      <c r="G1" s="189"/>
    </row>
    <row r="2" spans="1:11" ht="48.6" customHeight="1">
      <c r="A2" s="95" t="s">
        <v>90</v>
      </c>
      <c r="B2" s="94">
        <v>43040</v>
      </c>
      <c r="C2" s="94">
        <v>43374</v>
      </c>
      <c r="D2" s="94">
        <v>43405</v>
      </c>
      <c r="E2" s="94">
        <v>43040</v>
      </c>
      <c r="F2" s="94">
        <v>43374</v>
      </c>
      <c r="G2" s="94">
        <v>43405</v>
      </c>
      <c r="H2" s="13" t="s">
        <v>336</v>
      </c>
      <c r="I2" s="93" t="s">
        <v>337</v>
      </c>
      <c r="J2" s="2" t="s">
        <v>338</v>
      </c>
      <c r="K2" s="161" t="s">
        <v>339</v>
      </c>
    </row>
    <row r="3" spans="1:11">
      <c r="A3" s="79" t="s">
        <v>2</v>
      </c>
      <c r="B3" s="108">
        <v>82.221455079111053</v>
      </c>
      <c r="C3" s="108">
        <v>100.63236377819365</v>
      </c>
      <c r="D3" s="108">
        <v>97.475084480067935</v>
      </c>
      <c r="E3" s="108"/>
      <c r="F3" s="108"/>
      <c r="G3" s="108"/>
      <c r="H3" s="91">
        <f>(D3-B3)/B3</f>
        <v>0.18551884524885009</v>
      </c>
      <c r="I3" s="80">
        <f>D3-B3</f>
        <v>15.253629400956882</v>
      </c>
      <c r="J3" s="80">
        <f>D3-C3</f>
        <v>-3.1572792981257152</v>
      </c>
      <c r="K3" s="80">
        <f>G3-F3</f>
        <v>0</v>
      </c>
    </row>
    <row r="4" spans="1:11">
      <c r="A4" s="79" t="s">
        <v>3</v>
      </c>
      <c r="B4" s="108">
        <v>150.65225515009831</v>
      </c>
      <c r="C4" s="108">
        <v>124.64883705879168</v>
      </c>
      <c r="D4" s="108">
        <v>203.91570263247249</v>
      </c>
      <c r="E4" s="108"/>
      <c r="F4" s="108"/>
      <c r="G4" s="108"/>
      <c r="H4" s="91">
        <f t="shared" ref="H4:H67" si="0">(D4-B4)/B4</f>
        <v>0.35355227460290306</v>
      </c>
      <c r="I4" s="80">
        <f t="shared" ref="I4:I67" si="1">D4-B4</f>
        <v>53.263447482374175</v>
      </c>
      <c r="J4" s="80">
        <f t="shared" ref="J4:J67" si="2">D4-C4</f>
        <v>79.266865573680803</v>
      </c>
      <c r="K4" s="80">
        <f t="shared" ref="K4:K67" si="3">G4-F4</f>
        <v>0</v>
      </c>
    </row>
    <row r="5" spans="1:11">
      <c r="A5" s="79" t="s">
        <v>4</v>
      </c>
      <c r="B5" s="108">
        <v>91.068657223094078</v>
      </c>
      <c r="C5" s="108">
        <v>106.47746026300283</v>
      </c>
      <c r="D5" s="108">
        <v>104.46599145032729</v>
      </c>
      <c r="E5" s="108"/>
      <c r="F5" s="108"/>
      <c r="G5" s="108"/>
      <c r="H5" s="91">
        <f t="shared" si="0"/>
        <v>0.1471124603760578</v>
      </c>
      <c r="I5" s="80">
        <f t="shared" si="1"/>
        <v>13.397334227233216</v>
      </c>
      <c r="J5" s="80">
        <f t="shared" si="2"/>
        <v>-2.0114688126755311</v>
      </c>
      <c r="K5" s="80">
        <f t="shared" si="3"/>
        <v>0</v>
      </c>
    </row>
    <row r="6" spans="1:11">
      <c r="A6" s="79" t="s">
        <v>5</v>
      </c>
      <c r="B6" s="108">
        <v>140.43270116603568</v>
      </c>
      <c r="C6" s="108">
        <v>165.83610790705026</v>
      </c>
      <c r="D6" s="108">
        <v>178.21997255140499</v>
      </c>
      <c r="E6" s="108"/>
      <c r="F6" s="108"/>
      <c r="G6" s="108"/>
      <c r="H6" s="91">
        <f t="shared" si="0"/>
        <v>0.2690774376026055</v>
      </c>
      <c r="I6" s="80">
        <f t="shared" si="1"/>
        <v>37.787271385369309</v>
      </c>
      <c r="J6" s="80">
        <f t="shared" si="2"/>
        <v>12.38386464435473</v>
      </c>
      <c r="K6" s="80">
        <f t="shared" si="3"/>
        <v>0</v>
      </c>
    </row>
    <row r="7" spans="1:11">
      <c r="A7" s="79" t="s">
        <v>6</v>
      </c>
      <c r="B7" s="108">
        <v>230.41614592399188</v>
      </c>
      <c r="C7" s="108">
        <v>252.13876419795116</v>
      </c>
      <c r="D7" s="108">
        <v>281.04635433166811</v>
      </c>
      <c r="E7" s="108"/>
      <c r="F7" s="108"/>
      <c r="G7" s="108"/>
      <c r="H7" s="91">
        <f t="shared" si="0"/>
        <v>0.21973376997798491</v>
      </c>
      <c r="I7" s="80">
        <f t="shared" si="1"/>
        <v>50.630208407676236</v>
      </c>
      <c r="J7" s="80">
        <f t="shared" si="2"/>
        <v>28.907590133716951</v>
      </c>
      <c r="K7" s="80">
        <f t="shared" si="3"/>
        <v>0</v>
      </c>
    </row>
    <row r="8" spans="1:11">
      <c r="A8" s="79" t="s">
        <v>7</v>
      </c>
      <c r="B8" s="108">
        <v>120.93067230058953</v>
      </c>
      <c r="C8" s="108">
        <v>142.84793560875664</v>
      </c>
      <c r="D8" s="108">
        <v>140.49123115658915</v>
      </c>
      <c r="E8" s="108"/>
      <c r="F8" s="108"/>
      <c r="G8" s="108"/>
      <c r="H8" s="91">
        <f t="shared" si="0"/>
        <v>0.1617501869780332</v>
      </c>
      <c r="I8" s="80">
        <f t="shared" si="1"/>
        <v>19.560558855999616</v>
      </c>
      <c r="J8" s="80">
        <f t="shared" si="2"/>
        <v>-2.3567044521674916</v>
      </c>
      <c r="K8" s="80">
        <f t="shared" si="3"/>
        <v>0</v>
      </c>
    </row>
    <row r="9" spans="1:11">
      <c r="A9" s="79" t="s">
        <v>305</v>
      </c>
      <c r="B9" s="108">
        <v>95.936577261547015</v>
      </c>
      <c r="C9" s="108">
        <v>113.39001118508655</v>
      </c>
      <c r="D9" s="108">
        <v>114.26466918909165</v>
      </c>
      <c r="E9" s="108"/>
      <c r="F9" s="108"/>
      <c r="G9" s="108"/>
      <c r="H9" s="91">
        <f t="shared" si="0"/>
        <v>0.19104383803038635</v>
      </c>
      <c r="I9" s="80">
        <f t="shared" si="1"/>
        <v>18.328091927544634</v>
      </c>
      <c r="J9" s="80">
        <f t="shared" si="2"/>
        <v>0.87465800400509863</v>
      </c>
      <c r="K9" s="80">
        <f t="shared" si="3"/>
        <v>0</v>
      </c>
    </row>
    <row r="10" spans="1:11">
      <c r="A10" s="79" t="s">
        <v>8</v>
      </c>
      <c r="B10" s="108">
        <v>135.99269366705306</v>
      </c>
      <c r="C10" s="108">
        <v>173.09555182296967</v>
      </c>
      <c r="D10" s="108">
        <v>176.60070040322162</v>
      </c>
      <c r="E10" s="108"/>
      <c r="F10" s="108"/>
      <c r="G10" s="108"/>
      <c r="H10" s="91">
        <f t="shared" si="0"/>
        <v>0.29860432675587673</v>
      </c>
      <c r="I10" s="80">
        <f t="shared" si="1"/>
        <v>40.608006736168562</v>
      </c>
      <c r="J10" s="80">
        <f t="shared" si="2"/>
        <v>3.5051485802519551</v>
      </c>
      <c r="K10" s="80">
        <f t="shared" si="3"/>
        <v>0</v>
      </c>
    </row>
    <row r="11" spans="1:11">
      <c r="A11" s="79" t="s">
        <v>9</v>
      </c>
      <c r="B11" s="108">
        <v>82.704617863290167</v>
      </c>
      <c r="C11" s="108">
        <v>98.154850568764616</v>
      </c>
      <c r="D11" s="108">
        <v>95.414595290439024</v>
      </c>
      <c r="E11" s="108"/>
      <c r="F11" s="108"/>
      <c r="G11" s="108"/>
      <c r="H11" s="91">
        <f t="shared" si="0"/>
        <v>0.1536791748213904</v>
      </c>
      <c r="I11" s="80">
        <f t="shared" si="1"/>
        <v>12.709977427148857</v>
      </c>
      <c r="J11" s="80">
        <f t="shared" si="2"/>
        <v>-2.7402552783255913</v>
      </c>
      <c r="K11" s="80">
        <f t="shared" si="3"/>
        <v>0</v>
      </c>
    </row>
    <row r="12" spans="1:11">
      <c r="A12" s="79" t="s">
        <v>10</v>
      </c>
      <c r="B12" s="108">
        <v>110.59801116956585</v>
      </c>
      <c r="C12" s="108">
        <v>137.87298543093931</v>
      </c>
      <c r="D12" s="108">
        <v>129.15803795644754</v>
      </c>
      <c r="E12" s="108"/>
      <c r="F12" s="108"/>
      <c r="G12" s="108"/>
      <c r="H12" s="91">
        <f t="shared" si="0"/>
        <v>0.16781519478163098</v>
      </c>
      <c r="I12" s="80">
        <f t="shared" si="1"/>
        <v>18.560026786881693</v>
      </c>
      <c r="J12" s="80">
        <f t="shared" si="2"/>
        <v>-8.7149474744917654</v>
      </c>
      <c r="K12" s="80">
        <f t="shared" si="3"/>
        <v>0</v>
      </c>
    </row>
    <row r="13" spans="1:11">
      <c r="A13" s="79" t="s">
        <v>11</v>
      </c>
      <c r="B13" s="108">
        <v>190.79307054012318</v>
      </c>
      <c r="C13" s="108">
        <v>221.03003207825824</v>
      </c>
      <c r="D13" s="108">
        <v>219.46951964398849</v>
      </c>
      <c r="E13" s="108"/>
      <c r="F13" s="108"/>
      <c r="G13" s="108"/>
      <c r="H13" s="91">
        <f t="shared" si="0"/>
        <v>0.15030131347372358</v>
      </c>
      <c r="I13" s="80">
        <f t="shared" si="1"/>
        <v>28.676449103865309</v>
      </c>
      <c r="J13" s="80">
        <f t="shared" si="2"/>
        <v>-1.5605124342697536</v>
      </c>
      <c r="K13" s="80">
        <f t="shared" si="3"/>
        <v>0</v>
      </c>
    </row>
    <row r="14" spans="1:11">
      <c r="A14" s="79" t="s">
        <v>12</v>
      </c>
      <c r="B14" s="108">
        <v>83.508335352079229</v>
      </c>
      <c r="C14" s="108">
        <v>100.19040094712163</v>
      </c>
      <c r="D14" s="108">
        <v>98.190952418507138</v>
      </c>
      <c r="E14" s="108"/>
      <c r="F14" s="108"/>
      <c r="G14" s="108"/>
      <c r="H14" s="91">
        <f t="shared" si="0"/>
        <v>0.17582217397250913</v>
      </c>
      <c r="I14" s="80">
        <f t="shared" si="1"/>
        <v>14.682617066427909</v>
      </c>
      <c r="J14" s="80">
        <f t="shared" si="2"/>
        <v>-1.9994485286144936</v>
      </c>
      <c r="K14" s="80">
        <f t="shared" si="3"/>
        <v>0</v>
      </c>
    </row>
    <row r="15" spans="1:11">
      <c r="A15" s="79" t="s">
        <v>13</v>
      </c>
      <c r="B15" s="108">
        <v>71.617919514583818</v>
      </c>
      <c r="C15" s="108">
        <v>83.099574745369935</v>
      </c>
      <c r="D15" s="108">
        <v>82.926468291133929</v>
      </c>
      <c r="E15" s="108"/>
      <c r="F15" s="108"/>
      <c r="G15" s="108"/>
      <c r="H15" s="91">
        <f t="shared" si="0"/>
        <v>0.15790110705809193</v>
      </c>
      <c r="I15" s="80">
        <f t="shared" si="1"/>
        <v>11.308548776550111</v>
      </c>
      <c r="J15" s="80">
        <f t="shared" si="2"/>
        <v>-0.1731064542360059</v>
      </c>
      <c r="K15" s="80">
        <f t="shared" si="3"/>
        <v>0</v>
      </c>
    </row>
    <row r="16" spans="1:11">
      <c r="A16" s="79" t="s">
        <v>14</v>
      </c>
      <c r="B16" s="108">
        <v>70.517140003756737</v>
      </c>
      <c r="C16" s="108">
        <v>81.805771732784152</v>
      </c>
      <c r="D16" s="108">
        <v>81.814700384112086</v>
      </c>
      <c r="E16" s="108"/>
      <c r="F16" s="108"/>
      <c r="G16" s="108"/>
      <c r="H16" s="91">
        <f t="shared" si="0"/>
        <v>0.16021013302231887</v>
      </c>
      <c r="I16" s="80">
        <f t="shared" si="1"/>
        <v>11.29756038035535</v>
      </c>
      <c r="J16" s="80">
        <f t="shared" si="2"/>
        <v>8.9286513279347446E-3</v>
      </c>
      <c r="K16" s="80">
        <f t="shared" si="3"/>
        <v>0</v>
      </c>
    </row>
    <row r="17" spans="1:11">
      <c r="A17" s="79" t="s">
        <v>263</v>
      </c>
      <c r="B17" s="108">
        <v>78.428317550181575</v>
      </c>
      <c r="C17" s="108">
        <v>92.191411035755877</v>
      </c>
      <c r="D17" s="108">
        <v>92.251656567252851</v>
      </c>
      <c r="E17" s="108"/>
      <c r="F17" s="108"/>
      <c r="G17" s="108"/>
      <c r="H17" s="91">
        <f t="shared" si="0"/>
        <v>0.17625443779571776</v>
      </c>
      <c r="I17" s="80">
        <f t="shared" si="1"/>
        <v>13.823339017071277</v>
      </c>
      <c r="J17" s="80">
        <f t="shared" si="2"/>
        <v>6.0245531496974536E-2</v>
      </c>
      <c r="K17" s="80">
        <f t="shared" si="3"/>
        <v>0</v>
      </c>
    </row>
    <row r="18" spans="1:11">
      <c r="A18" s="79" t="s">
        <v>16</v>
      </c>
      <c r="B18" s="108">
        <v>99.94395517887618</v>
      </c>
      <c r="C18" s="108">
        <v>119.52806205837408</v>
      </c>
      <c r="D18" s="108">
        <v>114.82591393122871</v>
      </c>
      <c r="E18" s="108"/>
      <c r="F18" s="108"/>
      <c r="G18" s="108"/>
      <c r="H18" s="91">
        <f t="shared" si="0"/>
        <v>0.14890303996592213</v>
      </c>
      <c r="I18" s="80">
        <f t="shared" si="1"/>
        <v>14.881958752352531</v>
      </c>
      <c r="J18" s="80">
        <f t="shared" si="2"/>
        <v>-4.7021481271453638</v>
      </c>
      <c r="K18" s="80">
        <f t="shared" si="3"/>
        <v>0</v>
      </c>
    </row>
    <row r="19" spans="1:11">
      <c r="A19" s="79" t="s">
        <v>17</v>
      </c>
      <c r="B19" s="108">
        <v>87.077954898332024</v>
      </c>
      <c r="C19" s="108">
        <v>102.16300986679786</v>
      </c>
      <c r="D19" s="108">
        <v>103.27325254714002</v>
      </c>
      <c r="E19" s="108"/>
      <c r="F19" s="108"/>
      <c r="G19" s="108"/>
      <c r="H19" s="91">
        <f t="shared" si="0"/>
        <v>0.1859861967097968</v>
      </c>
      <c r="I19" s="80">
        <f t="shared" si="1"/>
        <v>16.195297648807994</v>
      </c>
      <c r="J19" s="80">
        <f t="shared" si="2"/>
        <v>1.1102426803421537</v>
      </c>
      <c r="K19" s="80">
        <f t="shared" si="3"/>
        <v>0</v>
      </c>
    </row>
    <row r="20" spans="1:11">
      <c r="A20" s="79" t="s">
        <v>264</v>
      </c>
      <c r="B20" s="108">
        <v>234.57865046499742</v>
      </c>
      <c r="C20" s="108">
        <v>292.9032607024335</v>
      </c>
      <c r="D20" s="108">
        <v>277.27027031917066</v>
      </c>
      <c r="E20" s="108"/>
      <c r="F20" s="108"/>
      <c r="G20" s="108"/>
      <c r="H20" s="91">
        <f t="shared" si="0"/>
        <v>0.18199277628013916</v>
      </c>
      <c r="I20" s="80">
        <f t="shared" si="1"/>
        <v>42.69161985417324</v>
      </c>
      <c r="J20" s="80">
        <f t="shared" si="2"/>
        <v>-15.632990383262836</v>
      </c>
      <c r="K20" s="80">
        <f t="shared" si="3"/>
        <v>0</v>
      </c>
    </row>
    <row r="21" spans="1:11">
      <c r="A21" s="79" t="s">
        <v>19</v>
      </c>
      <c r="B21" s="108">
        <v>124.51524553202013</v>
      </c>
      <c r="C21" s="108">
        <v>147.79888566363741</v>
      </c>
      <c r="D21" s="108">
        <v>143.3679063574773</v>
      </c>
      <c r="E21" s="108"/>
      <c r="F21" s="108"/>
      <c r="G21" s="108"/>
      <c r="H21" s="91">
        <f t="shared" si="0"/>
        <v>0.15140845400018943</v>
      </c>
      <c r="I21" s="80">
        <f t="shared" si="1"/>
        <v>18.852660825457164</v>
      </c>
      <c r="J21" s="80">
        <f t="shared" si="2"/>
        <v>-4.4309793061601113</v>
      </c>
      <c r="K21" s="80">
        <f t="shared" si="3"/>
        <v>0</v>
      </c>
    </row>
    <row r="22" spans="1:11">
      <c r="A22" s="79" t="s">
        <v>265</v>
      </c>
      <c r="B22" s="108">
        <v>146.16510929495269</v>
      </c>
      <c r="C22" s="108">
        <v>163.14206076789574</v>
      </c>
      <c r="D22" s="108">
        <v>165.65421549951006</v>
      </c>
      <c r="E22" s="108"/>
      <c r="F22" s="108"/>
      <c r="G22" s="108"/>
      <c r="H22" s="91">
        <f t="shared" si="0"/>
        <v>0.13333624076611533</v>
      </c>
      <c r="I22" s="80">
        <f t="shared" si="1"/>
        <v>19.489106204557373</v>
      </c>
      <c r="J22" s="80">
        <f t="shared" si="2"/>
        <v>2.5121547316143165</v>
      </c>
      <c r="K22" s="80">
        <f t="shared" si="3"/>
        <v>0</v>
      </c>
    </row>
    <row r="23" spans="1:11">
      <c r="A23" s="79" t="s">
        <v>266</v>
      </c>
      <c r="B23" s="108">
        <v>96.119183576778198</v>
      </c>
      <c r="C23" s="108">
        <v>113.89887139520204</v>
      </c>
      <c r="D23" s="108">
        <v>112.05528888518691</v>
      </c>
      <c r="E23" s="108"/>
      <c r="F23" s="108"/>
      <c r="G23" s="108"/>
      <c r="H23" s="91">
        <f t="shared" si="0"/>
        <v>0.16579526287465032</v>
      </c>
      <c r="I23" s="80">
        <f t="shared" si="1"/>
        <v>15.936105308408713</v>
      </c>
      <c r="J23" s="80">
        <f t="shared" si="2"/>
        <v>-1.8435825100151249</v>
      </c>
      <c r="K23" s="80">
        <f t="shared" si="3"/>
        <v>0</v>
      </c>
    </row>
    <row r="24" spans="1:11">
      <c r="A24" s="79" t="s">
        <v>267</v>
      </c>
      <c r="B24" s="108">
        <v>92.213908847933666</v>
      </c>
      <c r="C24" s="108">
        <v>107.74513491754962</v>
      </c>
      <c r="D24" s="108">
        <v>106.37012197052115</v>
      </c>
      <c r="E24" s="108"/>
      <c r="F24" s="108"/>
      <c r="G24" s="108"/>
      <c r="H24" s="91">
        <f t="shared" si="0"/>
        <v>0.15351494475667377</v>
      </c>
      <c r="I24" s="80">
        <f t="shared" si="1"/>
        <v>14.156213122587488</v>
      </c>
      <c r="J24" s="80">
        <f t="shared" si="2"/>
        <v>-1.3750129470284662</v>
      </c>
      <c r="K24" s="80">
        <f t="shared" si="3"/>
        <v>0</v>
      </c>
    </row>
    <row r="25" spans="1:11">
      <c r="A25" s="79" t="s">
        <v>23</v>
      </c>
      <c r="B25" s="108">
        <v>127.2484052731381</v>
      </c>
      <c r="C25" s="108">
        <v>156.27934034264294</v>
      </c>
      <c r="D25" s="108">
        <v>151.60614326304662</v>
      </c>
      <c r="E25" s="108"/>
      <c r="F25" s="108"/>
      <c r="G25" s="108"/>
      <c r="H25" s="91">
        <f t="shared" si="0"/>
        <v>0.19141880747051207</v>
      </c>
      <c r="I25" s="80">
        <f t="shared" si="1"/>
        <v>24.357737989908514</v>
      </c>
      <c r="J25" s="80">
        <f t="shared" si="2"/>
        <v>-4.6731970795963207</v>
      </c>
      <c r="K25" s="80">
        <f t="shared" si="3"/>
        <v>0</v>
      </c>
    </row>
    <row r="26" spans="1:11">
      <c r="A26" s="79" t="s">
        <v>268</v>
      </c>
      <c r="B26" s="108">
        <v>94.99243678766625</v>
      </c>
      <c r="C26" s="108">
        <v>115.05123014508119</v>
      </c>
      <c r="D26" s="108">
        <v>113.49522215259519</v>
      </c>
      <c r="E26" s="108"/>
      <c r="F26" s="108"/>
      <c r="G26" s="108"/>
      <c r="H26" s="91">
        <f t="shared" si="0"/>
        <v>0.1947816688426223</v>
      </c>
      <c r="I26" s="80">
        <f t="shared" si="1"/>
        <v>18.50278536492894</v>
      </c>
      <c r="J26" s="80">
        <f t="shared" si="2"/>
        <v>-1.556007992486002</v>
      </c>
      <c r="K26" s="80">
        <f t="shared" si="3"/>
        <v>0</v>
      </c>
    </row>
    <row r="27" spans="1:11">
      <c r="A27" s="79" t="s">
        <v>25</v>
      </c>
      <c r="B27" s="108">
        <v>127.42136501961427</v>
      </c>
      <c r="C27" s="108">
        <v>159.73495535896618</v>
      </c>
      <c r="D27" s="108">
        <v>149.5286993159026</v>
      </c>
      <c r="E27" s="108"/>
      <c r="F27" s="108"/>
      <c r="G27" s="108"/>
      <c r="H27" s="91">
        <f t="shared" si="0"/>
        <v>0.17349786115448768</v>
      </c>
      <c r="I27" s="80">
        <f t="shared" si="1"/>
        <v>22.107334296288329</v>
      </c>
      <c r="J27" s="80">
        <f t="shared" si="2"/>
        <v>-10.206256043063576</v>
      </c>
      <c r="K27" s="80">
        <f t="shared" si="3"/>
        <v>0</v>
      </c>
    </row>
    <row r="28" spans="1:11">
      <c r="A28" s="79" t="s">
        <v>26</v>
      </c>
      <c r="B28" s="108">
        <v>107.76250975652513</v>
      </c>
      <c r="C28" s="108">
        <v>133.76610437738745</v>
      </c>
      <c r="D28" s="108">
        <v>129.2561497841651</v>
      </c>
      <c r="E28" s="108"/>
      <c r="F28" s="108"/>
      <c r="G28" s="108"/>
      <c r="H28" s="91">
        <f t="shared" si="0"/>
        <v>0.19945378106172501</v>
      </c>
      <c r="I28" s="80">
        <f t="shared" si="1"/>
        <v>21.49364002763997</v>
      </c>
      <c r="J28" s="80">
        <f t="shared" si="2"/>
        <v>-4.5099545932223464</v>
      </c>
      <c r="K28" s="80">
        <f t="shared" si="3"/>
        <v>0</v>
      </c>
    </row>
    <row r="29" spans="1:11">
      <c r="A29" s="79" t="s">
        <v>27</v>
      </c>
      <c r="B29" s="108">
        <v>103.63885185503243</v>
      </c>
      <c r="C29" s="108">
        <v>124.59661289302949</v>
      </c>
      <c r="D29" s="108">
        <v>122.93883824512753</v>
      </c>
      <c r="E29" s="108"/>
      <c r="F29" s="108"/>
      <c r="G29" s="108"/>
      <c r="H29" s="91">
        <f t="shared" si="0"/>
        <v>0.1862234677888121</v>
      </c>
      <c r="I29" s="80">
        <f t="shared" si="1"/>
        <v>19.2999863900951</v>
      </c>
      <c r="J29" s="80">
        <f t="shared" si="2"/>
        <v>-1.6577746479019595</v>
      </c>
      <c r="K29" s="80">
        <f t="shared" si="3"/>
        <v>0</v>
      </c>
    </row>
    <row r="30" spans="1:11">
      <c r="A30" s="79" t="s">
        <v>28</v>
      </c>
      <c r="B30" s="108">
        <v>123.42508860817277</v>
      </c>
      <c r="C30" s="108">
        <v>157.43885400910474</v>
      </c>
      <c r="D30" s="108">
        <v>153.56684305295224</v>
      </c>
      <c r="E30" s="108"/>
      <c r="F30" s="108"/>
      <c r="G30" s="108"/>
      <c r="H30" s="91">
        <f t="shared" si="0"/>
        <v>0.24421092003804795</v>
      </c>
      <c r="I30" s="80">
        <f t="shared" si="1"/>
        <v>30.141754444779465</v>
      </c>
      <c r="J30" s="80">
        <f t="shared" si="2"/>
        <v>-3.8720109561525078</v>
      </c>
      <c r="K30" s="80">
        <f t="shared" si="3"/>
        <v>0</v>
      </c>
    </row>
    <row r="31" spans="1:11">
      <c r="A31" s="79" t="s">
        <v>29</v>
      </c>
      <c r="B31" s="108">
        <v>155.55634318453033</v>
      </c>
      <c r="C31" s="108">
        <v>189.02147661788871</v>
      </c>
      <c r="D31" s="108">
        <v>196.72092807213139</v>
      </c>
      <c r="E31" s="108"/>
      <c r="F31" s="108"/>
      <c r="G31" s="108"/>
      <c r="H31" s="91">
        <f t="shared" si="0"/>
        <v>0.26462813437809563</v>
      </c>
      <c r="I31" s="80">
        <f t="shared" si="1"/>
        <v>41.164584887601052</v>
      </c>
      <c r="J31" s="80">
        <f t="shared" si="2"/>
        <v>7.6994514542426771</v>
      </c>
      <c r="K31" s="80">
        <f t="shared" si="3"/>
        <v>0</v>
      </c>
    </row>
    <row r="32" spans="1:11">
      <c r="A32" s="79" t="s">
        <v>30</v>
      </c>
      <c r="B32" s="108">
        <v>73.399624179809919</v>
      </c>
      <c r="C32" s="108">
        <v>85.881304997455658</v>
      </c>
      <c r="D32" s="108">
        <v>85.347053672603735</v>
      </c>
      <c r="E32" s="108"/>
      <c r="F32" s="108"/>
      <c r="G32" s="108"/>
      <c r="H32" s="91">
        <f t="shared" si="0"/>
        <v>0.16277235239686966</v>
      </c>
      <c r="I32" s="80">
        <f t="shared" si="1"/>
        <v>11.947429492793816</v>
      </c>
      <c r="J32" s="80">
        <f t="shared" si="2"/>
        <v>-0.5342513248519225</v>
      </c>
      <c r="K32" s="80">
        <f t="shared" si="3"/>
        <v>0</v>
      </c>
    </row>
    <row r="33" spans="1:11">
      <c r="A33" s="79" t="s">
        <v>31</v>
      </c>
      <c r="B33" s="108">
        <v>79.898801674094926</v>
      </c>
      <c r="C33" s="108">
        <v>94.143230240344906</v>
      </c>
      <c r="D33" s="108">
        <v>93.889459536357705</v>
      </c>
      <c r="E33" s="108"/>
      <c r="F33" s="108"/>
      <c r="G33" s="108"/>
      <c r="H33" s="91">
        <f t="shared" si="0"/>
        <v>0.17510472709378419</v>
      </c>
      <c r="I33" s="80">
        <f t="shared" si="1"/>
        <v>13.990657862262779</v>
      </c>
      <c r="J33" s="80">
        <f t="shared" si="2"/>
        <v>-0.25377070398720036</v>
      </c>
      <c r="K33" s="80">
        <f t="shared" si="3"/>
        <v>0</v>
      </c>
    </row>
    <row r="34" spans="1:11">
      <c r="A34" s="79" t="s">
        <v>269</v>
      </c>
      <c r="B34" s="108">
        <v>121.50475211875309</v>
      </c>
      <c r="C34" s="108">
        <v>156.9248298178687</v>
      </c>
      <c r="D34" s="108">
        <v>154.82075242438725</v>
      </c>
      <c r="E34" s="108"/>
      <c r="F34" s="108"/>
      <c r="G34" s="108"/>
      <c r="H34" s="91">
        <f t="shared" si="0"/>
        <v>0.2741950394917283</v>
      </c>
      <c r="I34" s="80">
        <f t="shared" si="1"/>
        <v>33.316000305634162</v>
      </c>
      <c r="J34" s="80">
        <f t="shared" si="2"/>
        <v>-2.1040773934814467</v>
      </c>
      <c r="K34" s="80">
        <f t="shared" si="3"/>
        <v>0</v>
      </c>
    </row>
    <row r="35" spans="1:11">
      <c r="A35" s="79" t="s">
        <v>270</v>
      </c>
      <c r="B35" s="108">
        <v>123.26103225111468</v>
      </c>
      <c r="C35" s="108">
        <v>144.25598406625457</v>
      </c>
      <c r="D35" s="108">
        <v>149.83232083672115</v>
      </c>
      <c r="E35" s="108"/>
      <c r="F35" s="108"/>
      <c r="G35" s="108"/>
      <c r="H35" s="91">
        <f t="shared" si="0"/>
        <v>0.21556925250693879</v>
      </c>
      <c r="I35" s="80">
        <f t="shared" si="1"/>
        <v>26.571288585606467</v>
      </c>
      <c r="J35" s="80">
        <f t="shared" si="2"/>
        <v>5.5763367704665825</v>
      </c>
      <c r="K35" s="80">
        <f t="shared" si="3"/>
        <v>0</v>
      </c>
    </row>
    <row r="36" spans="1:11">
      <c r="A36" s="79" t="s">
        <v>34</v>
      </c>
      <c r="B36" s="108">
        <v>147.81842431756016</v>
      </c>
      <c r="C36" s="108">
        <v>175.88570694587227</v>
      </c>
      <c r="D36" s="108">
        <v>180.74678497347506</v>
      </c>
      <c r="E36" s="108"/>
      <c r="F36" s="108"/>
      <c r="G36" s="108"/>
      <c r="H36" s="91">
        <f t="shared" si="0"/>
        <v>0.22276222201621154</v>
      </c>
      <c r="I36" s="80">
        <f t="shared" si="1"/>
        <v>32.928360655914901</v>
      </c>
      <c r="J36" s="80">
        <f t="shared" si="2"/>
        <v>4.8610780276027867</v>
      </c>
      <c r="K36" s="80">
        <f t="shared" si="3"/>
        <v>0</v>
      </c>
    </row>
    <row r="37" spans="1:11">
      <c r="A37" s="79" t="s">
        <v>35</v>
      </c>
      <c r="B37" s="108">
        <v>113.54541656085071</v>
      </c>
      <c r="C37" s="108">
        <v>141.63203044553592</v>
      </c>
      <c r="D37" s="108">
        <v>138.97690433861897</v>
      </c>
      <c r="E37" s="108"/>
      <c r="F37" s="108"/>
      <c r="G37" s="108"/>
      <c r="H37" s="91">
        <f t="shared" si="0"/>
        <v>0.22397634839041816</v>
      </c>
      <c r="I37" s="80">
        <f t="shared" si="1"/>
        <v>25.431487777768254</v>
      </c>
      <c r="J37" s="80">
        <f t="shared" si="2"/>
        <v>-2.6551261069169527</v>
      </c>
      <c r="K37" s="80">
        <f t="shared" si="3"/>
        <v>0</v>
      </c>
    </row>
    <row r="38" spans="1:11">
      <c r="A38" s="79" t="s">
        <v>36</v>
      </c>
      <c r="B38" s="108">
        <v>99.707194735091164</v>
      </c>
      <c r="C38" s="108">
        <v>127.91304117388029</v>
      </c>
      <c r="D38" s="108">
        <v>121.11540911754658</v>
      </c>
      <c r="E38" s="108"/>
      <c r="F38" s="108"/>
      <c r="G38" s="108"/>
      <c r="H38" s="91">
        <f t="shared" si="0"/>
        <v>0.21471082843453984</v>
      </c>
      <c r="I38" s="80">
        <f t="shared" si="1"/>
        <v>21.408214382455412</v>
      </c>
      <c r="J38" s="80">
        <f t="shared" si="2"/>
        <v>-6.7976320563337111</v>
      </c>
      <c r="K38" s="80">
        <f t="shared" si="3"/>
        <v>0</v>
      </c>
    </row>
    <row r="39" spans="1:11">
      <c r="A39" s="79" t="s">
        <v>37</v>
      </c>
      <c r="B39" s="108">
        <v>112.84068619394225</v>
      </c>
      <c r="C39" s="108">
        <v>129.22149052940739</v>
      </c>
      <c r="D39" s="108">
        <v>133.8996259682022</v>
      </c>
      <c r="E39" s="108"/>
      <c r="F39" s="108"/>
      <c r="G39" s="108"/>
      <c r="H39" s="91">
        <f t="shared" si="0"/>
        <v>0.186625413975819</v>
      </c>
      <c r="I39" s="80">
        <f t="shared" si="1"/>
        <v>21.058939774259954</v>
      </c>
      <c r="J39" s="80">
        <f t="shared" si="2"/>
        <v>4.6781354387948113</v>
      </c>
      <c r="K39" s="80">
        <f t="shared" si="3"/>
        <v>0</v>
      </c>
    </row>
    <row r="40" spans="1:11">
      <c r="A40" s="79" t="s">
        <v>38</v>
      </c>
      <c r="B40" s="108">
        <v>70.97107338291103</v>
      </c>
      <c r="C40" s="108">
        <v>82.052992153475358</v>
      </c>
      <c r="D40" s="108">
        <v>82.464628876923129</v>
      </c>
      <c r="E40" s="108"/>
      <c r="F40" s="108"/>
      <c r="G40" s="108"/>
      <c r="H40" s="91">
        <f t="shared" si="0"/>
        <v>0.16194704329749657</v>
      </c>
      <c r="I40" s="80">
        <f t="shared" si="1"/>
        <v>11.493555494012099</v>
      </c>
      <c r="J40" s="80">
        <f t="shared" si="2"/>
        <v>0.41163672344777069</v>
      </c>
      <c r="K40" s="80">
        <f t="shared" si="3"/>
        <v>0</v>
      </c>
    </row>
    <row r="41" spans="1:11">
      <c r="A41" s="79" t="s">
        <v>39</v>
      </c>
      <c r="B41" s="108">
        <v>109.8818838229132</v>
      </c>
      <c r="C41" s="108">
        <v>132.39704891252512</v>
      </c>
      <c r="D41" s="108">
        <v>139.61514652066106</v>
      </c>
      <c r="E41" s="108"/>
      <c r="F41" s="108"/>
      <c r="G41" s="108"/>
      <c r="H41" s="91">
        <f t="shared" si="0"/>
        <v>0.27059294638292058</v>
      </c>
      <c r="I41" s="80">
        <f t="shared" si="1"/>
        <v>29.733262697747861</v>
      </c>
      <c r="J41" s="80">
        <f t="shared" si="2"/>
        <v>7.2180976081359347</v>
      </c>
      <c r="K41" s="80">
        <f t="shared" si="3"/>
        <v>0</v>
      </c>
    </row>
    <row r="42" spans="1:11">
      <c r="A42" s="79" t="s">
        <v>40</v>
      </c>
      <c r="B42" s="108">
        <v>77.874073338454792</v>
      </c>
      <c r="C42" s="108">
        <v>91.803160070598338</v>
      </c>
      <c r="D42" s="108">
        <v>92.664953483232807</v>
      </c>
      <c r="E42" s="108"/>
      <c r="F42" s="108"/>
      <c r="G42" s="108"/>
      <c r="H42" s="91">
        <f t="shared" si="0"/>
        <v>0.18993330527984811</v>
      </c>
      <c r="I42" s="80">
        <f t="shared" si="1"/>
        <v>14.790880144778015</v>
      </c>
      <c r="J42" s="80">
        <f t="shared" si="2"/>
        <v>0.86179341263446929</v>
      </c>
      <c r="K42" s="80">
        <f t="shared" si="3"/>
        <v>0</v>
      </c>
    </row>
    <row r="43" spans="1:11">
      <c r="A43" s="79" t="s">
        <v>271</v>
      </c>
      <c r="B43" s="108">
        <v>88.462933009304777</v>
      </c>
      <c r="C43" s="108">
        <v>102.2586479385227</v>
      </c>
      <c r="D43" s="108">
        <v>101.59868799981113</v>
      </c>
      <c r="E43" s="108"/>
      <c r="F43" s="108"/>
      <c r="G43" s="108"/>
      <c r="H43" s="91">
        <f t="shared" si="0"/>
        <v>0.1484888025261914</v>
      </c>
      <c r="I43" s="80">
        <f t="shared" si="1"/>
        <v>13.135754990506356</v>
      </c>
      <c r="J43" s="80">
        <f t="shared" si="2"/>
        <v>-0.659959938711566</v>
      </c>
      <c r="K43" s="80">
        <f t="shared" si="3"/>
        <v>0</v>
      </c>
    </row>
    <row r="44" spans="1:11">
      <c r="A44" s="79" t="s">
        <v>42</v>
      </c>
      <c r="B44" s="108">
        <v>94.652874461485482</v>
      </c>
      <c r="C44" s="108">
        <v>110.08911822052562</v>
      </c>
      <c r="D44" s="108">
        <v>109.41156368055785</v>
      </c>
      <c r="E44" s="108"/>
      <c r="F44" s="108"/>
      <c r="G44" s="108"/>
      <c r="H44" s="91">
        <f t="shared" si="0"/>
        <v>0.15592436366079634</v>
      </c>
      <c r="I44" s="80">
        <f t="shared" si="1"/>
        <v>14.758689219072366</v>
      </c>
      <c r="J44" s="80">
        <f t="shared" si="2"/>
        <v>-0.67755453996777248</v>
      </c>
      <c r="K44" s="80">
        <f t="shared" si="3"/>
        <v>0</v>
      </c>
    </row>
    <row r="45" spans="1:11">
      <c r="A45" s="79" t="s">
        <v>272</v>
      </c>
      <c r="B45" s="108">
        <v>76.948215728202726</v>
      </c>
      <c r="C45" s="108">
        <v>90.079157367509893</v>
      </c>
      <c r="D45" s="108">
        <v>88.719357105319162</v>
      </c>
      <c r="E45" s="108"/>
      <c r="F45" s="108"/>
      <c r="G45" s="108"/>
      <c r="H45" s="91">
        <f t="shared" si="0"/>
        <v>0.15297484503987177</v>
      </c>
      <c r="I45" s="80">
        <f t="shared" si="1"/>
        <v>11.771141377116436</v>
      </c>
      <c r="J45" s="80">
        <f t="shared" si="2"/>
        <v>-1.3598002621907312</v>
      </c>
      <c r="K45" s="80">
        <f t="shared" si="3"/>
        <v>0</v>
      </c>
    </row>
    <row r="46" spans="1:11">
      <c r="A46" s="79" t="s">
        <v>273</v>
      </c>
      <c r="B46" s="108">
        <v>77.06919070836004</v>
      </c>
      <c r="C46" s="108">
        <v>89.854717346677376</v>
      </c>
      <c r="D46" s="108">
        <v>89.222851747522228</v>
      </c>
      <c r="E46" s="108"/>
      <c r="F46" s="108"/>
      <c r="G46" s="108"/>
      <c r="H46" s="91">
        <f t="shared" si="0"/>
        <v>0.1576980493431317</v>
      </c>
      <c r="I46" s="80">
        <f t="shared" si="1"/>
        <v>12.153661039162188</v>
      </c>
      <c r="J46" s="80">
        <f t="shared" si="2"/>
        <v>-0.63186559915514806</v>
      </c>
      <c r="K46" s="80">
        <f t="shared" si="3"/>
        <v>0</v>
      </c>
    </row>
    <row r="47" spans="1:11">
      <c r="A47" s="79" t="s">
        <v>45</v>
      </c>
      <c r="B47" s="108">
        <v>162.47056092852731</v>
      </c>
      <c r="C47" s="108">
        <v>190.62476711265884</v>
      </c>
      <c r="D47" s="108">
        <v>195.98816213010443</v>
      </c>
      <c r="E47" s="108"/>
      <c r="F47" s="108"/>
      <c r="G47" s="108"/>
      <c r="H47" s="91">
        <f t="shared" si="0"/>
        <v>0.20629953518977451</v>
      </c>
      <c r="I47" s="80">
        <f t="shared" si="1"/>
        <v>33.517601201577122</v>
      </c>
      <c r="J47" s="80">
        <f t="shared" si="2"/>
        <v>5.3633950174455833</v>
      </c>
      <c r="K47" s="80">
        <f t="shared" si="3"/>
        <v>0</v>
      </c>
    </row>
    <row r="48" spans="1:11">
      <c r="A48" s="79" t="s">
        <v>46</v>
      </c>
      <c r="B48" s="108">
        <v>266.34085118332115</v>
      </c>
      <c r="C48" s="108">
        <v>336.66402723252457</v>
      </c>
      <c r="D48" s="108">
        <v>313.47119553688685</v>
      </c>
      <c r="E48" s="108"/>
      <c r="F48" s="108"/>
      <c r="G48" s="108"/>
      <c r="H48" s="91">
        <f t="shared" si="0"/>
        <v>0.17695499636714052</v>
      </c>
      <c r="I48" s="80">
        <f t="shared" si="1"/>
        <v>47.130344353565704</v>
      </c>
      <c r="J48" s="80">
        <f t="shared" si="2"/>
        <v>-23.192831695637722</v>
      </c>
      <c r="K48" s="80">
        <f t="shared" si="3"/>
        <v>0</v>
      </c>
    </row>
    <row r="49" spans="1:11">
      <c r="A49" s="79" t="s">
        <v>47</v>
      </c>
      <c r="B49" s="108">
        <v>103.3106485509756</v>
      </c>
      <c r="C49" s="108">
        <v>125.7954850720042</v>
      </c>
      <c r="D49" s="108">
        <v>123.55561585009799</v>
      </c>
      <c r="E49" s="108"/>
      <c r="F49" s="108"/>
      <c r="G49" s="108"/>
      <c r="H49" s="91">
        <f t="shared" si="0"/>
        <v>0.1959620579589442</v>
      </c>
      <c r="I49" s="80">
        <f t="shared" si="1"/>
        <v>20.244967299122393</v>
      </c>
      <c r="J49" s="80">
        <f t="shared" si="2"/>
        <v>-2.2398692219062042</v>
      </c>
      <c r="K49" s="80">
        <f t="shared" si="3"/>
        <v>0</v>
      </c>
    </row>
    <row r="50" spans="1:11">
      <c r="A50" s="79" t="s">
        <v>48</v>
      </c>
      <c r="B50" s="108">
        <v>94.568654264775873</v>
      </c>
      <c r="C50" s="108">
        <v>109.60359357741153</v>
      </c>
      <c r="D50" s="108">
        <v>109.52019321097706</v>
      </c>
      <c r="E50" s="108"/>
      <c r="F50" s="108"/>
      <c r="G50" s="108"/>
      <c r="H50" s="91">
        <f t="shared" si="0"/>
        <v>0.15810248186824633</v>
      </c>
      <c r="I50" s="80">
        <f t="shared" si="1"/>
        <v>14.951538946201183</v>
      </c>
      <c r="J50" s="80">
        <f t="shared" si="2"/>
        <v>-8.3400366434474904E-2</v>
      </c>
      <c r="K50" s="80">
        <f t="shared" si="3"/>
        <v>0</v>
      </c>
    </row>
    <row r="51" spans="1:11">
      <c r="A51" s="79" t="s">
        <v>49</v>
      </c>
      <c r="B51" s="108">
        <v>89.799863862055957</v>
      </c>
      <c r="C51" s="108">
        <v>104.25647725020593</v>
      </c>
      <c r="D51" s="108">
        <v>103.74486711920945</v>
      </c>
      <c r="E51" s="108"/>
      <c r="F51" s="108"/>
      <c r="G51" s="108"/>
      <c r="H51" s="91">
        <f t="shared" si="0"/>
        <v>0.15528980398650483</v>
      </c>
      <c r="I51" s="80">
        <f t="shared" si="1"/>
        <v>13.945003257153488</v>
      </c>
      <c r="J51" s="80">
        <f t="shared" si="2"/>
        <v>-0.51161013099648756</v>
      </c>
      <c r="K51" s="80">
        <f t="shared" si="3"/>
        <v>0</v>
      </c>
    </row>
    <row r="52" spans="1:11">
      <c r="A52" s="79" t="s">
        <v>50</v>
      </c>
      <c r="B52" s="108">
        <v>69.355057778901468</v>
      </c>
      <c r="C52" s="108">
        <v>80.701259578333193</v>
      </c>
      <c r="D52" s="108">
        <v>80.269463832317683</v>
      </c>
      <c r="E52" s="108"/>
      <c r="F52" s="108"/>
      <c r="G52" s="108"/>
      <c r="H52" s="91">
        <f t="shared" si="0"/>
        <v>0.15737000880614205</v>
      </c>
      <c r="I52" s="80">
        <f t="shared" si="1"/>
        <v>10.914406053416215</v>
      </c>
      <c r="J52" s="80">
        <f t="shared" si="2"/>
        <v>-0.43179574601550996</v>
      </c>
      <c r="K52" s="80">
        <f t="shared" si="3"/>
        <v>0</v>
      </c>
    </row>
    <row r="53" spans="1:11">
      <c r="A53" s="79" t="s">
        <v>51</v>
      </c>
      <c r="B53" s="108">
        <v>123.63521934417334</v>
      </c>
      <c r="C53" s="108">
        <v>138.61468705919538</v>
      </c>
      <c r="D53" s="108">
        <v>136.25082460999207</v>
      </c>
      <c r="E53" s="108"/>
      <c r="F53" s="108"/>
      <c r="G53" s="108"/>
      <c r="H53" s="91">
        <f t="shared" si="0"/>
        <v>0.10203892816900054</v>
      </c>
      <c r="I53" s="80">
        <f t="shared" si="1"/>
        <v>12.615605265818729</v>
      </c>
      <c r="J53" s="80">
        <f t="shared" si="2"/>
        <v>-2.3638624492033102</v>
      </c>
      <c r="K53" s="80">
        <f t="shared" si="3"/>
        <v>0</v>
      </c>
    </row>
    <row r="54" spans="1:11">
      <c r="A54" s="79" t="s">
        <v>52</v>
      </c>
      <c r="B54" s="108">
        <v>109.20787936154331</v>
      </c>
      <c r="C54" s="108">
        <v>122.27486664245372</v>
      </c>
      <c r="D54" s="108">
        <v>122.94092419110844</v>
      </c>
      <c r="E54" s="108"/>
      <c r="F54" s="108"/>
      <c r="G54" s="108"/>
      <c r="H54" s="91">
        <f t="shared" si="0"/>
        <v>0.12575141015329627</v>
      </c>
      <c r="I54" s="80">
        <f t="shared" si="1"/>
        <v>13.733044829565131</v>
      </c>
      <c r="J54" s="80">
        <f t="shared" si="2"/>
        <v>0.66605754865472022</v>
      </c>
      <c r="K54" s="80">
        <f t="shared" si="3"/>
        <v>0</v>
      </c>
    </row>
    <row r="55" spans="1:11">
      <c r="A55" s="79" t="s">
        <v>53</v>
      </c>
      <c r="B55" s="108">
        <v>159.18924520689248</v>
      </c>
      <c r="C55" s="108">
        <v>178.679968361313</v>
      </c>
      <c r="D55" s="108">
        <v>177.99497053894365</v>
      </c>
      <c r="E55" s="108"/>
      <c r="F55" s="108"/>
      <c r="G55" s="108"/>
      <c r="H55" s="91">
        <f t="shared" si="0"/>
        <v>0.11813439599898881</v>
      </c>
      <c r="I55" s="80">
        <f t="shared" si="1"/>
        <v>18.805725332051168</v>
      </c>
      <c r="J55" s="80">
        <f t="shared" si="2"/>
        <v>-0.68499782236935403</v>
      </c>
      <c r="K55" s="80">
        <f t="shared" si="3"/>
        <v>0</v>
      </c>
    </row>
    <row r="56" spans="1:11">
      <c r="A56" s="79" t="s">
        <v>54</v>
      </c>
      <c r="B56" s="108">
        <v>151.13137501843821</v>
      </c>
      <c r="C56" s="108">
        <v>186.03053301844307</v>
      </c>
      <c r="D56" s="108">
        <v>180.9616384483123</v>
      </c>
      <c r="E56" s="108"/>
      <c r="F56" s="108"/>
      <c r="G56" s="108"/>
      <c r="H56" s="91">
        <f t="shared" si="0"/>
        <v>0.19737968655571861</v>
      </c>
      <c r="I56" s="80">
        <f t="shared" si="1"/>
        <v>29.830263429874094</v>
      </c>
      <c r="J56" s="80">
        <f t="shared" si="2"/>
        <v>-5.0688945701307659</v>
      </c>
      <c r="K56" s="80">
        <f t="shared" si="3"/>
        <v>0</v>
      </c>
    </row>
    <row r="57" spans="1:11">
      <c r="A57" s="79" t="s">
        <v>55</v>
      </c>
      <c r="B57" s="108">
        <v>176.50383416497789</v>
      </c>
      <c r="C57" s="108">
        <v>211.29784168958975</v>
      </c>
      <c r="D57" s="108">
        <v>213.6562838117348</v>
      </c>
      <c r="E57" s="108"/>
      <c r="F57" s="108"/>
      <c r="G57" s="108"/>
      <c r="H57" s="91">
        <f t="shared" si="0"/>
        <v>0.21049089286089143</v>
      </c>
      <c r="I57" s="80">
        <f t="shared" si="1"/>
        <v>37.152449646756907</v>
      </c>
      <c r="J57" s="80">
        <f t="shared" si="2"/>
        <v>2.3584421221450498</v>
      </c>
      <c r="K57" s="80">
        <f t="shared" si="3"/>
        <v>0</v>
      </c>
    </row>
    <row r="58" spans="1:11">
      <c r="A58" s="79" t="s">
        <v>56</v>
      </c>
      <c r="B58" s="108">
        <v>102.98945287805257</v>
      </c>
      <c r="C58" s="108">
        <v>130.39461248468447</v>
      </c>
      <c r="D58" s="108">
        <v>152.34945887886641</v>
      </c>
      <c r="E58" s="108"/>
      <c r="F58" s="108"/>
      <c r="G58" s="108"/>
      <c r="H58" s="91">
        <f t="shared" si="0"/>
        <v>0.47927243636549732</v>
      </c>
      <c r="I58" s="80">
        <f t="shared" si="1"/>
        <v>49.36000600081384</v>
      </c>
      <c r="J58" s="80">
        <f t="shared" si="2"/>
        <v>21.954846394181942</v>
      </c>
      <c r="K58" s="80">
        <f t="shared" si="3"/>
        <v>0</v>
      </c>
    </row>
    <row r="59" spans="1:11">
      <c r="A59" s="79" t="s">
        <v>57</v>
      </c>
      <c r="B59" s="108">
        <v>211.03916840213748</v>
      </c>
      <c r="C59" s="108">
        <v>232.63783508624883</v>
      </c>
      <c r="D59" s="108">
        <v>240.09089800864561</v>
      </c>
      <c r="E59" s="108"/>
      <c r="F59" s="108"/>
      <c r="G59" s="108"/>
      <c r="H59" s="91">
        <f t="shared" si="0"/>
        <v>0.1376603681035633</v>
      </c>
      <c r="I59" s="80">
        <f t="shared" si="1"/>
        <v>29.051729606508133</v>
      </c>
      <c r="J59" s="80">
        <f t="shared" si="2"/>
        <v>7.4530629223967821</v>
      </c>
      <c r="K59" s="80">
        <f t="shared" si="3"/>
        <v>0</v>
      </c>
    </row>
    <row r="60" spans="1:11">
      <c r="A60" s="79" t="s">
        <v>274</v>
      </c>
      <c r="B60" s="108">
        <v>143.77072304478546</v>
      </c>
      <c r="C60" s="108">
        <v>177.00801200964708</v>
      </c>
      <c r="D60" s="108">
        <v>172.67224813309062</v>
      </c>
      <c r="E60" s="108"/>
      <c r="F60" s="108"/>
      <c r="G60" s="108"/>
      <c r="H60" s="91">
        <f t="shared" si="0"/>
        <v>0.20102510772865878</v>
      </c>
      <c r="I60" s="80">
        <f t="shared" si="1"/>
        <v>28.901525088305164</v>
      </c>
      <c r="J60" s="80">
        <f t="shared" si="2"/>
        <v>-4.3357638765564559</v>
      </c>
      <c r="K60" s="80">
        <f t="shared" si="3"/>
        <v>0</v>
      </c>
    </row>
    <row r="61" spans="1:11">
      <c r="A61" s="79" t="s">
        <v>59</v>
      </c>
      <c r="B61" s="108">
        <v>119.46957168482521</v>
      </c>
      <c r="C61" s="108">
        <v>139.08376935472108</v>
      </c>
      <c r="D61" s="108">
        <v>136.78692216171035</v>
      </c>
      <c r="E61" s="108"/>
      <c r="F61" s="108"/>
      <c r="G61" s="108"/>
      <c r="H61" s="91">
        <f t="shared" si="0"/>
        <v>0.1449519759104046</v>
      </c>
      <c r="I61" s="80">
        <f t="shared" si="1"/>
        <v>17.317350476885139</v>
      </c>
      <c r="J61" s="80">
        <f t="shared" si="2"/>
        <v>-2.2968471930107341</v>
      </c>
      <c r="K61" s="80">
        <f t="shared" si="3"/>
        <v>0</v>
      </c>
    </row>
    <row r="62" spans="1:11">
      <c r="A62" s="79" t="s">
        <v>60</v>
      </c>
      <c r="B62" s="108">
        <v>79.142891923597517</v>
      </c>
      <c r="C62" s="108">
        <v>91.333317397100217</v>
      </c>
      <c r="D62" s="108">
        <v>90.624613807603765</v>
      </c>
      <c r="E62" s="108"/>
      <c r="F62" s="108"/>
      <c r="G62" s="108"/>
      <c r="H62" s="91">
        <f t="shared" si="0"/>
        <v>0.14507584452549957</v>
      </c>
      <c r="I62" s="80">
        <f t="shared" si="1"/>
        <v>11.481721884006248</v>
      </c>
      <c r="J62" s="80">
        <f t="shared" si="2"/>
        <v>-0.70870358949645151</v>
      </c>
      <c r="K62" s="80">
        <f t="shared" si="3"/>
        <v>0</v>
      </c>
    </row>
    <row r="63" spans="1:11">
      <c r="A63" s="79" t="s">
        <v>61</v>
      </c>
      <c r="B63" s="108">
        <v>80.107534514862422</v>
      </c>
      <c r="C63" s="108">
        <v>92.154979598931618</v>
      </c>
      <c r="D63" s="108">
        <v>92.161623315983661</v>
      </c>
      <c r="E63" s="108"/>
      <c r="F63" s="108"/>
      <c r="G63" s="108"/>
      <c r="H63" s="91">
        <f t="shared" si="0"/>
        <v>0.15047384586383486</v>
      </c>
      <c r="I63" s="80">
        <f t="shared" si="1"/>
        <v>12.054088801121239</v>
      </c>
      <c r="J63" s="80">
        <f t="shared" si="2"/>
        <v>6.64371705204303E-3</v>
      </c>
      <c r="K63" s="80">
        <f t="shared" si="3"/>
        <v>0</v>
      </c>
    </row>
    <row r="64" spans="1:11">
      <c r="A64" s="79" t="s">
        <v>62</v>
      </c>
      <c r="B64" s="108">
        <v>161.2577616913766</v>
      </c>
      <c r="C64" s="108">
        <v>187.44079466848387</v>
      </c>
      <c r="D64" s="108">
        <v>190.15305865350197</v>
      </c>
      <c r="E64" s="108"/>
      <c r="F64" s="108"/>
      <c r="G64" s="108"/>
      <c r="H64" s="91">
        <f t="shared" si="0"/>
        <v>0.17918701499420955</v>
      </c>
      <c r="I64" s="80">
        <f t="shared" si="1"/>
        <v>28.895296962125371</v>
      </c>
      <c r="J64" s="80">
        <f t="shared" si="2"/>
        <v>2.7122639850180974</v>
      </c>
      <c r="K64" s="80">
        <f t="shared" si="3"/>
        <v>0</v>
      </c>
    </row>
    <row r="65" spans="1:11">
      <c r="A65" s="79" t="s">
        <v>63</v>
      </c>
      <c r="B65" s="108">
        <v>121.08029269892033</v>
      </c>
      <c r="C65" s="108">
        <v>142.39814819190644</v>
      </c>
      <c r="D65" s="108">
        <v>145.92775197678847</v>
      </c>
      <c r="E65" s="108"/>
      <c r="F65" s="108"/>
      <c r="G65" s="108"/>
      <c r="H65" s="91">
        <f t="shared" si="0"/>
        <v>0.20521472754987571</v>
      </c>
      <c r="I65" s="80">
        <f t="shared" si="1"/>
        <v>24.84745927786814</v>
      </c>
      <c r="J65" s="80">
        <f t="shared" si="2"/>
        <v>3.5296037848820276</v>
      </c>
      <c r="K65" s="80">
        <f t="shared" si="3"/>
        <v>0</v>
      </c>
    </row>
    <row r="66" spans="1:11">
      <c r="A66" s="79" t="s">
        <v>64</v>
      </c>
      <c r="B66" s="108">
        <v>254.38774587919215</v>
      </c>
      <c r="C66" s="108">
        <v>256.66155750960979</v>
      </c>
      <c r="D66" s="108">
        <v>271.88053999839951</v>
      </c>
      <c r="E66" s="108"/>
      <c r="F66" s="108"/>
      <c r="G66" s="108"/>
      <c r="H66" s="91">
        <f t="shared" si="0"/>
        <v>6.8764295460657238E-2</v>
      </c>
      <c r="I66" s="80">
        <f t="shared" si="1"/>
        <v>17.49279411920736</v>
      </c>
      <c r="J66" s="80">
        <f t="shared" si="2"/>
        <v>15.21898248878972</v>
      </c>
      <c r="K66" s="80">
        <f t="shared" si="3"/>
        <v>0</v>
      </c>
    </row>
    <row r="67" spans="1:11">
      <c r="A67" s="79" t="s">
        <v>65</v>
      </c>
      <c r="B67" s="108">
        <v>103.27799057711687</v>
      </c>
      <c r="C67" s="108">
        <v>118.98453409463974</v>
      </c>
      <c r="D67" s="108">
        <v>117.61854188670388</v>
      </c>
      <c r="E67" s="108"/>
      <c r="F67" s="108"/>
      <c r="G67" s="108"/>
      <c r="H67" s="91">
        <f t="shared" si="0"/>
        <v>0.13885389548588317</v>
      </c>
      <c r="I67" s="80">
        <f t="shared" si="1"/>
        <v>14.340551309587013</v>
      </c>
      <c r="J67" s="80">
        <f t="shared" si="2"/>
        <v>-1.3659922079358608</v>
      </c>
      <c r="K67" s="80">
        <f t="shared" si="3"/>
        <v>0</v>
      </c>
    </row>
    <row r="68" spans="1:11">
      <c r="A68" s="79" t="s">
        <v>66</v>
      </c>
      <c r="B68" s="108">
        <v>95.096158238075176</v>
      </c>
      <c r="C68" s="108">
        <v>104.46174180193798</v>
      </c>
      <c r="D68" s="108">
        <v>106.97551402503949</v>
      </c>
      <c r="E68" s="108"/>
      <c r="F68" s="108"/>
      <c r="G68" s="108"/>
      <c r="H68" s="91">
        <f t="shared" ref="H68:H92" si="4">(D68-B68)/B68</f>
        <v>0.12491940796624088</v>
      </c>
      <c r="I68" s="80">
        <f t="shared" ref="I68:I92" si="5">D68-B68</f>
        <v>11.879355786964311</v>
      </c>
      <c r="J68" s="80">
        <f t="shared" ref="J68:J92" si="6">D68-C68</f>
        <v>2.5137722231015118</v>
      </c>
      <c r="K68" s="80">
        <f t="shared" ref="K68:K92" si="7">G68-F68</f>
        <v>0</v>
      </c>
    </row>
    <row r="69" spans="1:11">
      <c r="A69" s="79" t="s">
        <v>67</v>
      </c>
      <c r="B69" s="108">
        <v>89.484505890254994</v>
      </c>
      <c r="C69" s="108">
        <v>111.08200185279132</v>
      </c>
      <c r="D69" s="108">
        <v>107.58942694023975</v>
      </c>
      <c r="E69" s="108"/>
      <c r="F69" s="108"/>
      <c r="G69" s="108"/>
      <c r="H69" s="91">
        <f t="shared" si="4"/>
        <v>0.20232464681862214</v>
      </c>
      <c r="I69" s="80">
        <f t="shared" si="5"/>
        <v>18.104921049984753</v>
      </c>
      <c r="J69" s="80">
        <f t="shared" si="6"/>
        <v>-3.492574912551575</v>
      </c>
      <c r="K69" s="80">
        <f t="shared" si="7"/>
        <v>0</v>
      </c>
    </row>
    <row r="70" spans="1:11">
      <c r="A70" s="79" t="s">
        <v>68</v>
      </c>
      <c r="B70" s="108">
        <v>104.13248354495727</v>
      </c>
      <c r="C70" s="108">
        <v>122.74438318671835</v>
      </c>
      <c r="D70" s="108">
        <v>120.7983589853167</v>
      </c>
      <c r="E70" s="108"/>
      <c r="F70" s="108"/>
      <c r="G70" s="108"/>
      <c r="H70" s="91">
        <f t="shared" si="4"/>
        <v>0.160044924244645</v>
      </c>
      <c r="I70" s="80">
        <f t="shared" si="5"/>
        <v>16.665875440359429</v>
      </c>
      <c r="J70" s="80">
        <f t="shared" si="6"/>
        <v>-1.9460242014016558</v>
      </c>
      <c r="K70" s="80">
        <f t="shared" si="7"/>
        <v>0</v>
      </c>
    </row>
    <row r="71" spans="1:11">
      <c r="A71" s="79" t="s">
        <v>69</v>
      </c>
      <c r="B71" s="108">
        <v>86.146078918415256</v>
      </c>
      <c r="C71" s="108">
        <v>108.19023791265496</v>
      </c>
      <c r="D71" s="108">
        <v>106.80648676107153</v>
      </c>
      <c r="E71" s="108"/>
      <c r="F71" s="108"/>
      <c r="G71" s="108"/>
      <c r="H71" s="91">
        <f t="shared" si="4"/>
        <v>0.23982992728227054</v>
      </c>
      <c r="I71" s="80">
        <f t="shared" si="5"/>
        <v>20.660407842656269</v>
      </c>
      <c r="J71" s="80">
        <f t="shared" si="6"/>
        <v>-1.3837511515834393</v>
      </c>
      <c r="K71" s="80">
        <f t="shared" si="7"/>
        <v>0</v>
      </c>
    </row>
    <row r="72" spans="1:11">
      <c r="A72" s="79" t="s">
        <v>70</v>
      </c>
      <c r="B72" s="108">
        <v>98.80313795988171</v>
      </c>
      <c r="C72" s="108">
        <v>113.98106511824975</v>
      </c>
      <c r="D72" s="108">
        <v>115.0176724884151</v>
      </c>
      <c r="E72" s="108"/>
      <c r="F72" s="108"/>
      <c r="G72" s="108"/>
      <c r="H72" s="91">
        <f t="shared" si="4"/>
        <v>0.16410950971129262</v>
      </c>
      <c r="I72" s="80">
        <f t="shared" si="5"/>
        <v>16.214534528533392</v>
      </c>
      <c r="J72" s="80">
        <f t="shared" si="6"/>
        <v>1.0366073701653562</v>
      </c>
      <c r="K72" s="80">
        <f t="shared" si="7"/>
        <v>0</v>
      </c>
    </row>
    <row r="73" spans="1:11">
      <c r="A73" s="79" t="s">
        <v>275</v>
      </c>
      <c r="B73" s="108">
        <v>83.994135470595964</v>
      </c>
      <c r="C73" s="108">
        <v>103.06732043935288</v>
      </c>
      <c r="D73" s="108">
        <v>106.02681361547268</v>
      </c>
      <c r="E73" s="108"/>
      <c r="F73" s="108"/>
      <c r="G73" s="108"/>
      <c r="H73" s="91">
        <f t="shared" si="4"/>
        <v>0.26231210097507041</v>
      </c>
      <c r="I73" s="80">
        <f t="shared" si="5"/>
        <v>22.032678144876712</v>
      </c>
      <c r="J73" s="80">
        <f t="shared" si="6"/>
        <v>2.9594931761197927</v>
      </c>
      <c r="K73" s="80">
        <f t="shared" si="7"/>
        <v>0</v>
      </c>
    </row>
    <row r="74" spans="1:11">
      <c r="A74" s="79" t="s">
        <v>276</v>
      </c>
      <c r="B74" s="108">
        <v>76.590817823056469</v>
      </c>
      <c r="C74" s="108">
        <v>90.310512108466</v>
      </c>
      <c r="D74" s="108">
        <v>96.860438948701471</v>
      </c>
      <c r="E74" s="108"/>
      <c r="F74" s="108"/>
      <c r="G74" s="108"/>
      <c r="H74" s="91">
        <f t="shared" si="4"/>
        <v>0.2646481876257385</v>
      </c>
      <c r="I74" s="80">
        <f t="shared" si="5"/>
        <v>20.269621125645003</v>
      </c>
      <c r="J74" s="80">
        <f t="shared" si="6"/>
        <v>6.5499268402354716</v>
      </c>
      <c r="K74" s="80">
        <f t="shared" si="7"/>
        <v>0</v>
      </c>
    </row>
    <row r="75" spans="1:11">
      <c r="A75" s="79" t="s">
        <v>73</v>
      </c>
      <c r="B75" s="108">
        <v>116.34599593772228</v>
      </c>
      <c r="C75" s="108">
        <v>135.03497179061759</v>
      </c>
      <c r="D75" s="108">
        <v>137.15343375359154</v>
      </c>
      <c r="E75" s="108"/>
      <c r="F75" s="108"/>
      <c r="G75" s="108"/>
      <c r="H75" s="91">
        <f t="shared" si="4"/>
        <v>0.17884103056719783</v>
      </c>
      <c r="I75" s="80">
        <f t="shared" si="5"/>
        <v>20.807437815869264</v>
      </c>
      <c r="J75" s="80">
        <f t="shared" si="6"/>
        <v>2.118461962973953</v>
      </c>
      <c r="K75" s="80">
        <f t="shared" si="7"/>
        <v>0</v>
      </c>
    </row>
    <row r="76" spans="1:11">
      <c r="A76" s="79" t="s">
        <v>74</v>
      </c>
      <c r="B76" s="108">
        <v>95.570603082025841</v>
      </c>
      <c r="C76" s="108">
        <v>113.01776783491307</v>
      </c>
      <c r="D76" s="108">
        <v>114.51923333843405</v>
      </c>
      <c r="E76" s="108"/>
      <c r="F76" s="108"/>
      <c r="G76" s="108"/>
      <c r="H76" s="91">
        <f t="shared" si="4"/>
        <v>0.19826839682224331</v>
      </c>
      <c r="I76" s="80">
        <f t="shared" si="5"/>
        <v>18.948630256408208</v>
      </c>
      <c r="J76" s="80">
        <f t="shared" si="6"/>
        <v>1.5014655035209756</v>
      </c>
      <c r="K76" s="80">
        <f t="shared" si="7"/>
        <v>0</v>
      </c>
    </row>
    <row r="77" spans="1:11">
      <c r="A77" s="79" t="s">
        <v>75</v>
      </c>
      <c r="B77" s="108">
        <v>107.29529621508199</v>
      </c>
      <c r="C77" s="108">
        <v>123.8544093366278</v>
      </c>
      <c r="D77" s="108">
        <v>122.79709686629229</v>
      </c>
      <c r="E77" s="108"/>
      <c r="F77" s="108"/>
      <c r="G77" s="108"/>
      <c r="H77" s="91">
        <f t="shared" si="4"/>
        <v>0.14447791467144752</v>
      </c>
      <c r="I77" s="80">
        <f t="shared" si="5"/>
        <v>15.501800651210303</v>
      </c>
      <c r="J77" s="80">
        <f t="shared" si="6"/>
        <v>-1.0573124703355035</v>
      </c>
      <c r="K77" s="80">
        <f t="shared" si="7"/>
        <v>0</v>
      </c>
    </row>
    <row r="78" spans="1:11">
      <c r="A78" s="79" t="s">
        <v>76</v>
      </c>
      <c r="B78" s="108">
        <v>102.45567563122458</v>
      </c>
      <c r="C78" s="108">
        <v>114.13648790193042</v>
      </c>
      <c r="D78" s="108">
        <v>115.97335529928824</v>
      </c>
      <c r="E78" s="108"/>
      <c r="F78" s="108"/>
      <c r="G78" s="108"/>
      <c r="H78" s="91">
        <f t="shared" si="4"/>
        <v>0.1319368554722018</v>
      </c>
      <c r="I78" s="80">
        <f t="shared" si="5"/>
        <v>13.517679668063664</v>
      </c>
      <c r="J78" s="80">
        <f t="shared" si="6"/>
        <v>1.8368673973578211</v>
      </c>
      <c r="K78" s="80">
        <f t="shared" si="7"/>
        <v>0</v>
      </c>
    </row>
    <row r="79" spans="1:11">
      <c r="A79" s="79" t="s">
        <v>77</v>
      </c>
      <c r="B79" s="108">
        <v>90.02716705390479</v>
      </c>
      <c r="C79" s="108">
        <v>109.06293392540397</v>
      </c>
      <c r="D79" s="108">
        <v>126.9292501323748</v>
      </c>
      <c r="E79" s="108"/>
      <c r="F79" s="108"/>
      <c r="G79" s="108"/>
      <c r="H79" s="91">
        <f t="shared" si="4"/>
        <v>0.40989941465529478</v>
      </c>
      <c r="I79" s="80">
        <f t="shared" si="5"/>
        <v>36.902083078470014</v>
      </c>
      <c r="J79" s="80">
        <f t="shared" si="6"/>
        <v>17.866316206970836</v>
      </c>
      <c r="K79" s="80">
        <f t="shared" si="7"/>
        <v>0</v>
      </c>
    </row>
    <row r="80" spans="1:11">
      <c r="A80" s="79" t="s">
        <v>78</v>
      </c>
      <c r="B80" s="108">
        <v>84.324447435887478</v>
      </c>
      <c r="C80" s="108">
        <v>96.904760859290334</v>
      </c>
      <c r="D80" s="108">
        <v>99.168472136702576</v>
      </c>
      <c r="E80" s="108"/>
      <c r="F80" s="108"/>
      <c r="G80" s="108"/>
      <c r="H80" s="91">
        <f t="shared" si="4"/>
        <v>0.17603465130442891</v>
      </c>
      <c r="I80" s="80">
        <f t="shared" si="5"/>
        <v>14.844024700815098</v>
      </c>
      <c r="J80" s="80">
        <f t="shared" si="6"/>
        <v>2.2637112774122414</v>
      </c>
      <c r="K80" s="80">
        <f t="shared" si="7"/>
        <v>0</v>
      </c>
    </row>
    <row r="81" spans="1:11">
      <c r="A81" s="79" t="s">
        <v>79</v>
      </c>
      <c r="B81" s="108">
        <v>110.34940364582468</v>
      </c>
      <c r="C81" s="108">
        <v>122.32659054898575</v>
      </c>
      <c r="D81" s="108">
        <v>124.49932303142759</v>
      </c>
      <c r="E81" s="108"/>
      <c r="F81" s="108"/>
      <c r="G81" s="108"/>
      <c r="H81" s="91">
        <f t="shared" si="4"/>
        <v>0.12822832673403675</v>
      </c>
      <c r="I81" s="80">
        <f t="shared" si="5"/>
        <v>14.149919385602914</v>
      </c>
      <c r="J81" s="80">
        <f t="shared" si="6"/>
        <v>2.1727324824418446</v>
      </c>
      <c r="K81" s="80">
        <f t="shared" si="7"/>
        <v>0</v>
      </c>
    </row>
    <row r="82" spans="1:11">
      <c r="A82" s="79" t="s">
        <v>80</v>
      </c>
      <c r="B82" s="108">
        <v>122.34362634421116</v>
      </c>
      <c r="C82" s="108">
        <v>120.21554043709099</v>
      </c>
      <c r="D82" s="108">
        <v>141.12993082580599</v>
      </c>
      <c r="E82" s="108"/>
      <c r="F82" s="108"/>
      <c r="G82" s="108"/>
      <c r="H82" s="91">
        <f t="shared" si="4"/>
        <v>0.15355360179319813</v>
      </c>
      <c r="I82" s="80">
        <f t="shared" si="5"/>
        <v>18.786304481594826</v>
      </c>
      <c r="J82" s="80">
        <f t="shared" si="6"/>
        <v>20.914390388714992</v>
      </c>
      <c r="K82" s="80">
        <f t="shared" si="7"/>
        <v>0</v>
      </c>
    </row>
    <row r="83" spans="1:11">
      <c r="A83" s="79" t="s">
        <v>81</v>
      </c>
      <c r="B83" s="108">
        <v>64.755578815900094</v>
      </c>
      <c r="C83" s="108">
        <v>74.451051872060503</v>
      </c>
      <c r="D83" s="108">
        <v>75.936754474619377</v>
      </c>
      <c r="E83" s="108"/>
      <c r="F83" s="108"/>
      <c r="G83" s="108"/>
      <c r="H83" s="91">
        <f t="shared" si="4"/>
        <v>0.17266737265228269</v>
      </c>
      <c r="I83" s="80">
        <f t="shared" si="5"/>
        <v>11.181175658719283</v>
      </c>
      <c r="J83" s="80">
        <f t="shared" si="6"/>
        <v>1.4857026025588738</v>
      </c>
      <c r="K83" s="80">
        <f t="shared" si="7"/>
        <v>0</v>
      </c>
    </row>
    <row r="84" spans="1:11">
      <c r="A84" s="79" t="s">
        <v>82</v>
      </c>
      <c r="B84" s="108">
        <v>100.97871208392014</v>
      </c>
      <c r="C84" s="108">
        <v>112.7219211339977</v>
      </c>
      <c r="D84" s="108">
        <v>115.63209785193682</v>
      </c>
      <c r="E84" s="108"/>
      <c r="F84" s="108"/>
      <c r="G84" s="108"/>
      <c r="H84" s="91">
        <f t="shared" si="4"/>
        <v>0.14511361321224539</v>
      </c>
      <c r="I84" s="80">
        <f t="shared" si="5"/>
        <v>14.653385768016676</v>
      </c>
      <c r="J84" s="80">
        <f t="shared" si="6"/>
        <v>2.9101767179391231</v>
      </c>
      <c r="K84" s="80">
        <f t="shared" si="7"/>
        <v>0</v>
      </c>
    </row>
    <row r="85" spans="1:11">
      <c r="A85" s="79" t="s">
        <v>83</v>
      </c>
      <c r="B85" s="108">
        <v>118.23433997261847</v>
      </c>
      <c r="C85" s="108">
        <v>137.04233303435518</v>
      </c>
      <c r="D85" s="108">
        <v>136.14300869136252</v>
      </c>
      <c r="E85" s="108"/>
      <c r="F85" s="108"/>
      <c r="G85" s="108"/>
      <c r="H85" s="91">
        <f t="shared" si="4"/>
        <v>0.15146757467324187</v>
      </c>
      <c r="I85" s="80">
        <f t="shared" si="5"/>
        <v>17.908668718744053</v>
      </c>
      <c r="J85" s="80">
        <f t="shared" si="6"/>
        <v>-0.89932434299265651</v>
      </c>
      <c r="K85" s="80">
        <f t="shared" si="7"/>
        <v>0</v>
      </c>
    </row>
    <row r="86" spans="1:11">
      <c r="A86" s="79" t="s">
        <v>277</v>
      </c>
      <c r="B86" s="108">
        <v>85.932096604070722</v>
      </c>
      <c r="C86" s="108">
        <v>99.278842761133049</v>
      </c>
      <c r="D86" s="108">
        <v>98.80753964712143</v>
      </c>
      <c r="E86" s="108"/>
      <c r="F86" s="108"/>
      <c r="G86" s="108"/>
      <c r="H86" s="91">
        <f t="shared" si="4"/>
        <v>0.14983275809473012</v>
      </c>
      <c r="I86" s="80">
        <f t="shared" si="5"/>
        <v>12.875443043050709</v>
      </c>
      <c r="J86" s="80">
        <f t="shared" si="6"/>
        <v>-0.47130311401161862</v>
      </c>
      <c r="K86" s="80">
        <f t="shared" si="7"/>
        <v>0</v>
      </c>
    </row>
    <row r="87" spans="1:11">
      <c r="A87" s="79" t="s">
        <v>85</v>
      </c>
      <c r="B87" s="108">
        <v>68.253377259548131</v>
      </c>
      <c r="C87" s="108">
        <v>79.196649623160567</v>
      </c>
      <c r="D87" s="108">
        <v>78.250850744172936</v>
      </c>
      <c r="E87" s="108"/>
      <c r="F87" s="108"/>
      <c r="G87" s="108"/>
      <c r="H87" s="91">
        <f t="shared" si="4"/>
        <v>0.14647587981774535</v>
      </c>
      <c r="I87" s="80">
        <f t="shared" si="5"/>
        <v>9.9974734846248055</v>
      </c>
      <c r="J87" s="80">
        <f t="shared" si="6"/>
        <v>-0.94579887898763104</v>
      </c>
      <c r="K87" s="80">
        <f t="shared" si="7"/>
        <v>0</v>
      </c>
    </row>
    <row r="88" spans="1:11">
      <c r="A88" s="79" t="s">
        <v>86</v>
      </c>
      <c r="B88" s="108">
        <v>62.892484743209664</v>
      </c>
      <c r="C88" s="108">
        <v>72.504228045427368</v>
      </c>
      <c r="D88" s="108">
        <v>72.39512381774847</v>
      </c>
      <c r="E88" s="108"/>
      <c r="F88" s="108"/>
      <c r="G88" s="108"/>
      <c r="H88" s="91">
        <f t="shared" si="4"/>
        <v>0.15109339555175996</v>
      </c>
      <c r="I88" s="80">
        <f t="shared" si="5"/>
        <v>9.5026390745388056</v>
      </c>
      <c r="J88" s="80">
        <f t="shared" si="6"/>
        <v>-0.10910422767889827</v>
      </c>
      <c r="K88" s="80">
        <f t="shared" si="7"/>
        <v>0</v>
      </c>
    </row>
    <row r="89" spans="1:11">
      <c r="A89" s="79" t="s">
        <v>87</v>
      </c>
      <c r="B89" s="108">
        <v>65.685743333630612</v>
      </c>
      <c r="C89" s="108">
        <v>76.789877745218519</v>
      </c>
      <c r="D89" s="108">
        <v>77.297998096863111</v>
      </c>
      <c r="E89" s="108"/>
      <c r="F89" s="108"/>
      <c r="G89" s="108"/>
      <c r="H89" s="91">
        <f t="shared" si="4"/>
        <v>0.17678500956062274</v>
      </c>
      <c r="I89" s="80">
        <f t="shared" si="5"/>
        <v>11.612254763232499</v>
      </c>
      <c r="J89" s="80">
        <f t="shared" si="6"/>
        <v>0.50812035164459246</v>
      </c>
      <c r="K89" s="80">
        <f t="shared" si="7"/>
        <v>0</v>
      </c>
    </row>
    <row r="90" spans="1:11">
      <c r="A90" s="174" t="s">
        <v>278</v>
      </c>
      <c r="B90" s="108">
        <v>185.75453439687556</v>
      </c>
      <c r="C90" s="108">
        <v>231.77224584103513</v>
      </c>
      <c r="D90" s="108">
        <v>240.06754861572182</v>
      </c>
      <c r="E90" s="108"/>
      <c r="F90" s="108"/>
      <c r="G90" s="108"/>
      <c r="H90" s="91">
        <f t="shared" si="4"/>
        <v>0.29239132382525473</v>
      </c>
      <c r="I90" s="80">
        <f t="shared" si="5"/>
        <v>54.313014218846263</v>
      </c>
      <c r="J90" s="80">
        <f t="shared" si="6"/>
        <v>8.2953027746866894</v>
      </c>
      <c r="K90" s="80">
        <f t="shared" si="7"/>
        <v>0</v>
      </c>
    </row>
    <row r="91" spans="1:11" s="157" customFormat="1">
      <c r="A91" s="100" t="s">
        <v>288</v>
      </c>
      <c r="B91" s="108">
        <v>60.105534419153095</v>
      </c>
      <c r="C91" s="108">
        <v>68.757323265199688</v>
      </c>
      <c r="D91" s="108">
        <v>68.835524433292079</v>
      </c>
      <c r="E91" s="108"/>
      <c r="F91" s="108"/>
      <c r="G91" s="108"/>
      <c r="H91" s="91">
        <f t="shared" si="4"/>
        <v>0.14524436224556894</v>
      </c>
      <c r="I91" s="80">
        <f t="shared" si="5"/>
        <v>8.7299900141389841</v>
      </c>
      <c r="J91" s="80">
        <f t="shared" si="6"/>
        <v>7.8201168092391526E-2</v>
      </c>
      <c r="K91" s="80">
        <f t="shared" si="7"/>
        <v>0</v>
      </c>
    </row>
    <row r="92" spans="1:11" s="116" customFormat="1">
      <c r="A92" s="79" t="s">
        <v>173</v>
      </c>
      <c r="B92" s="117">
        <v>93.158269850124327</v>
      </c>
      <c r="C92" s="164">
        <v>110.15115059027691</v>
      </c>
      <c r="D92" s="164">
        <v>110.73565767250228</v>
      </c>
      <c r="E92" s="164"/>
      <c r="F92" s="164"/>
      <c r="G92" s="164"/>
      <c r="H92" s="114">
        <f t="shared" si="4"/>
        <v>0.18868306432329582</v>
      </c>
      <c r="I92" s="80">
        <f t="shared" si="5"/>
        <v>17.577387822377958</v>
      </c>
      <c r="J92" s="115">
        <f t="shared" si="6"/>
        <v>0.58450708222537173</v>
      </c>
      <c r="K92" s="80">
        <f t="shared" si="7"/>
        <v>0</v>
      </c>
    </row>
    <row r="93" spans="1:11">
      <c r="D93" s="144" t="s">
        <v>286</v>
      </c>
    </row>
    <row r="94" spans="1:11">
      <c r="F94" s="168"/>
      <c r="G94" s="168"/>
    </row>
    <row r="95" spans="1:11">
      <c r="B95" s="147"/>
      <c r="C95" s="143"/>
      <c r="D95" s="145"/>
      <c r="E95" s="147"/>
      <c r="F95" s="147"/>
      <c r="G95" s="14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H1" zoomScale="80" zoomScaleNormal="80" workbookViewId="0">
      <selection activeCell="N15" sqref="N15"/>
    </sheetView>
  </sheetViews>
  <sheetFormatPr defaultRowHeight="15"/>
  <cols>
    <col min="1" max="1" width="16.140625" customWidth="1"/>
    <col min="2" max="2" width="9.140625" style="149"/>
    <col min="3" max="3" width="9.140625" style="148"/>
    <col min="4" max="4" width="15.140625" style="149" customWidth="1"/>
    <col min="5" max="6" width="8.7109375" style="157"/>
    <col min="7" max="7" width="13.42578125" style="157" customWidth="1"/>
    <col min="8" max="8" width="30.5703125" customWidth="1"/>
    <col min="9" max="9" width="30" customWidth="1"/>
    <col min="10" max="10" width="33.42578125" customWidth="1"/>
    <col min="11" max="11" width="33.42578125" style="157" customWidth="1"/>
  </cols>
  <sheetData>
    <row r="1" spans="1:11" s="157" customFormat="1" ht="15.75" thickBot="1">
      <c r="B1" s="188" t="s">
        <v>281</v>
      </c>
      <c r="C1" s="188"/>
      <c r="D1" s="189"/>
      <c r="E1" s="190" t="s">
        <v>280</v>
      </c>
      <c r="F1" s="188"/>
      <c r="G1" s="189"/>
    </row>
    <row r="2" spans="1:11" ht="49.5" customHeight="1">
      <c r="A2" s="94" t="s">
        <v>174</v>
      </c>
      <c r="B2" s="94">
        <v>43040</v>
      </c>
      <c r="C2" s="94">
        <v>43374</v>
      </c>
      <c r="D2" s="94">
        <v>43405</v>
      </c>
      <c r="E2" s="94">
        <v>43040</v>
      </c>
      <c r="F2" s="94">
        <v>43374</v>
      </c>
      <c r="G2" s="94">
        <v>43405</v>
      </c>
      <c r="H2" s="93" t="s">
        <v>336</v>
      </c>
      <c r="I2" s="93" t="s">
        <v>337</v>
      </c>
      <c r="J2" s="93" t="s">
        <v>338</v>
      </c>
      <c r="K2" s="161" t="s">
        <v>340</v>
      </c>
    </row>
    <row r="3" spans="1:11">
      <c r="A3" s="81" t="s">
        <v>175</v>
      </c>
      <c r="B3" s="105">
        <v>83.6663536031473</v>
      </c>
      <c r="C3" s="105">
        <v>98.680302212662141</v>
      </c>
      <c r="D3" s="105">
        <v>99.680152050793041</v>
      </c>
      <c r="E3" s="105"/>
      <c r="F3" s="105"/>
      <c r="G3" s="105"/>
      <c r="H3" s="91">
        <f>(D3-B3)/B3</f>
        <v>0.1914006976281484</v>
      </c>
      <c r="I3" s="82">
        <f>(D3-B3)</f>
        <v>16.01379844764574</v>
      </c>
      <c r="J3" s="82">
        <f>(D3-C3)</f>
        <v>0.99984983813089912</v>
      </c>
      <c r="K3" s="82">
        <f>G3-F3</f>
        <v>0</v>
      </c>
    </row>
    <row r="4" spans="1:11">
      <c r="A4" s="72" t="s">
        <v>176</v>
      </c>
      <c r="B4" s="106">
        <v>76.05708660709773</v>
      </c>
      <c r="C4" s="106">
        <v>88.779433489945248</v>
      </c>
      <c r="D4" s="106">
        <v>89.978887298908205</v>
      </c>
      <c r="E4" s="106"/>
      <c r="F4" s="106"/>
      <c r="G4" s="106"/>
      <c r="H4" s="91">
        <f t="shared" ref="H4:H67" si="0">(D4-B4)/B4</f>
        <v>0.18304409638682212</v>
      </c>
      <c r="I4" s="82">
        <f t="shared" ref="I4:I67" si="1">(D4-B4)</f>
        <v>13.921800691810475</v>
      </c>
      <c r="J4" s="82">
        <f t="shared" ref="J4:J67" si="2">(D4-C4)</f>
        <v>1.1994538089629572</v>
      </c>
      <c r="K4" s="82">
        <f t="shared" ref="K4:K67" si="3">G4-F4</f>
        <v>0</v>
      </c>
    </row>
    <row r="5" spans="1:11">
      <c r="A5" s="72" t="s">
        <v>177</v>
      </c>
      <c r="B5" s="106">
        <v>76.89777222615281</v>
      </c>
      <c r="C5" s="106">
        <v>89.928652059305008</v>
      </c>
      <c r="D5" s="106">
        <v>91.808109409711534</v>
      </c>
      <c r="E5" s="106"/>
      <c r="F5" s="106"/>
      <c r="G5" s="106"/>
      <c r="H5" s="91">
        <f t="shared" si="0"/>
        <v>0.19389816833325299</v>
      </c>
      <c r="I5" s="82">
        <f t="shared" si="1"/>
        <v>14.910337183558724</v>
      </c>
      <c r="J5" s="82">
        <f t="shared" si="2"/>
        <v>1.8794573504065255</v>
      </c>
      <c r="K5" s="82">
        <f t="shared" si="3"/>
        <v>0</v>
      </c>
    </row>
    <row r="6" spans="1:11">
      <c r="A6" s="72" t="s">
        <v>178</v>
      </c>
      <c r="B6" s="106">
        <v>84.92941331764203</v>
      </c>
      <c r="C6" s="106">
        <v>101.58683067677154</v>
      </c>
      <c r="D6" s="106">
        <v>107.79922172191088</v>
      </c>
      <c r="E6" s="106"/>
      <c r="F6" s="106"/>
      <c r="G6" s="106"/>
      <c r="H6" s="91">
        <f t="shared" si="0"/>
        <v>0.26928018822800703</v>
      </c>
      <c r="I6" s="82">
        <f t="shared" si="1"/>
        <v>22.869808404268852</v>
      </c>
      <c r="J6" s="82">
        <f t="shared" si="2"/>
        <v>6.2123910451393414</v>
      </c>
      <c r="K6" s="82">
        <f t="shared" si="3"/>
        <v>0</v>
      </c>
    </row>
    <row r="7" spans="1:11">
      <c r="A7" s="72" t="s">
        <v>180</v>
      </c>
      <c r="B7" s="106">
        <v>78.736736066093442</v>
      </c>
      <c r="C7" s="106">
        <v>91.987622665924505</v>
      </c>
      <c r="D7" s="106">
        <v>94.098678934576199</v>
      </c>
      <c r="E7" s="106"/>
      <c r="F7" s="106"/>
      <c r="G7" s="106"/>
      <c r="H7" s="91">
        <f t="shared" si="0"/>
        <v>0.19510515213111687</v>
      </c>
      <c r="I7" s="82">
        <f t="shared" si="1"/>
        <v>15.361942868482757</v>
      </c>
      <c r="J7" s="82">
        <f t="shared" si="2"/>
        <v>2.1110562686516943</v>
      </c>
      <c r="K7" s="82">
        <f t="shared" si="3"/>
        <v>0</v>
      </c>
    </row>
    <row r="8" spans="1:11">
      <c r="A8" s="72" t="s">
        <v>181</v>
      </c>
      <c r="B8" s="106">
        <v>103.06782067056405</v>
      </c>
      <c r="C8" s="106">
        <v>121.46338128163509</v>
      </c>
      <c r="D8" s="106">
        <v>123.3939327343104</v>
      </c>
      <c r="E8" s="106"/>
      <c r="F8" s="106"/>
      <c r="G8" s="106"/>
      <c r="H8" s="91">
        <f t="shared" si="0"/>
        <v>0.19721103959998104</v>
      </c>
      <c r="I8" s="82">
        <f t="shared" si="1"/>
        <v>20.326112063746351</v>
      </c>
      <c r="J8" s="82">
        <f t="shared" si="2"/>
        <v>1.9305514526753029</v>
      </c>
      <c r="K8" s="82">
        <f t="shared" si="3"/>
        <v>0</v>
      </c>
    </row>
    <row r="9" spans="1:11">
      <c r="A9" s="72" t="s">
        <v>182</v>
      </c>
      <c r="B9" s="106">
        <v>85.650095154947124</v>
      </c>
      <c r="C9" s="106">
        <v>100.87885286858777</v>
      </c>
      <c r="D9" s="106">
        <v>100.61957683472949</v>
      </c>
      <c r="E9" s="106"/>
      <c r="F9" s="106"/>
      <c r="G9" s="106"/>
      <c r="H9" s="91">
        <f t="shared" si="0"/>
        <v>0.17477484003609689</v>
      </c>
      <c r="I9" s="82">
        <f t="shared" si="1"/>
        <v>14.969481679782362</v>
      </c>
      <c r="J9" s="82">
        <f t="shared" si="2"/>
        <v>-0.2592760338582849</v>
      </c>
      <c r="K9" s="82">
        <f t="shared" si="3"/>
        <v>0</v>
      </c>
    </row>
    <row r="10" spans="1:11">
      <c r="A10" s="72" t="s">
        <v>184</v>
      </c>
      <c r="B10" s="106">
        <v>90.586754429441399</v>
      </c>
      <c r="C10" s="106">
        <v>100.09254901512239</v>
      </c>
      <c r="D10" s="106">
        <v>108.38223060230563</v>
      </c>
      <c r="E10" s="106"/>
      <c r="F10" s="106"/>
      <c r="G10" s="106"/>
      <c r="H10" s="91">
        <f t="shared" si="0"/>
        <v>0.196446779498268</v>
      </c>
      <c r="I10" s="82">
        <f t="shared" si="1"/>
        <v>17.795476172864227</v>
      </c>
      <c r="J10" s="82">
        <f t="shared" si="2"/>
        <v>8.2896815871832388</v>
      </c>
      <c r="K10" s="82">
        <f t="shared" si="3"/>
        <v>0</v>
      </c>
    </row>
    <row r="11" spans="1:11">
      <c r="A11" s="72" t="s">
        <v>185</v>
      </c>
      <c r="B11" s="106">
        <v>78.194856650389482</v>
      </c>
      <c r="C11" s="106">
        <v>92.088140394521929</v>
      </c>
      <c r="D11" s="106">
        <v>93.128029563831348</v>
      </c>
      <c r="E11" s="106"/>
      <c r="F11" s="106"/>
      <c r="G11" s="106"/>
      <c r="H11" s="91">
        <f t="shared" si="0"/>
        <v>0.19097385113458717</v>
      </c>
      <c r="I11" s="82">
        <f t="shared" si="1"/>
        <v>14.933172913441865</v>
      </c>
      <c r="J11" s="82">
        <f t="shared" si="2"/>
        <v>1.0398891693094185</v>
      </c>
      <c r="K11" s="82">
        <f t="shared" si="3"/>
        <v>0</v>
      </c>
    </row>
    <row r="12" spans="1:11">
      <c r="A12" s="72" t="s">
        <v>186</v>
      </c>
      <c r="B12" s="106">
        <v>80.091660772284058</v>
      </c>
      <c r="C12" s="106">
        <v>96.57009823911342</v>
      </c>
      <c r="D12" s="106">
        <v>97.625121885204805</v>
      </c>
      <c r="E12" s="106"/>
      <c r="F12" s="106"/>
      <c r="G12" s="106"/>
      <c r="H12" s="91">
        <f>(D12-B12)/B12</f>
        <v>0.21891743714457038</v>
      </c>
      <c r="I12" s="82">
        <f t="shared" si="1"/>
        <v>17.533461112920747</v>
      </c>
      <c r="J12" s="82">
        <f t="shared" si="2"/>
        <v>1.0550236460913851</v>
      </c>
      <c r="K12" s="82">
        <f t="shared" si="3"/>
        <v>0</v>
      </c>
    </row>
    <row r="13" spans="1:11">
      <c r="A13" s="72" t="s">
        <v>190</v>
      </c>
      <c r="B13" s="106">
        <v>90.40509659528476</v>
      </c>
      <c r="C13" s="106">
        <v>109.96996057903687</v>
      </c>
      <c r="D13" s="106">
        <v>107.79697091479514</v>
      </c>
      <c r="E13" s="106"/>
      <c r="F13" s="106"/>
      <c r="G13" s="106"/>
      <c r="H13" s="91">
        <f t="shared" si="0"/>
        <v>0.19237714437017131</v>
      </c>
      <c r="I13" s="82">
        <f t="shared" si="1"/>
        <v>17.391874319510379</v>
      </c>
      <c r="J13" s="82">
        <f t="shared" si="2"/>
        <v>-2.1729896642417259</v>
      </c>
      <c r="K13" s="82">
        <f t="shared" si="3"/>
        <v>0</v>
      </c>
    </row>
    <row r="14" spans="1:11">
      <c r="A14" s="72" t="s">
        <v>191</v>
      </c>
      <c r="B14" s="106">
        <v>79.449765301506233</v>
      </c>
      <c r="C14" s="106">
        <v>91.915046986688012</v>
      </c>
      <c r="D14" s="106">
        <v>96.189386919272835</v>
      </c>
      <c r="E14" s="106"/>
      <c r="F14" s="106"/>
      <c r="G14" s="106"/>
      <c r="H14" s="91">
        <f t="shared" si="0"/>
        <v>0.21069441242829257</v>
      </c>
      <c r="I14" s="82">
        <f t="shared" si="1"/>
        <v>16.739621617766602</v>
      </c>
      <c r="J14" s="82">
        <f t="shared" si="2"/>
        <v>4.274339932584823</v>
      </c>
      <c r="K14" s="82">
        <f t="shared" si="3"/>
        <v>0</v>
      </c>
    </row>
    <row r="15" spans="1:11">
      <c r="A15" s="72" t="s">
        <v>192</v>
      </c>
      <c r="B15" s="106">
        <v>81.484640155842442</v>
      </c>
      <c r="C15" s="106">
        <v>94.457680246913583</v>
      </c>
      <c r="D15" s="106">
        <v>100.73305748558269</v>
      </c>
      <c r="E15" s="106"/>
      <c r="F15" s="106"/>
      <c r="G15" s="106"/>
      <c r="H15" s="91">
        <f t="shared" si="0"/>
        <v>0.23622141906654956</v>
      </c>
      <c r="I15" s="82">
        <f t="shared" si="1"/>
        <v>19.248417329740249</v>
      </c>
      <c r="J15" s="82">
        <f t="shared" si="2"/>
        <v>6.2753772386691082</v>
      </c>
      <c r="K15" s="82">
        <f t="shared" si="3"/>
        <v>0</v>
      </c>
    </row>
    <row r="16" spans="1:11">
      <c r="A16" s="72" t="s">
        <v>193</v>
      </c>
      <c r="B16" s="106">
        <v>80.417527456461627</v>
      </c>
      <c r="C16" s="106">
        <v>96.308050307424594</v>
      </c>
      <c r="D16" s="106">
        <v>97.348754315102056</v>
      </c>
      <c r="E16" s="106"/>
      <c r="F16" s="106"/>
      <c r="G16" s="106"/>
      <c r="H16" s="91">
        <f t="shared" si="0"/>
        <v>0.21054150002071456</v>
      </c>
      <c r="I16" s="82">
        <f t="shared" si="1"/>
        <v>16.931226858640429</v>
      </c>
      <c r="J16" s="82">
        <f t="shared" si="2"/>
        <v>1.0407040076774621</v>
      </c>
      <c r="K16" s="82">
        <f t="shared" si="3"/>
        <v>0</v>
      </c>
    </row>
    <row r="17" spans="1:11">
      <c r="A17" s="72" t="s">
        <v>194</v>
      </c>
      <c r="B17" s="106">
        <v>79.99478973341229</v>
      </c>
      <c r="C17" s="106">
        <v>92.781145541330559</v>
      </c>
      <c r="D17" s="106">
        <v>95.66529638286157</v>
      </c>
      <c r="E17" s="106"/>
      <c r="F17" s="106"/>
      <c r="G17" s="106"/>
      <c r="H17" s="91">
        <f t="shared" si="0"/>
        <v>0.19589409137360367</v>
      </c>
      <c r="I17" s="82">
        <f t="shared" si="1"/>
        <v>15.67050664944928</v>
      </c>
      <c r="J17" s="82">
        <f t="shared" si="2"/>
        <v>2.8841508415310102</v>
      </c>
      <c r="K17" s="82">
        <f t="shared" si="3"/>
        <v>0</v>
      </c>
    </row>
    <row r="18" spans="1:11">
      <c r="A18" s="72" t="s">
        <v>195</v>
      </c>
      <c r="B18" s="106">
        <v>93.177233316119342</v>
      </c>
      <c r="C18" s="106">
        <v>112.98037140298108</v>
      </c>
      <c r="D18" s="106">
        <v>111.26156834184034</v>
      </c>
      <c r="E18" s="106"/>
      <c r="F18" s="106"/>
      <c r="G18" s="106"/>
      <c r="H18" s="91">
        <f t="shared" si="0"/>
        <v>0.19408534018569615</v>
      </c>
      <c r="I18" s="82">
        <f t="shared" si="1"/>
        <v>18.084335025721003</v>
      </c>
      <c r="J18" s="82">
        <f t="shared" si="2"/>
        <v>-1.7188030611407328</v>
      </c>
      <c r="K18" s="82">
        <f t="shared" si="3"/>
        <v>0</v>
      </c>
    </row>
    <row r="19" spans="1:11">
      <c r="A19" s="72" t="s">
        <v>196</v>
      </c>
      <c r="B19" s="106">
        <v>86.332989064738115</v>
      </c>
      <c r="C19" s="106">
        <v>105.39199181845649</v>
      </c>
      <c r="D19" s="106">
        <v>108.12823722578032</v>
      </c>
      <c r="E19" s="106"/>
      <c r="F19" s="106"/>
      <c r="G19" s="106"/>
      <c r="H19" s="91">
        <f t="shared" si="0"/>
        <v>0.25245561861293497</v>
      </c>
      <c r="I19" s="82">
        <f t="shared" si="1"/>
        <v>21.79524816104221</v>
      </c>
      <c r="J19" s="82">
        <f t="shared" si="2"/>
        <v>2.7362454073238354</v>
      </c>
      <c r="K19" s="82">
        <f t="shared" si="3"/>
        <v>0</v>
      </c>
    </row>
    <row r="20" spans="1:11">
      <c r="A20" s="72" t="s">
        <v>197</v>
      </c>
      <c r="B20" s="106">
        <v>83.39598611919871</v>
      </c>
      <c r="C20" s="106">
        <v>100.58699193630299</v>
      </c>
      <c r="D20" s="106">
        <v>102.37734439979599</v>
      </c>
      <c r="E20" s="106"/>
      <c r="F20" s="106"/>
      <c r="G20" s="106"/>
      <c r="H20" s="91">
        <f t="shared" si="0"/>
        <v>0.22760517818527901</v>
      </c>
      <c r="I20" s="82">
        <f t="shared" si="1"/>
        <v>18.981358280597277</v>
      </c>
      <c r="J20" s="82">
        <f t="shared" si="2"/>
        <v>1.7903524634929937</v>
      </c>
      <c r="K20" s="82">
        <f t="shared" si="3"/>
        <v>0</v>
      </c>
    </row>
    <row r="21" spans="1:11">
      <c r="A21" s="72" t="s">
        <v>198</v>
      </c>
      <c r="B21" s="106">
        <v>76.522290083009423</v>
      </c>
      <c r="C21" s="106">
        <v>88.712662678326609</v>
      </c>
      <c r="D21" s="106">
        <v>91.580719136438574</v>
      </c>
      <c r="E21" s="106"/>
      <c r="F21" s="106"/>
      <c r="G21" s="106"/>
      <c r="H21" s="91">
        <f t="shared" si="0"/>
        <v>0.19678487192547625</v>
      </c>
      <c r="I21" s="82">
        <f t="shared" si="1"/>
        <v>15.058429053429151</v>
      </c>
      <c r="J21" s="82">
        <f t="shared" si="2"/>
        <v>2.8680564581119654</v>
      </c>
      <c r="K21" s="82">
        <f t="shared" si="3"/>
        <v>0</v>
      </c>
    </row>
    <row r="22" spans="1:11">
      <c r="A22" s="72" t="s">
        <v>199</v>
      </c>
      <c r="B22" s="106">
        <v>77.07259099161594</v>
      </c>
      <c r="C22" s="106">
        <v>91.380041291950661</v>
      </c>
      <c r="D22" s="106">
        <v>91.134537568658587</v>
      </c>
      <c r="E22" s="106"/>
      <c r="F22" s="106"/>
      <c r="G22" s="106"/>
      <c r="H22" s="91">
        <f t="shared" si="0"/>
        <v>0.18245067923786712</v>
      </c>
      <c r="I22" s="82">
        <f t="shared" si="1"/>
        <v>14.061946577042647</v>
      </c>
      <c r="J22" s="82">
        <f t="shared" si="2"/>
        <v>-0.24550372329207448</v>
      </c>
      <c r="K22" s="82">
        <f t="shared" si="3"/>
        <v>0</v>
      </c>
    </row>
    <row r="23" spans="1:11">
      <c r="A23" s="72" t="s">
        <v>112</v>
      </c>
      <c r="B23" s="106">
        <v>78.567604285558289</v>
      </c>
      <c r="C23" s="106">
        <v>91.715815286255122</v>
      </c>
      <c r="D23" s="106">
        <v>94.23911510648604</v>
      </c>
      <c r="E23" s="106"/>
      <c r="F23" s="106"/>
      <c r="G23" s="106"/>
      <c r="H23" s="91">
        <f t="shared" si="0"/>
        <v>0.19946530078693478</v>
      </c>
      <c r="I23" s="82">
        <f t="shared" si="1"/>
        <v>15.67151082092775</v>
      </c>
      <c r="J23" s="82">
        <f t="shared" si="2"/>
        <v>2.5232998202309176</v>
      </c>
      <c r="K23" s="82">
        <f t="shared" si="3"/>
        <v>0</v>
      </c>
    </row>
    <row r="24" spans="1:11">
      <c r="A24" s="72" t="s">
        <v>201</v>
      </c>
      <c r="B24" s="106">
        <v>77.661787611886595</v>
      </c>
      <c r="C24" s="106">
        <v>90.961430422831384</v>
      </c>
      <c r="D24" s="106">
        <v>92.915312928586417</v>
      </c>
      <c r="E24" s="106"/>
      <c r="F24" s="106"/>
      <c r="G24" s="106"/>
      <c r="H24" s="91">
        <f t="shared" si="0"/>
        <v>0.19640966021705608</v>
      </c>
      <c r="I24" s="82">
        <f t="shared" si="1"/>
        <v>15.253525316699822</v>
      </c>
      <c r="J24" s="82">
        <f t="shared" si="2"/>
        <v>1.9538825057550326</v>
      </c>
      <c r="K24" s="82">
        <f t="shared" si="3"/>
        <v>0</v>
      </c>
    </row>
    <row r="25" spans="1:11">
      <c r="A25" s="72" t="s">
        <v>202</v>
      </c>
      <c r="B25" s="106">
        <v>78.714288581936813</v>
      </c>
      <c r="C25" s="106">
        <v>91.800608549133713</v>
      </c>
      <c r="D25" s="106">
        <v>95.60237228470757</v>
      </c>
      <c r="E25" s="106"/>
      <c r="F25" s="106"/>
      <c r="G25" s="106"/>
      <c r="H25" s="91">
        <f t="shared" si="0"/>
        <v>0.21454914993217888</v>
      </c>
      <c r="I25" s="82">
        <f t="shared" si="1"/>
        <v>16.888083702770757</v>
      </c>
      <c r="J25" s="82">
        <f t="shared" si="2"/>
        <v>3.8017637355738572</v>
      </c>
      <c r="K25" s="82">
        <f t="shared" si="3"/>
        <v>0</v>
      </c>
    </row>
    <row r="26" spans="1:11">
      <c r="A26" s="72" t="s">
        <v>203</v>
      </c>
      <c r="B26" s="106">
        <v>91.757356578887837</v>
      </c>
      <c r="C26" s="106">
        <v>104.65562607078947</v>
      </c>
      <c r="D26" s="106">
        <v>109.68958999815494</v>
      </c>
      <c r="E26" s="106"/>
      <c r="F26" s="106"/>
      <c r="G26" s="106"/>
      <c r="H26" s="91">
        <f t="shared" si="0"/>
        <v>0.19543101597363452</v>
      </c>
      <c r="I26" s="82">
        <f t="shared" si="1"/>
        <v>17.932233419267106</v>
      </c>
      <c r="J26" s="82">
        <f t="shared" si="2"/>
        <v>5.0339639273654768</v>
      </c>
      <c r="K26" s="82">
        <f t="shared" si="3"/>
        <v>0</v>
      </c>
    </row>
    <row r="27" spans="1:11">
      <c r="A27" s="72" t="s">
        <v>204</v>
      </c>
      <c r="B27" s="106">
        <v>84.779269405015583</v>
      </c>
      <c r="C27" s="106">
        <v>98.820371018117825</v>
      </c>
      <c r="D27" s="106">
        <v>104.44213895426473</v>
      </c>
      <c r="E27" s="106"/>
      <c r="F27" s="106"/>
      <c r="G27" s="106"/>
      <c r="H27" s="91">
        <f t="shared" si="0"/>
        <v>0.23193016037109052</v>
      </c>
      <c r="I27" s="82">
        <f t="shared" si="1"/>
        <v>19.662869549249152</v>
      </c>
      <c r="J27" s="82">
        <f t="shared" si="2"/>
        <v>5.6217679361469095</v>
      </c>
      <c r="K27" s="82">
        <f t="shared" si="3"/>
        <v>0</v>
      </c>
    </row>
    <row r="28" spans="1:11">
      <c r="A28" s="72" t="s">
        <v>205</v>
      </c>
      <c r="B28" s="106">
        <v>93.302906481517965</v>
      </c>
      <c r="C28" s="106">
        <v>114.05089611229539</v>
      </c>
      <c r="D28" s="106">
        <v>116.31295875048698</v>
      </c>
      <c r="E28" s="106"/>
      <c r="F28" s="106"/>
      <c r="G28" s="106"/>
      <c r="H28" s="91">
        <f t="shared" si="0"/>
        <v>0.24661667183462282</v>
      </c>
      <c r="I28" s="82">
        <f t="shared" si="1"/>
        <v>23.010052268969019</v>
      </c>
      <c r="J28" s="82">
        <f t="shared" si="2"/>
        <v>2.262062638191594</v>
      </c>
      <c r="K28" s="82">
        <f t="shared" si="3"/>
        <v>0</v>
      </c>
    </row>
    <row r="29" spans="1:11">
      <c r="A29" s="72" t="s">
        <v>206</v>
      </c>
      <c r="B29" s="106">
        <v>79.285414076871319</v>
      </c>
      <c r="C29" s="106">
        <v>94.639145275714199</v>
      </c>
      <c r="D29" s="106">
        <v>94.141754483372409</v>
      </c>
      <c r="E29" s="106"/>
      <c r="F29" s="106"/>
      <c r="G29" s="106"/>
      <c r="H29" s="91">
        <f t="shared" si="0"/>
        <v>0.18737797587961258</v>
      </c>
      <c r="I29" s="82">
        <f t="shared" si="1"/>
        <v>14.85634040650109</v>
      </c>
      <c r="J29" s="82">
        <f t="shared" si="2"/>
        <v>-0.49739079234178973</v>
      </c>
      <c r="K29" s="82">
        <f t="shared" si="3"/>
        <v>0</v>
      </c>
    </row>
    <row r="30" spans="1:11">
      <c r="A30" s="72" t="s">
        <v>207</v>
      </c>
      <c r="B30" s="106">
        <v>72.891377469235636</v>
      </c>
      <c r="C30" s="106">
        <v>84.942979438928703</v>
      </c>
      <c r="D30" s="106">
        <v>87.567054889187716</v>
      </c>
      <c r="E30" s="106"/>
      <c r="F30" s="106"/>
      <c r="G30" s="106"/>
      <c r="H30" s="91">
        <f t="shared" si="0"/>
        <v>0.20133626129024743</v>
      </c>
      <c r="I30" s="82">
        <f t="shared" si="1"/>
        <v>14.675677419952081</v>
      </c>
      <c r="J30" s="82">
        <f t="shared" si="2"/>
        <v>2.6240754502590136</v>
      </c>
      <c r="K30" s="82">
        <f t="shared" si="3"/>
        <v>0</v>
      </c>
    </row>
    <row r="31" spans="1:11">
      <c r="A31" s="72" t="s">
        <v>208</v>
      </c>
      <c r="B31" s="106">
        <v>81.49526389905806</v>
      </c>
      <c r="C31" s="106">
        <v>94.223097681891019</v>
      </c>
      <c r="D31" s="106">
        <v>99.675517399173586</v>
      </c>
      <c r="E31" s="106"/>
      <c r="F31" s="106"/>
      <c r="G31" s="106"/>
      <c r="H31" s="91">
        <f t="shared" si="0"/>
        <v>0.22308355885115008</v>
      </c>
      <c r="I31" s="82">
        <f t="shared" si="1"/>
        <v>18.180253500115526</v>
      </c>
      <c r="J31" s="82">
        <f t="shared" si="2"/>
        <v>5.4524197172825666</v>
      </c>
      <c r="K31" s="82">
        <f t="shared" si="3"/>
        <v>0</v>
      </c>
    </row>
    <row r="32" spans="1:11">
      <c r="A32" s="72" t="s">
        <v>209</v>
      </c>
      <c r="B32" s="106">
        <v>77.554890662451925</v>
      </c>
      <c r="C32" s="106">
        <v>91.020711917665324</v>
      </c>
      <c r="D32" s="106">
        <v>94.231449527272929</v>
      </c>
      <c r="E32" s="106"/>
      <c r="F32" s="106"/>
      <c r="G32" s="106"/>
      <c r="H32" s="91">
        <f t="shared" si="0"/>
        <v>0.21502910677037332</v>
      </c>
      <c r="I32" s="82">
        <f t="shared" si="1"/>
        <v>16.676558864821004</v>
      </c>
      <c r="J32" s="82">
        <f t="shared" si="2"/>
        <v>3.2107376096076052</v>
      </c>
      <c r="K32" s="82">
        <f t="shared" si="3"/>
        <v>0</v>
      </c>
    </row>
    <row r="33" spans="1:11">
      <c r="A33" s="72" t="s">
        <v>210</v>
      </c>
      <c r="B33" s="106">
        <v>83.802902241283022</v>
      </c>
      <c r="C33" s="106">
        <v>98.816725150546759</v>
      </c>
      <c r="D33" s="106">
        <v>99.650820897274869</v>
      </c>
      <c r="E33" s="106"/>
      <c r="F33" s="106"/>
      <c r="G33" s="106"/>
      <c r="H33" s="91">
        <f t="shared" si="0"/>
        <v>0.18910942499775191</v>
      </c>
      <c r="I33" s="82">
        <f t="shared" si="1"/>
        <v>15.847918655991847</v>
      </c>
      <c r="J33" s="82">
        <f t="shared" si="2"/>
        <v>0.83409574672811004</v>
      </c>
      <c r="K33" s="82">
        <f t="shared" si="3"/>
        <v>0</v>
      </c>
    </row>
    <row r="34" spans="1:11">
      <c r="A34" s="72" t="s">
        <v>212</v>
      </c>
      <c r="B34" s="106">
        <v>79.95285398174812</v>
      </c>
      <c r="C34" s="106">
        <v>94.292130948460397</v>
      </c>
      <c r="D34" s="106">
        <v>96.073817858813499</v>
      </c>
      <c r="E34" s="106"/>
      <c r="F34" s="106"/>
      <c r="G34" s="106"/>
      <c r="H34" s="91">
        <f t="shared" si="0"/>
        <v>0.2016308746245071</v>
      </c>
      <c r="I34" s="82">
        <f t="shared" si="1"/>
        <v>16.120963877065378</v>
      </c>
      <c r="J34" s="82">
        <f t="shared" si="2"/>
        <v>1.7816869103531019</v>
      </c>
      <c r="K34" s="82">
        <f t="shared" si="3"/>
        <v>0</v>
      </c>
    </row>
    <row r="35" spans="1:11">
      <c r="A35" s="72" t="s">
        <v>230</v>
      </c>
      <c r="B35" s="106">
        <v>79.692852840815917</v>
      </c>
      <c r="C35" s="106">
        <v>95.683661761647116</v>
      </c>
      <c r="D35" s="106">
        <v>95.894584440750606</v>
      </c>
      <c r="E35" s="106"/>
      <c r="F35" s="106"/>
      <c r="G35" s="106"/>
      <c r="H35" s="91">
        <f t="shared" si="0"/>
        <v>0.20330219112995193</v>
      </c>
      <c r="I35" s="82">
        <f t="shared" si="1"/>
        <v>16.201731599934689</v>
      </c>
      <c r="J35" s="82">
        <f t="shared" si="2"/>
        <v>0.21092267910348994</v>
      </c>
      <c r="K35" s="82">
        <f t="shared" si="3"/>
        <v>0</v>
      </c>
    </row>
    <row r="36" spans="1:11">
      <c r="A36" s="72" t="s">
        <v>213</v>
      </c>
      <c r="B36" s="106">
        <v>105.94325707103849</v>
      </c>
      <c r="C36" s="106">
        <v>125.28809771097291</v>
      </c>
      <c r="D36" s="106">
        <v>124.63282070706057</v>
      </c>
      <c r="E36" s="106"/>
      <c r="F36" s="106"/>
      <c r="G36" s="106"/>
      <c r="H36" s="91">
        <f t="shared" si="0"/>
        <v>0.17641107280183119</v>
      </c>
      <c r="I36" s="82">
        <f t="shared" si="1"/>
        <v>18.689563636022086</v>
      </c>
      <c r="J36" s="82">
        <f t="shared" si="2"/>
        <v>-0.65527700391233168</v>
      </c>
      <c r="K36" s="82">
        <f t="shared" si="3"/>
        <v>0</v>
      </c>
    </row>
    <row r="37" spans="1:11">
      <c r="A37" s="72" t="s">
        <v>214</v>
      </c>
      <c r="B37" s="106">
        <v>94.450288292487002</v>
      </c>
      <c r="C37" s="106">
        <v>113.24428724266632</v>
      </c>
      <c r="D37" s="106">
        <v>111.56595164386519</v>
      </c>
      <c r="E37" s="106"/>
      <c r="F37" s="106"/>
      <c r="G37" s="106"/>
      <c r="H37" s="91">
        <f t="shared" si="0"/>
        <v>0.18121345800846692</v>
      </c>
      <c r="I37" s="82">
        <f t="shared" si="1"/>
        <v>17.115663351378188</v>
      </c>
      <c r="J37" s="82">
        <f t="shared" si="2"/>
        <v>-1.6783355988011266</v>
      </c>
      <c r="K37" s="82">
        <f t="shared" si="3"/>
        <v>0</v>
      </c>
    </row>
    <row r="38" spans="1:11">
      <c r="A38" s="72" t="s">
        <v>218</v>
      </c>
      <c r="B38" s="106">
        <v>89.824170030562399</v>
      </c>
      <c r="C38" s="106">
        <v>99.47674960660494</v>
      </c>
      <c r="D38" s="106">
        <v>106.21644643353484</v>
      </c>
      <c r="E38" s="106"/>
      <c r="F38" s="106"/>
      <c r="G38" s="106"/>
      <c r="H38" s="91">
        <f t="shared" si="0"/>
        <v>0.1824929347790803</v>
      </c>
      <c r="I38" s="82">
        <f t="shared" si="1"/>
        <v>16.392276402972442</v>
      </c>
      <c r="J38" s="82">
        <f t="shared" si="2"/>
        <v>6.7396968269299009</v>
      </c>
      <c r="K38" s="82">
        <f t="shared" si="3"/>
        <v>0</v>
      </c>
    </row>
    <row r="39" spans="1:11">
      <c r="A39" s="72" t="s">
        <v>219</v>
      </c>
      <c r="B39" s="106">
        <v>80.307162526400703</v>
      </c>
      <c r="C39" s="106">
        <v>93.37159446217855</v>
      </c>
      <c r="D39" s="106">
        <v>98.866485226753454</v>
      </c>
      <c r="E39" s="106"/>
      <c r="F39" s="106"/>
      <c r="G39" s="106"/>
      <c r="H39" s="91">
        <f t="shared" si="0"/>
        <v>0.23110420187304512</v>
      </c>
      <c r="I39" s="82">
        <f t="shared" si="1"/>
        <v>18.559322700352752</v>
      </c>
      <c r="J39" s="82">
        <f t="shared" si="2"/>
        <v>5.4948907645749046</v>
      </c>
      <c r="K39" s="82">
        <f t="shared" si="3"/>
        <v>0</v>
      </c>
    </row>
    <row r="40" spans="1:11">
      <c r="A40" s="72" t="s">
        <v>220</v>
      </c>
      <c r="B40" s="106">
        <v>83.342808189286728</v>
      </c>
      <c r="C40" s="106">
        <v>98.973251405066762</v>
      </c>
      <c r="D40" s="106">
        <v>99.447746827634631</v>
      </c>
      <c r="E40" s="106"/>
      <c r="F40" s="106"/>
      <c r="G40" s="106"/>
      <c r="H40" s="91">
        <f t="shared" si="0"/>
        <v>0.19323729291399264</v>
      </c>
      <c r="I40" s="82">
        <f t="shared" si="1"/>
        <v>16.104938638347903</v>
      </c>
      <c r="J40" s="82">
        <f t="shared" si="2"/>
        <v>0.4744954225678697</v>
      </c>
      <c r="K40" s="82">
        <f t="shared" si="3"/>
        <v>0</v>
      </c>
    </row>
    <row r="41" spans="1:11">
      <c r="A41" s="72" t="s">
        <v>130</v>
      </c>
      <c r="B41" s="106">
        <v>89.903864472839231</v>
      </c>
      <c r="C41" s="106">
        <v>105.75760868216544</v>
      </c>
      <c r="D41" s="106">
        <v>108.57928393790458</v>
      </c>
      <c r="E41" s="106"/>
      <c r="F41" s="106"/>
      <c r="G41" s="106"/>
      <c r="H41" s="91">
        <f t="shared" si="0"/>
        <v>0.2077265485145787</v>
      </c>
      <c r="I41" s="82">
        <f t="shared" si="1"/>
        <v>18.675419465065346</v>
      </c>
      <c r="J41" s="82">
        <f t="shared" si="2"/>
        <v>2.8216752557391374</v>
      </c>
      <c r="K41" s="82">
        <f t="shared" si="3"/>
        <v>0</v>
      </c>
    </row>
    <row r="42" spans="1:11">
      <c r="A42" s="72" t="s">
        <v>223</v>
      </c>
      <c r="B42" s="106">
        <v>81.33895584288851</v>
      </c>
      <c r="C42" s="106">
        <v>92.584329426934971</v>
      </c>
      <c r="D42" s="106">
        <v>96.37645437058903</v>
      </c>
      <c r="E42" s="106"/>
      <c r="F42" s="106"/>
      <c r="G42" s="106"/>
      <c r="H42" s="91">
        <f t="shared" si="0"/>
        <v>0.18487449675093479</v>
      </c>
      <c r="I42" s="82">
        <f t="shared" si="1"/>
        <v>15.037498527700521</v>
      </c>
      <c r="J42" s="82">
        <f t="shared" si="2"/>
        <v>3.7921249436540592</v>
      </c>
      <c r="K42" s="82">
        <f t="shared" si="3"/>
        <v>0</v>
      </c>
    </row>
    <row r="43" spans="1:11">
      <c r="A43" s="72" t="s">
        <v>224</v>
      </c>
      <c r="B43" s="106">
        <v>111.50784605326213</v>
      </c>
      <c r="C43" s="106">
        <v>132.46690811174926</v>
      </c>
      <c r="D43" s="106">
        <v>131.98417457664726</v>
      </c>
      <c r="E43" s="106"/>
      <c r="F43" s="106"/>
      <c r="G43" s="106"/>
      <c r="H43" s="91">
        <f t="shared" si="0"/>
        <v>0.18363128020251188</v>
      </c>
      <c r="I43" s="82">
        <f t="shared" si="1"/>
        <v>20.476328523385135</v>
      </c>
      <c r="J43" s="82">
        <f t="shared" si="2"/>
        <v>-0.48273353510199968</v>
      </c>
      <c r="K43" s="82">
        <f t="shared" si="3"/>
        <v>0</v>
      </c>
    </row>
    <row r="44" spans="1:11">
      <c r="A44" s="72" t="s">
        <v>225</v>
      </c>
      <c r="B44" s="106">
        <v>80.389934100581229</v>
      </c>
      <c r="C44" s="106">
        <v>94.494731137566959</v>
      </c>
      <c r="D44" s="106">
        <v>94.864859982163466</v>
      </c>
      <c r="E44" s="106"/>
      <c r="F44" s="106"/>
      <c r="G44" s="106"/>
      <c r="H44" s="91">
        <f t="shared" si="0"/>
        <v>0.18005893453615335</v>
      </c>
      <c r="I44" s="82">
        <f t="shared" si="1"/>
        <v>14.474925881582237</v>
      </c>
      <c r="J44" s="82">
        <f t="shared" si="2"/>
        <v>0.37012884459650763</v>
      </c>
      <c r="K44" s="82">
        <f t="shared" si="3"/>
        <v>0</v>
      </c>
    </row>
    <row r="45" spans="1:11">
      <c r="A45" s="72" t="s">
        <v>226</v>
      </c>
      <c r="B45" s="106">
        <v>84.383731950839575</v>
      </c>
      <c r="C45" s="106">
        <v>98.315893244605888</v>
      </c>
      <c r="D45" s="106">
        <v>99.594279266017296</v>
      </c>
      <c r="E45" s="106"/>
      <c r="F45" s="106"/>
      <c r="G45" s="106"/>
      <c r="H45" s="91">
        <f t="shared" si="0"/>
        <v>0.18025449886524464</v>
      </c>
      <c r="I45" s="82">
        <f t="shared" si="1"/>
        <v>15.21054731517772</v>
      </c>
      <c r="J45" s="82">
        <f t="shared" si="2"/>
        <v>1.2783860214114071</v>
      </c>
      <c r="K45" s="82">
        <f t="shared" si="3"/>
        <v>0</v>
      </c>
    </row>
    <row r="46" spans="1:11">
      <c r="A46" s="72" t="s">
        <v>227</v>
      </c>
      <c r="B46" s="106">
        <v>75.021779511536749</v>
      </c>
      <c r="C46" s="106">
        <v>89.261557469240373</v>
      </c>
      <c r="D46" s="106">
        <v>90.68484213863502</v>
      </c>
      <c r="E46" s="106"/>
      <c r="F46" s="106"/>
      <c r="G46" s="106"/>
      <c r="H46" s="91">
        <f t="shared" si="0"/>
        <v>0.20878020661572852</v>
      </c>
      <c r="I46" s="82">
        <f t="shared" si="1"/>
        <v>15.66306262709827</v>
      </c>
      <c r="J46" s="82">
        <f t="shared" si="2"/>
        <v>1.423284669394647</v>
      </c>
      <c r="K46" s="82">
        <f t="shared" si="3"/>
        <v>0</v>
      </c>
    </row>
    <row r="47" spans="1:11">
      <c r="A47" s="72" t="s">
        <v>228</v>
      </c>
      <c r="B47" s="106">
        <v>90.298191554764159</v>
      </c>
      <c r="C47" s="106">
        <v>108.51623634029282</v>
      </c>
      <c r="D47" s="106">
        <v>107.06989105183641</v>
      </c>
      <c r="E47" s="106"/>
      <c r="F47" s="106"/>
      <c r="G47" s="106"/>
      <c r="H47" s="91">
        <f t="shared" si="0"/>
        <v>0.1857368260459627</v>
      </c>
      <c r="I47" s="82">
        <f t="shared" si="1"/>
        <v>16.771699497072248</v>
      </c>
      <c r="J47" s="82">
        <f t="shared" si="2"/>
        <v>-1.4463452884564134</v>
      </c>
      <c r="K47" s="82">
        <f t="shared" si="3"/>
        <v>0</v>
      </c>
    </row>
    <row r="48" spans="1:11">
      <c r="A48" s="72" t="s">
        <v>279</v>
      </c>
      <c r="B48" s="106">
        <v>79.994266619270036</v>
      </c>
      <c r="C48" s="106">
        <v>93.876152054106328</v>
      </c>
      <c r="D48" s="106">
        <v>94.926249011404337</v>
      </c>
      <c r="E48" s="106"/>
      <c r="F48" s="106"/>
      <c r="G48" s="106"/>
      <c r="H48" s="91">
        <f t="shared" si="0"/>
        <v>0.18666315753855908</v>
      </c>
      <c r="I48" s="82">
        <f t="shared" si="1"/>
        <v>14.931982392134302</v>
      </c>
      <c r="J48" s="82">
        <f t="shared" si="2"/>
        <v>1.0500969572980097</v>
      </c>
      <c r="K48" s="82">
        <f t="shared" si="3"/>
        <v>0</v>
      </c>
    </row>
    <row r="49" spans="1:11">
      <c r="A49" s="72" t="s">
        <v>229</v>
      </c>
      <c r="B49" s="106">
        <v>75.026442538698234</v>
      </c>
      <c r="C49" s="106">
        <v>87.553581173957724</v>
      </c>
      <c r="D49" s="106">
        <v>87.826143188115054</v>
      </c>
      <c r="E49" s="106"/>
      <c r="F49" s="106"/>
      <c r="G49" s="106"/>
      <c r="H49" s="91">
        <f t="shared" si="0"/>
        <v>0.17060252647344706</v>
      </c>
      <c r="I49" s="82">
        <f t="shared" si="1"/>
        <v>12.79970064941682</v>
      </c>
      <c r="J49" s="82">
        <f t="shared" si="2"/>
        <v>0.27256201415733017</v>
      </c>
      <c r="K49" s="82">
        <f t="shared" si="3"/>
        <v>0</v>
      </c>
    </row>
    <row r="50" spans="1:11">
      <c r="A50" s="72" t="s">
        <v>231</v>
      </c>
      <c r="B50" s="106">
        <v>83.266439016839342</v>
      </c>
      <c r="C50" s="106">
        <v>98.998340178643033</v>
      </c>
      <c r="D50" s="106">
        <v>99.663689642434917</v>
      </c>
      <c r="E50" s="106"/>
      <c r="F50" s="106"/>
      <c r="G50" s="106"/>
      <c r="H50" s="91">
        <f t="shared" si="0"/>
        <v>0.19692508553511562</v>
      </c>
      <c r="I50" s="82">
        <f t="shared" si="1"/>
        <v>16.397250625595575</v>
      </c>
      <c r="J50" s="82">
        <f t="shared" si="2"/>
        <v>0.66534946379188398</v>
      </c>
      <c r="K50" s="82">
        <f t="shared" si="3"/>
        <v>0</v>
      </c>
    </row>
    <row r="51" spans="1:11">
      <c r="A51" s="72" t="s">
        <v>232</v>
      </c>
      <c r="B51" s="106">
        <v>86.511502653390608</v>
      </c>
      <c r="C51" s="106">
        <v>99.803141953365127</v>
      </c>
      <c r="D51" s="106">
        <v>102.73075695979179</v>
      </c>
      <c r="E51" s="106"/>
      <c r="F51" s="106"/>
      <c r="G51" s="106"/>
      <c r="H51" s="91">
        <f t="shared" si="0"/>
        <v>0.18748089917457361</v>
      </c>
      <c r="I51" s="82">
        <f t="shared" si="1"/>
        <v>16.219254306401183</v>
      </c>
      <c r="J51" s="82">
        <f t="shared" si="2"/>
        <v>2.9276150064266631</v>
      </c>
      <c r="K51" s="82">
        <f t="shared" si="3"/>
        <v>0</v>
      </c>
    </row>
    <row r="52" spans="1:11">
      <c r="A52" s="72" t="s">
        <v>233</v>
      </c>
      <c r="B52" s="106">
        <v>73.17956869536853</v>
      </c>
      <c r="C52" s="106">
        <v>85.476684589262604</v>
      </c>
      <c r="D52" s="106">
        <v>86.729132352682242</v>
      </c>
      <c r="E52" s="106"/>
      <c r="F52" s="106"/>
      <c r="G52" s="106"/>
      <c r="H52" s="91">
        <f t="shared" si="0"/>
        <v>0.18515500841112845</v>
      </c>
      <c r="I52" s="82">
        <f t="shared" si="1"/>
        <v>13.549563657313712</v>
      </c>
      <c r="J52" s="82">
        <f t="shared" si="2"/>
        <v>1.2524477634196387</v>
      </c>
      <c r="K52" s="82">
        <f t="shared" si="3"/>
        <v>0</v>
      </c>
    </row>
    <row r="53" spans="1:11">
      <c r="A53" s="72" t="s">
        <v>234</v>
      </c>
      <c r="B53" s="106">
        <v>75.611841944493364</v>
      </c>
      <c r="C53" s="106">
        <v>89.108341088063042</v>
      </c>
      <c r="D53" s="106">
        <v>90.982631646185126</v>
      </c>
      <c r="E53" s="106"/>
      <c r="F53" s="106"/>
      <c r="G53" s="106"/>
      <c r="H53" s="91">
        <f t="shared" si="0"/>
        <v>0.20328548156485138</v>
      </c>
      <c r="I53" s="82">
        <f t="shared" si="1"/>
        <v>15.370789701691763</v>
      </c>
      <c r="J53" s="82">
        <f t="shared" si="2"/>
        <v>1.8742905581220839</v>
      </c>
      <c r="K53" s="82">
        <f t="shared" si="3"/>
        <v>0</v>
      </c>
    </row>
    <row r="54" spans="1:11">
      <c r="A54" s="72" t="s">
        <v>235</v>
      </c>
      <c r="B54" s="106">
        <v>73.149878538718042</v>
      </c>
      <c r="C54" s="106">
        <v>86.709692798200535</v>
      </c>
      <c r="D54" s="106">
        <v>89.195096513509753</v>
      </c>
      <c r="E54" s="106"/>
      <c r="F54" s="106"/>
      <c r="G54" s="106"/>
      <c r="H54" s="91">
        <f t="shared" si="0"/>
        <v>0.21934715812684527</v>
      </c>
      <c r="I54" s="82">
        <f t="shared" si="1"/>
        <v>16.045217974791711</v>
      </c>
      <c r="J54" s="82">
        <f t="shared" si="2"/>
        <v>2.4854037153092179</v>
      </c>
      <c r="K54" s="82">
        <f t="shared" si="3"/>
        <v>0</v>
      </c>
    </row>
    <row r="55" spans="1:11">
      <c r="A55" s="72" t="s">
        <v>237</v>
      </c>
      <c r="B55" s="106">
        <v>81.102354131093264</v>
      </c>
      <c r="C55" s="106">
        <v>94.532869344021847</v>
      </c>
      <c r="D55" s="106">
        <v>101.96740065426467</v>
      </c>
      <c r="E55" s="106"/>
      <c r="F55" s="106"/>
      <c r="G55" s="106"/>
      <c r="H55" s="91">
        <f t="shared" si="0"/>
        <v>0.25726807497406656</v>
      </c>
      <c r="I55" s="82">
        <f t="shared" si="1"/>
        <v>20.865046523171401</v>
      </c>
      <c r="J55" s="82">
        <f t="shared" si="2"/>
        <v>7.4345313102428179</v>
      </c>
      <c r="K55" s="82">
        <f t="shared" si="3"/>
        <v>0</v>
      </c>
    </row>
    <row r="56" spans="1:11">
      <c r="A56" s="72" t="s">
        <v>238</v>
      </c>
      <c r="B56" s="106">
        <v>90.353587879169652</v>
      </c>
      <c r="C56" s="106">
        <v>107.59279028956323</v>
      </c>
      <c r="D56" s="106">
        <v>107.92488987323165</v>
      </c>
      <c r="E56" s="106"/>
      <c r="F56" s="106"/>
      <c r="G56" s="106"/>
      <c r="H56" s="91">
        <f t="shared" si="0"/>
        <v>0.19447265356590152</v>
      </c>
      <c r="I56" s="82">
        <f t="shared" si="1"/>
        <v>17.571301994061997</v>
      </c>
      <c r="J56" s="82">
        <f t="shared" si="2"/>
        <v>0.33209958366842329</v>
      </c>
      <c r="K56" s="82">
        <f t="shared" si="3"/>
        <v>0</v>
      </c>
    </row>
    <row r="57" spans="1:11">
      <c r="A57" s="72" t="s">
        <v>239</v>
      </c>
      <c r="B57" s="106">
        <v>79.504288065836391</v>
      </c>
      <c r="C57" s="106">
        <v>92.264453012834082</v>
      </c>
      <c r="D57" s="106">
        <v>95.338379231702149</v>
      </c>
      <c r="E57" s="106"/>
      <c r="F57" s="106"/>
      <c r="G57" s="106"/>
      <c r="H57" s="91">
        <f t="shared" si="0"/>
        <v>0.19916021577042195</v>
      </c>
      <c r="I57" s="82">
        <f t="shared" si="1"/>
        <v>15.834091165865757</v>
      </c>
      <c r="J57" s="82">
        <f t="shared" si="2"/>
        <v>3.0739262188680669</v>
      </c>
      <c r="K57" s="82">
        <f t="shared" si="3"/>
        <v>0</v>
      </c>
    </row>
    <row r="58" spans="1:11">
      <c r="A58" s="72" t="s">
        <v>240</v>
      </c>
      <c r="B58" s="106">
        <v>80.3491689244143</v>
      </c>
      <c r="C58" s="106">
        <v>98.92576940898482</v>
      </c>
      <c r="D58" s="106">
        <v>100.89055636387859</v>
      </c>
      <c r="E58" s="106"/>
      <c r="F58" s="106"/>
      <c r="G58" s="106"/>
      <c r="H58" s="91">
        <f t="shared" si="0"/>
        <v>0.25565152340017216</v>
      </c>
      <c r="I58" s="82">
        <f t="shared" si="1"/>
        <v>20.541387439464287</v>
      </c>
      <c r="J58" s="82">
        <f t="shared" si="2"/>
        <v>1.9647869548937678</v>
      </c>
      <c r="K58" s="82">
        <f t="shared" si="3"/>
        <v>0</v>
      </c>
    </row>
    <row r="59" spans="1:11">
      <c r="A59" s="72" t="s">
        <v>241</v>
      </c>
      <c r="B59" s="106">
        <v>73.144661532606506</v>
      </c>
      <c r="C59" s="106">
        <v>84.51782830112721</v>
      </c>
      <c r="D59" s="106">
        <v>89.544250603012756</v>
      </c>
      <c r="E59" s="106"/>
      <c r="F59" s="106"/>
      <c r="G59" s="106"/>
      <c r="H59" s="91">
        <f t="shared" si="0"/>
        <v>0.22420760075696877</v>
      </c>
      <c r="I59" s="82">
        <f t="shared" si="1"/>
        <v>16.39958907040625</v>
      </c>
      <c r="J59" s="82">
        <f t="shared" si="2"/>
        <v>5.0264223018855461</v>
      </c>
      <c r="K59" s="82">
        <f t="shared" si="3"/>
        <v>0</v>
      </c>
    </row>
    <row r="60" spans="1:11">
      <c r="A60" s="72" t="s">
        <v>242</v>
      </c>
      <c r="B60" s="106">
        <v>84.605299764657019</v>
      </c>
      <c r="C60" s="106">
        <v>97.567477894544282</v>
      </c>
      <c r="D60" s="106">
        <v>102.57604904991661</v>
      </c>
      <c r="E60" s="106"/>
      <c r="F60" s="106"/>
      <c r="G60" s="106"/>
      <c r="H60" s="91">
        <f t="shared" si="0"/>
        <v>0.2124068980932407</v>
      </c>
      <c r="I60" s="82">
        <f t="shared" si="1"/>
        <v>17.970749285259586</v>
      </c>
      <c r="J60" s="82">
        <f t="shared" si="2"/>
        <v>5.0085711553723229</v>
      </c>
      <c r="K60" s="82">
        <f t="shared" si="3"/>
        <v>0</v>
      </c>
    </row>
    <row r="61" spans="1:11">
      <c r="A61" s="72" t="s">
        <v>245</v>
      </c>
      <c r="B61" s="106">
        <v>93.182314106114617</v>
      </c>
      <c r="C61" s="106">
        <v>113.22283982944855</v>
      </c>
      <c r="D61" s="106">
        <v>111.49943823558033</v>
      </c>
      <c r="E61" s="106"/>
      <c r="F61" s="106"/>
      <c r="G61" s="106"/>
      <c r="H61" s="91">
        <f t="shared" si="0"/>
        <v>0.19657296886409631</v>
      </c>
      <c r="I61" s="82">
        <f t="shared" si="1"/>
        <v>18.317124129465711</v>
      </c>
      <c r="J61" s="82">
        <f t="shared" si="2"/>
        <v>-1.7234015938682177</v>
      </c>
      <c r="K61" s="82">
        <f t="shared" si="3"/>
        <v>0</v>
      </c>
    </row>
    <row r="62" spans="1:11">
      <c r="A62" s="72" t="s">
        <v>246</v>
      </c>
      <c r="B62" s="106">
        <v>75.00516613387461</v>
      </c>
      <c r="C62" s="106">
        <v>87.438156956787566</v>
      </c>
      <c r="D62" s="106">
        <v>89.658972603616391</v>
      </c>
      <c r="E62" s="106"/>
      <c r="F62" s="106"/>
      <c r="G62" s="106"/>
      <c r="H62" s="91">
        <f t="shared" si="0"/>
        <v>0.19537062878557743</v>
      </c>
      <c r="I62" s="82">
        <f t="shared" si="1"/>
        <v>14.653806469741781</v>
      </c>
      <c r="J62" s="82">
        <f t="shared" si="2"/>
        <v>2.2208156468288252</v>
      </c>
      <c r="K62" s="82">
        <f t="shared" si="3"/>
        <v>0</v>
      </c>
    </row>
    <row r="63" spans="1:11">
      <c r="A63" s="72" t="s">
        <v>247</v>
      </c>
      <c r="B63" s="106">
        <v>78.872656073159717</v>
      </c>
      <c r="C63" s="106">
        <v>91.325589344071446</v>
      </c>
      <c r="D63" s="106">
        <v>94.451121932633683</v>
      </c>
      <c r="E63" s="106"/>
      <c r="F63" s="106"/>
      <c r="G63" s="106"/>
      <c r="H63" s="91">
        <f t="shared" si="0"/>
        <v>0.19751415300410177</v>
      </c>
      <c r="I63" s="82">
        <f t="shared" si="1"/>
        <v>15.578465859473965</v>
      </c>
      <c r="J63" s="82">
        <f t="shared" si="2"/>
        <v>3.1255325885622369</v>
      </c>
      <c r="K63" s="82">
        <f t="shared" si="3"/>
        <v>0</v>
      </c>
    </row>
    <row r="64" spans="1:11">
      <c r="A64" s="72" t="s">
        <v>248</v>
      </c>
      <c r="B64" s="106">
        <v>78.960102684945412</v>
      </c>
      <c r="C64" s="106">
        <v>88.488548258183442</v>
      </c>
      <c r="D64" s="106">
        <v>94.017611347885705</v>
      </c>
      <c r="E64" s="106"/>
      <c r="F64" s="106"/>
      <c r="G64" s="106"/>
      <c r="H64" s="91">
        <f t="shared" si="0"/>
        <v>0.19069768339867127</v>
      </c>
      <c r="I64" s="82">
        <f t="shared" si="1"/>
        <v>15.057508662940293</v>
      </c>
      <c r="J64" s="82">
        <f t="shared" si="2"/>
        <v>5.5290630897022623</v>
      </c>
      <c r="K64" s="82">
        <f t="shared" si="3"/>
        <v>0</v>
      </c>
    </row>
    <row r="65" spans="1:11">
      <c r="A65" s="72" t="s">
        <v>243</v>
      </c>
      <c r="B65" s="106">
        <v>80.668220976599756</v>
      </c>
      <c r="C65" s="106">
        <v>97.024647170773008</v>
      </c>
      <c r="D65" s="106">
        <v>99.059994547534416</v>
      </c>
      <c r="E65" s="106"/>
      <c r="F65" s="106"/>
      <c r="G65" s="106"/>
      <c r="H65" s="91">
        <f t="shared" si="0"/>
        <v>0.22799279999331765</v>
      </c>
      <c r="I65" s="82">
        <f t="shared" si="1"/>
        <v>18.39177357093466</v>
      </c>
      <c r="J65" s="82">
        <f t="shared" si="2"/>
        <v>2.0353473767614076</v>
      </c>
      <c r="K65" s="82">
        <f t="shared" si="3"/>
        <v>0</v>
      </c>
    </row>
    <row r="66" spans="1:11">
      <c r="A66" s="72" t="s">
        <v>249</v>
      </c>
      <c r="B66" s="106">
        <v>74.882249100013667</v>
      </c>
      <c r="C66" s="106">
        <v>88.987119440015775</v>
      </c>
      <c r="D66" s="106">
        <v>87.748630290449597</v>
      </c>
      <c r="E66" s="106"/>
      <c r="F66" s="106"/>
      <c r="G66" s="106"/>
      <c r="H66" s="91">
        <f t="shared" si="0"/>
        <v>0.17182151103997198</v>
      </c>
      <c r="I66" s="82">
        <f t="shared" si="1"/>
        <v>12.866381190435931</v>
      </c>
      <c r="J66" s="82">
        <f t="shared" si="2"/>
        <v>-1.2384891495661776</v>
      </c>
      <c r="K66" s="82">
        <f t="shared" si="3"/>
        <v>0</v>
      </c>
    </row>
    <row r="67" spans="1:11">
      <c r="A67" s="72" t="s">
        <v>250</v>
      </c>
      <c r="B67" s="106">
        <v>81.755873196245915</v>
      </c>
      <c r="C67" s="106">
        <v>94.536650593121522</v>
      </c>
      <c r="D67" s="106">
        <v>100.43157302527263</v>
      </c>
      <c r="E67" s="106"/>
      <c r="F67" s="106"/>
      <c r="G67" s="106"/>
      <c r="H67" s="91">
        <f t="shared" si="0"/>
        <v>0.22843251620831892</v>
      </c>
      <c r="I67" s="82">
        <f t="shared" si="1"/>
        <v>18.675699829026712</v>
      </c>
      <c r="J67" s="82">
        <f t="shared" si="2"/>
        <v>5.8949224321511053</v>
      </c>
      <c r="K67" s="82">
        <f t="shared" si="3"/>
        <v>0</v>
      </c>
    </row>
    <row r="68" spans="1:11">
      <c r="A68" s="72" t="s">
        <v>252</v>
      </c>
      <c r="B68" s="106">
        <v>79.739051290579241</v>
      </c>
      <c r="C68" s="106">
        <v>95.271767715273569</v>
      </c>
      <c r="D68" s="106">
        <v>98.054014588826689</v>
      </c>
      <c r="E68" s="106"/>
      <c r="F68" s="106"/>
      <c r="G68" s="106"/>
      <c r="H68" s="91">
        <f t="shared" ref="H68:H84" si="4">(D68-B68)/B68</f>
        <v>0.22968624534427171</v>
      </c>
      <c r="I68" s="82">
        <f t="shared" ref="I68:I84" si="5">(D68-B68)</f>
        <v>18.314963298247449</v>
      </c>
      <c r="J68" s="82">
        <f t="shared" ref="J68:J84" si="6">(D68-C68)</f>
        <v>2.7822468735531203</v>
      </c>
      <c r="K68" s="82">
        <f t="shared" ref="K68:K84" si="7">G68-F68</f>
        <v>0</v>
      </c>
    </row>
    <row r="69" spans="1:11">
      <c r="A69" s="72" t="s">
        <v>253</v>
      </c>
      <c r="B69" s="106">
        <v>106.80131856739496</v>
      </c>
      <c r="C69" s="106">
        <v>121.87398871629838</v>
      </c>
      <c r="D69" s="106">
        <v>127.6564069423961</v>
      </c>
      <c r="E69" s="106"/>
      <c r="F69" s="106"/>
      <c r="G69" s="106"/>
      <c r="H69" s="91">
        <f t="shared" si="4"/>
        <v>0.19526995223229324</v>
      </c>
      <c r="I69" s="82">
        <f t="shared" si="5"/>
        <v>20.855088375001145</v>
      </c>
      <c r="J69" s="82">
        <f t="shared" si="6"/>
        <v>5.7824182260977182</v>
      </c>
      <c r="K69" s="82">
        <f t="shared" si="7"/>
        <v>0</v>
      </c>
    </row>
    <row r="70" spans="1:11">
      <c r="A70" s="72" t="s">
        <v>179</v>
      </c>
      <c r="B70" s="106">
        <v>79.627922010513316</v>
      </c>
      <c r="C70" s="106">
        <v>93.378457805106152</v>
      </c>
      <c r="D70" s="106">
        <v>92.489321629172821</v>
      </c>
      <c r="E70" s="106"/>
      <c r="F70" s="106"/>
      <c r="G70" s="106"/>
      <c r="H70" s="91">
        <f t="shared" si="4"/>
        <v>0.16151871471619475</v>
      </c>
      <c r="I70" s="82">
        <f t="shared" si="5"/>
        <v>12.861399618659505</v>
      </c>
      <c r="J70" s="82">
        <f t="shared" si="6"/>
        <v>-0.88913617593333072</v>
      </c>
      <c r="K70" s="82">
        <f t="shared" si="7"/>
        <v>0</v>
      </c>
    </row>
    <row r="71" spans="1:11">
      <c r="A71" s="72" t="s">
        <v>189</v>
      </c>
      <c r="B71" s="106">
        <v>76.006128032644796</v>
      </c>
      <c r="C71" s="106">
        <v>87.589093405659668</v>
      </c>
      <c r="D71" s="106">
        <v>97.182121066777285</v>
      </c>
      <c r="E71" s="106"/>
      <c r="F71" s="106"/>
      <c r="G71" s="106"/>
      <c r="H71" s="91">
        <f t="shared" si="4"/>
        <v>0.2786090224861521</v>
      </c>
      <c r="I71" s="82">
        <f t="shared" si="5"/>
        <v>21.175993034132489</v>
      </c>
      <c r="J71" s="82">
        <f t="shared" si="6"/>
        <v>9.5930276611176168</v>
      </c>
      <c r="K71" s="82">
        <f t="shared" si="7"/>
        <v>0</v>
      </c>
    </row>
    <row r="72" spans="1:11">
      <c r="A72" s="72" t="s">
        <v>217</v>
      </c>
      <c r="B72" s="106">
        <v>79.932191001329258</v>
      </c>
      <c r="C72" s="106">
        <v>94.407445974750118</v>
      </c>
      <c r="D72" s="106">
        <v>94.759218282237427</v>
      </c>
      <c r="E72" s="106"/>
      <c r="F72" s="106"/>
      <c r="G72" s="106"/>
      <c r="H72" s="91">
        <f t="shared" si="4"/>
        <v>0.18549506894739815</v>
      </c>
      <c r="I72" s="82">
        <f t="shared" si="5"/>
        <v>14.827027280908169</v>
      </c>
      <c r="J72" s="82">
        <f t="shared" si="6"/>
        <v>0.35177230748730892</v>
      </c>
      <c r="K72" s="82">
        <f t="shared" si="7"/>
        <v>0</v>
      </c>
    </row>
    <row r="73" spans="1:11">
      <c r="A73" s="72" t="s">
        <v>222</v>
      </c>
      <c r="B73" s="106">
        <v>93.725831232332112</v>
      </c>
      <c r="C73" s="106">
        <v>108.80344377300899</v>
      </c>
      <c r="D73" s="106">
        <v>115.81320606505436</v>
      </c>
      <c r="E73" s="106"/>
      <c r="F73" s="106"/>
      <c r="G73" s="106"/>
      <c r="H73" s="91">
        <f t="shared" si="4"/>
        <v>0.23565941792472342</v>
      </c>
      <c r="I73" s="82">
        <f t="shared" si="5"/>
        <v>22.087374832722247</v>
      </c>
      <c r="J73" s="82">
        <f t="shared" si="6"/>
        <v>7.0097622920453659</v>
      </c>
      <c r="K73" s="82">
        <f t="shared" si="7"/>
        <v>0</v>
      </c>
    </row>
    <row r="74" spans="1:11">
      <c r="A74" s="72" t="s">
        <v>188</v>
      </c>
      <c r="B74" s="106">
        <v>80.379537835366065</v>
      </c>
      <c r="C74" s="106">
        <v>93.190636516013953</v>
      </c>
      <c r="D74" s="106">
        <v>95.985259712724513</v>
      </c>
      <c r="E74" s="106"/>
      <c r="F74" s="106"/>
      <c r="G74" s="106"/>
      <c r="H74" s="91">
        <f t="shared" si="4"/>
        <v>0.1941504305401979</v>
      </c>
      <c r="I74" s="82">
        <f t="shared" si="5"/>
        <v>15.605721877358448</v>
      </c>
      <c r="J74" s="82">
        <f t="shared" si="6"/>
        <v>2.7946231967105604</v>
      </c>
      <c r="K74" s="82">
        <f t="shared" si="7"/>
        <v>0</v>
      </c>
    </row>
    <row r="75" spans="1:11">
      <c r="A75" s="72" t="s">
        <v>244</v>
      </c>
      <c r="B75" s="106">
        <v>74.862799476481129</v>
      </c>
      <c r="C75" s="106">
        <v>91.408985783034254</v>
      </c>
      <c r="D75" s="106">
        <v>92.783803704320121</v>
      </c>
      <c r="E75" s="106"/>
      <c r="F75" s="106"/>
      <c r="G75" s="106"/>
      <c r="H75" s="91">
        <f t="shared" si="4"/>
        <v>0.23938463900844437</v>
      </c>
      <c r="I75" s="82">
        <f t="shared" si="5"/>
        <v>17.921004227838992</v>
      </c>
      <c r="J75" s="82">
        <f t="shared" si="6"/>
        <v>1.3748179212858673</v>
      </c>
      <c r="K75" s="82">
        <f t="shared" si="7"/>
        <v>0</v>
      </c>
    </row>
    <row r="76" spans="1:11">
      <c r="A76" s="72" t="s">
        <v>187</v>
      </c>
      <c r="B76" s="106">
        <v>80.365810857464567</v>
      </c>
      <c r="C76" s="106">
        <v>92.129991504794887</v>
      </c>
      <c r="D76" s="106">
        <v>94.874045457945783</v>
      </c>
      <c r="E76" s="106"/>
      <c r="F76" s="106"/>
      <c r="G76" s="106"/>
      <c r="H76" s="91">
        <f t="shared" si="4"/>
        <v>0.18052744625712511</v>
      </c>
      <c r="I76" s="82">
        <f t="shared" si="5"/>
        <v>14.508234600481217</v>
      </c>
      <c r="J76" s="82">
        <f t="shared" si="6"/>
        <v>2.7440539531508961</v>
      </c>
      <c r="K76" s="82">
        <f t="shared" si="7"/>
        <v>0</v>
      </c>
    </row>
    <row r="77" spans="1:11">
      <c r="A77" s="72" t="s">
        <v>183</v>
      </c>
      <c r="B77" s="106">
        <v>96.070005697910204</v>
      </c>
      <c r="C77" s="106">
        <v>122.70004262251183</v>
      </c>
      <c r="D77" s="106">
        <v>118.64939140992564</v>
      </c>
      <c r="E77" s="106"/>
      <c r="F77" s="106"/>
      <c r="G77" s="106"/>
      <c r="H77" s="91">
        <f t="shared" si="4"/>
        <v>0.23503054411192362</v>
      </c>
      <c r="I77" s="82">
        <f t="shared" si="5"/>
        <v>22.579385712015437</v>
      </c>
      <c r="J77" s="82">
        <f t="shared" si="6"/>
        <v>-4.0506512125861889</v>
      </c>
      <c r="K77" s="82">
        <f t="shared" si="7"/>
        <v>0</v>
      </c>
    </row>
    <row r="78" spans="1:11">
      <c r="A78" s="72" t="s">
        <v>211</v>
      </c>
      <c r="B78" s="106">
        <v>78.143465296532483</v>
      </c>
      <c r="C78" s="106">
        <v>90.892128836132628</v>
      </c>
      <c r="D78" s="106">
        <v>96.324344802628787</v>
      </c>
      <c r="E78" s="106"/>
      <c r="F78" s="106"/>
      <c r="G78" s="106"/>
      <c r="H78" s="91">
        <f t="shared" si="4"/>
        <v>0.23266026707549989</v>
      </c>
      <c r="I78" s="82">
        <f t="shared" si="5"/>
        <v>18.180879506096304</v>
      </c>
      <c r="J78" s="82">
        <f t="shared" si="6"/>
        <v>5.4322159664961589</v>
      </c>
      <c r="K78" s="82">
        <f t="shared" si="7"/>
        <v>0</v>
      </c>
    </row>
    <row r="79" spans="1:11">
      <c r="A79" s="72" t="s">
        <v>251</v>
      </c>
      <c r="B79" s="106">
        <v>86.594183376291497</v>
      </c>
      <c r="C79" s="106">
        <v>101.11847785275978</v>
      </c>
      <c r="D79" s="106">
        <v>101.62552023204019</v>
      </c>
      <c r="E79" s="106"/>
      <c r="F79" s="106"/>
      <c r="G79" s="106"/>
      <c r="H79" s="91">
        <f t="shared" si="4"/>
        <v>0.17358367813725581</v>
      </c>
      <c r="I79" s="82">
        <f t="shared" si="5"/>
        <v>15.031336855748691</v>
      </c>
      <c r="J79" s="82">
        <f t="shared" si="6"/>
        <v>0.50704237928040641</v>
      </c>
      <c r="K79" s="82">
        <f t="shared" si="7"/>
        <v>0</v>
      </c>
    </row>
    <row r="80" spans="1:11">
      <c r="A80" s="72" t="s">
        <v>216</v>
      </c>
      <c r="B80" s="106">
        <v>91.653094423832854</v>
      </c>
      <c r="C80" s="106">
        <v>110.20121983393798</v>
      </c>
      <c r="D80" s="106">
        <v>110.12178139330844</v>
      </c>
      <c r="E80" s="106"/>
      <c r="F80" s="106"/>
      <c r="G80" s="106"/>
      <c r="H80" s="91">
        <f t="shared" si="4"/>
        <v>0.20150642032958038</v>
      </c>
      <c r="I80" s="82">
        <f t="shared" si="5"/>
        <v>18.468686969475584</v>
      </c>
      <c r="J80" s="82">
        <f t="shared" si="6"/>
        <v>-7.9438440629544971E-2</v>
      </c>
      <c r="K80" s="82">
        <f t="shared" si="7"/>
        <v>0</v>
      </c>
    </row>
    <row r="81" spans="1:11">
      <c r="A81" s="72" t="s">
        <v>221</v>
      </c>
      <c r="B81" s="106">
        <v>76.008223770360416</v>
      </c>
      <c r="C81" s="106">
        <v>86.835964487598787</v>
      </c>
      <c r="D81" s="106">
        <v>91.039113730780869</v>
      </c>
      <c r="E81" s="106"/>
      <c r="F81" s="106"/>
      <c r="G81" s="106"/>
      <c r="H81" s="91">
        <f t="shared" si="4"/>
        <v>0.19775346949078138</v>
      </c>
      <c r="I81" s="82">
        <f t="shared" si="5"/>
        <v>15.030889960420453</v>
      </c>
      <c r="J81" s="82">
        <f t="shared" si="6"/>
        <v>4.2031492431820823</v>
      </c>
      <c r="K81" s="82">
        <f t="shared" si="7"/>
        <v>0</v>
      </c>
    </row>
    <row r="82" spans="1:11">
      <c r="A82" s="72" t="s">
        <v>236</v>
      </c>
      <c r="B82" s="106">
        <v>81.418001072182932</v>
      </c>
      <c r="C82" s="106">
        <v>91.730282997224592</v>
      </c>
      <c r="D82" s="106">
        <v>95.221780611955552</v>
      </c>
      <c r="E82" s="106"/>
      <c r="F82" s="106"/>
      <c r="G82" s="106"/>
      <c r="H82" s="91">
        <f t="shared" si="4"/>
        <v>0.16954210810867948</v>
      </c>
      <c r="I82" s="82">
        <f t="shared" si="5"/>
        <v>13.80377953977262</v>
      </c>
      <c r="J82" s="82">
        <f t="shared" si="6"/>
        <v>3.4914976147309602</v>
      </c>
      <c r="K82" s="82">
        <f t="shared" si="7"/>
        <v>0</v>
      </c>
    </row>
    <row r="83" spans="1:11">
      <c r="A83" s="72" t="s">
        <v>200</v>
      </c>
      <c r="B83" s="106">
        <v>81.006183379658566</v>
      </c>
      <c r="C83" s="106">
        <v>93.947474092101658</v>
      </c>
      <c r="D83" s="106">
        <v>96.504072283596201</v>
      </c>
      <c r="E83" s="106"/>
      <c r="F83" s="106"/>
      <c r="G83" s="106"/>
      <c r="H83" s="91">
        <f t="shared" si="4"/>
        <v>0.19131735698869259</v>
      </c>
      <c r="I83" s="82">
        <f t="shared" si="5"/>
        <v>15.497888903937636</v>
      </c>
      <c r="J83" s="82">
        <f t="shared" si="6"/>
        <v>2.5565981914945439</v>
      </c>
      <c r="K83" s="82">
        <f t="shared" si="7"/>
        <v>0</v>
      </c>
    </row>
    <row r="84" spans="1:11" s="116" customFormat="1">
      <c r="A84" s="72" t="s">
        <v>173</v>
      </c>
      <c r="B84" s="107">
        <v>93.158269850124327</v>
      </c>
      <c r="C84" s="107">
        <v>110.15115059027691</v>
      </c>
      <c r="D84" s="107">
        <v>110.73565767250228</v>
      </c>
      <c r="E84" s="107"/>
      <c r="F84" s="107"/>
      <c r="G84" s="107"/>
      <c r="H84" s="114">
        <f t="shared" si="4"/>
        <v>0.18868306432329582</v>
      </c>
      <c r="I84" s="117">
        <f t="shared" si="5"/>
        <v>17.577387822377958</v>
      </c>
      <c r="J84" s="117">
        <f t="shared" si="6"/>
        <v>0.58450708222537173</v>
      </c>
      <c r="K84" s="82">
        <f t="shared" si="7"/>
        <v>0</v>
      </c>
    </row>
    <row r="85" spans="1:11">
      <c r="B85" s="73"/>
      <c r="C85" s="73"/>
      <c r="D85" s="73"/>
      <c r="E85" s="73"/>
      <c r="F85" s="73"/>
      <c r="G85" s="73"/>
    </row>
    <row r="86" spans="1:11">
      <c r="D86" s="166"/>
      <c r="E86" s="166"/>
    </row>
    <row r="87" spans="1:11">
      <c r="D87" s="166"/>
      <c r="E87" s="166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J1" zoomScale="80" zoomScaleNormal="80" workbookViewId="0">
      <selection activeCell="S10" sqref="S10"/>
    </sheetView>
  </sheetViews>
  <sheetFormatPr defaultRowHeight="15"/>
  <cols>
    <col min="2" max="2" width="19.140625" customWidth="1"/>
    <col min="3" max="3" width="11.140625" style="151" customWidth="1"/>
    <col min="4" max="4" width="11.140625" style="149" customWidth="1"/>
    <col min="5" max="5" width="11.140625" style="150" customWidth="1"/>
    <col min="6" max="8" width="11.140625" style="157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7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s="75" customFormat="1" ht="66.599999999999994" customHeight="1">
      <c r="A2" s="93" t="s">
        <v>91</v>
      </c>
      <c r="B2" s="93" t="s">
        <v>174</v>
      </c>
      <c r="C2" s="94">
        <v>43040</v>
      </c>
      <c r="D2" s="94">
        <v>43374</v>
      </c>
      <c r="E2" s="94">
        <v>43405</v>
      </c>
      <c r="F2" s="94">
        <v>43040</v>
      </c>
      <c r="G2" s="94">
        <v>43374</v>
      </c>
      <c r="H2" s="94">
        <v>43405</v>
      </c>
      <c r="I2" s="93" t="s">
        <v>341</v>
      </c>
      <c r="J2" s="93" t="s">
        <v>342</v>
      </c>
      <c r="K2" s="2" t="s">
        <v>343</v>
      </c>
      <c r="L2" s="161" t="s">
        <v>344</v>
      </c>
    </row>
    <row r="3" spans="1:12">
      <c r="A3" s="76">
        <v>1</v>
      </c>
      <c r="B3" s="90" t="s">
        <v>92</v>
      </c>
      <c r="C3" s="83">
        <v>41301</v>
      </c>
      <c r="D3" s="83">
        <v>41468</v>
      </c>
      <c r="E3" s="83">
        <v>41359</v>
      </c>
      <c r="F3" s="83"/>
      <c r="G3" s="83"/>
      <c r="H3" s="83"/>
      <c r="I3" s="91">
        <f>(E3-C3)/C3</f>
        <v>1.404324350499988E-3</v>
      </c>
      <c r="J3" s="84">
        <f>E3-C3</f>
        <v>58</v>
      </c>
      <c r="K3" s="84">
        <f>E3-D3</f>
        <v>-109</v>
      </c>
      <c r="L3" s="84">
        <f>H3-G3</f>
        <v>0</v>
      </c>
    </row>
    <row r="4" spans="1:12">
      <c r="A4" s="76">
        <v>2</v>
      </c>
      <c r="B4" s="90" t="s">
        <v>93</v>
      </c>
      <c r="C4" s="83">
        <v>7101</v>
      </c>
      <c r="D4" s="83">
        <v>7402</v>
      </c>
      <c r="E4" s="83">
        <v>7407</v>
      </c>
      <c r="F4" s="83"/>
      <c r="G4" s="83"/>
      <c r="H4" s="83"/>
      <c r="I4" s="91">
        <f t="shared" ref="I4:I67" si="0">(E4-C4)/C4</f>
        <v>4.3092522179974654E-2</v>
      </c>
      <c r="J4" s="84">
        <f t="shared" ref="J4:J67" si="1">E4-C4</f>
        <v>306</v>
      </c>
      <c r="K4" s="84">
        <f t="shared" ref="K4:K67" si="2">E4-D4</f>
        <v>5</v>
      </c>
      <c r="L4" s="84">
        <f t="shared" ref="L4:L67" si="3">H4-G4</f>
        <v>0</v>
      </c>
    </row>
    <row r="5" spans="1:12">
      <c r="A5" s="76">
        <v>3</v>
      </c>
      <c r="B5" s="90" t="s">
        <v>94</v>
      </c>
      <c r="C5" s="83">
        <v>13300</v>
      </c>
      <c r="D5" s="83">
        <v>13457</v>
      </c>
      <c r="E5" s="83">
        <v>13390</v>
      </c>
      <c r="F5" s="83"/>
      <c r="G5" s="83"/>
      <c r="H5" s="83"/>
      <c r="I5" s="91">
        <f t="shared" si="0"/>
        <v>6.7669172932330827E-3</v>
      </c>
      <c r="J5" s="84">
        <f t="shared" si="1"/>
        <v>90</v>
      </c>
      <c r="K5" s="84">
        <f t="shared" si="2"/>
        <v>-67</v>
      </c>
      <c r="L5" s="84">
        <f t="shared" si="3"/>
        <v>0</v>
      </c>
    </row>
    <row r="6" spans="1:12">
      <c r="A6" s="76">
        <v>4</v>
      </c>
      <c r="B6" s="90" t="s">
        <v>95</v>
      </c>
      <c r="C6" s="83">
        <v>2856</v>
      </c>
      <c r="D6" s="83">
        <v>2925</v>
      </c>
      <c r="E6" s="83">
        <v>2934</v>
      </c>
      <c r="F6" s="83"/>
      <c r="G6" s="83"/>
      <c r="H6" s="83"/>
      <c r="I6" s="91">
        <f t="shared" si="0"/>
        <v>2.7310924369747899E-2</v>
      </c>
      <c r="J6" s="84">
        <f t="shared" si="1"/>
        <v>78</v>
      </c>
      <c r="K6" s="84">
        <f t="shared" si="2"/>
        <v>9</v>
      </c>
      <c r="L6" s="84">
        <f t="shared" si="3"/>
        <v>0</v>
      </c>
    </row>
    <row r="7" spans="1:12">
      <c r="A7" s="76">
        <v>5</v>
      </c>
      <c r="B7" s="90" t="s">
        <v>96</v>
      </c>
      <c r="C7" s="83">
        <v>6122</v>
      </c>
      <c r="D7" s="83">
        <v>6266</v>
      </c>
      <c r="E7" s="83">
        <v>6220</v>
      </c>
      <c r="F7" s="83"/>
      <c r="G7" s="83"/>
      <c r="H7" s="83"/>
      <c r="I7" s="91">
        <f t="shared" si="0"/>
        <v>1.6007840574975497E-2</v>
      </c>
      <c r="J7" s="84">
        <f t="shared" si="1"/>
        <v>98</v>
      </c>
      <c r="K7" s="84">
        <f t="shared" si="2"/>
        <v>-46</v>
      </c>
      <c r="L7" s="84">
        <f t="shared" si="3"/>
        <v>0</v>
      </c>
    </row>
    <row r="8" spans="1:12">
      <c r="A8" s="76">
        <v>6</v>
      </c>
      <c r="B8" s="90" t="s">
        <v>97</v>
      </c>
      <c r="C8" s="83">
        <v>143012</v>
      </c>
      <c r="D8" s="83">
        <v>144868</v>
      </c>
      <c r="E8" s="83">
        <v>144750</v>
      </c>
      <c r="F8" s="83"/>
      <c r="G8" s="83"/>
      <c r="H8" s="83"/>
      <c r="I8" s="91">
        <f t="shared" si="0"/>
        <v>1.2152826336251503E-2</v>
      </c>
      <c r="J8" s="84">
        <f t="shared" si="1"/>
        <v>1738</v>
      </c>
      <c r="K8" s="84">
        <f t="shared" si="2"/>
        <v>-118</v>
      </c>
      <c r="L8" s="84">
        <f t="shared" si="3"/>
        <v>0</v>
      </c>
    </row>
    <row r="9" spans="1:12">
      <c r="A9" s="76">
        <v>7</v>
      </c>
      <c r="B9" s="90" t="s">
        <v>98</v>
      </c>
      <c r="C9" s="83">
        <v>71244</v>
      </c>
      <c r="D9" s="83">
        <v>74195</v>
      </c>
      <c r="E9" s="83">
        <v>73079</v>
      </c>
      <c r="F9" s="83"/>
      <c r="G9" s="83"/>
      <c r="H9" s="83"/>
      <c r="I9" s="91">
        <f t="shared" si="0"/>
        <v>2.5756554937959687E-2</v>
      </c>
      <c r="J9" s="84">
        <f t="shared" si="1"/>
        <v>1835</v>
      </c>
      <c r="K9" s="84">
        <f t="shared" si="2"/>
        <v>-1116</v>
      </c>
      <c r="L9" s="84">
        <f t="shared" si="3"/>
        <v>0</v>
      </c>
    </row>
    <row r="10" spans="1:12">
      <c r="A10" s="76">
        <v>8</v>
      </c>
      <c r="B10" s="90" t="s">
        <v>99</v>
      </c>
      <c r="C10" s="83">
        <v>3955</v>
      </c>
      <c r="D10" s="83">
        <v>4093</v>
      </c>
      <c r="E10" s="83">
        <v>4070</v>
      </c>
      <c r="F10" s="83"/>
      <c r="G10" s="83"/>
      <c r="H10" s="83"/>
      <c r="I10" s="91">
        <f t="shared" si="0"/>
        <v>2.9077117572692796E-2</v>
      </c>
      <c r="J10" s="84">
        <f t="shared" si="1"/>
        <v>115</v>
      </c>
      <c r="K10" s="84">
        <f t="shared" si="2"/>
        <v>-23</v>
      </c>
      <c r="L10" s="84">
        <f t="shared" si="3"/>
        <v>0</v>
      </c>
    </row>
    <row r="11" spans="1:12">
      <c r="A11" s="76">
        <v>9</v>
      </c>
      <c r="B11" s="90" t="s">
        <v>100</v>
      </c>
      <c r="C11" s="83">
        <v>27480</v>
      </c>
      <c r="D11" s="83">
        <v>28109</v>
      </c>
      <c r="E11" s="83">
        <v>27845</v>
      </c>
      <c r="F11" s="83"/>
      <c r="G11" s="83"/>
      <c r="H11" s="83"/>
      <c r="I11" s="91">
        <f t="shared" si="0"/>
        <v>1.3282387190684133E-2</v>
      </c>
      <c r="J11" s="84">
        <f t="shared" si="1"/>
        <v>365</v>
      </c>
      <c r="K11" s="84">
        <f t="shared" si="2"/>
        <v>-264</v>
      </c>
      <c r="L11" s="84">
        <f t="shared" si="3"/>
        <v>0</v>
      </c>
    </row>
    <row r="12" spans="1:12">
      <c r="A12" s="76">
        <v>10</v>
      </c>
      <c r="B12" s="90" t="s">
        <v>101</v>
      </c>
      <c r="C12" s="83">
        <v>29396</v>
      </c>
      <c r="D12" s="83">
        <v>29984</v>
      </c>
      <c r="E12" s="83">
        <v>29929</v>
      </c>
      <c r="F12" s="83"/>
      <c r="G12" s="83"/>
      <c r="H12" s="83"/>
      <c r="I12" s="91">
        <f t="shared" si="0"/>
        <v>1.8131718601170226E-2</v>
      </c>
      <c r="J12" s="84">
        <f t="shared" si="1"/>
        <v>533</v>
      </c>
      <c r="K12" s="84">
        <f t="shared" si="2"/>
        <v>-55</v>
      </c>
      <c r="L12" s="84">
        <f t="shared" si="3"/>
        <v>0</v>
      </c>
    </row>
    <row r="13" spans="1:12">
      <c r="A13" s="76">
        <v>11</v>
      </c>
      <c r="B13" s="90" t="s">
        <v>102</v>
      </c>
      <c r="C13" s="83">
        <v>4621</v>
      </c>
      <c r="D13" s="83">
        <v>4745</v>
      </c>
      <c r="E13" s="83">
        <v>4702</v>
      </c>
      <c r="F13" s="83"/>
      <c r="G13" s="83"/>
      <c r="H13" s="83"/>
      <c r="I13" s="91">
        <f t="shared" si="0"/>
        <v>1.7528673447305777E-2</v>
      </c>
      <c r="J13" s="84">
        <f t="shared" si="1"/>
        <v>81</v>
      </c>
      <c r="K13" s="84">
        <f t="shared" si="2"/>
        <v>-43</v>
      </c>
      <c r="L13" s="84">
        <f t="shared" si="3"/>
        <v>0</v>
      </c>
    </row>
    <row r="14" spans="1:12">
      <c r="A14" s="76">
        <v>12</v>
      </c>
      <c r="B14" s="90" t="s">
        <v>103</v>
      </c>
      <c r="C14" s="83">
        <v>2695</v>
      </c>
      <c r="D14" s="83">
        <v>2820</v>
      </c>
      <c r="E14" s="83">
        <v>2781</v>
      </c>
      <c r="F14" s="83"/>
      <c r="G14" s="83"/>
      <c r="H14" s="83"/>
      <c r="I14" s="91">
        <f t="shared" si="0"/>
        <v>3.1910946196660482E-2</v>
      </c>
      <c r="J14" s="84">
        <f t="shared" si="1"/>
        <v>86</v>
      </c>
      <c r="K14" s="84">
        <f t="shared" si="2"/>
        <v>-39</v>
      </c>
      <c r="L14" s="84">
        <f t="shared" si="3"/>
        <v>0</v>
      </c>
    </row>
    <row r="15" spans="1:12">
      <c r="A15" s="76">
        <v>13</v>
      </c>
      <c r="B15" s="90" t="s">
        <v>104</v>
      </c>
      <c r="C15" s="83">
        <v>2941</v>
      </c>
      <c r="D15" s="83">
        <v>2962</v>
      </c>
      <c r="E15" s="83">
        <v>2908</v>
      </c>
      <c r="F15" s="83"/>
      <c r="G15" s="83"/>
      <c r="H15" s="83"/>
      <c r="I15" s="91">
        <f t="shared" si="0"/>
        <v>-1.1220673240394424E-2</v>
      </c>
      <c r="J15" s="84">
        <f t="shared" si="1"/>
        <v>-33</v>
      </c>
      <c r="K15" s="84">
        <f t="shared" si="2"/>
        <v>-54</v>
      </c>
      <c r="L15" s="84">
        <f t="shared" si="3"/>
        <v>0</v>
      </c>
    </row>
    <row r="16" spans="1:12">
      <c r="A16" s="76">
        <v>14</v>
      </c>
      <c r="B16" s="90" t="s">
        <v>105</v>
      </c>
      <c r="C16" s="83">
        <v>7280</v>
      </c>
      <c r="D16" s="83">
        <v>7418</v>
      </c>
      <c r="E16" s="83">
        <v>7401</v>
      </c>
      <c r="F16" s="83"/>
      <c r="G16" s="83"/>
      <c r="H16" s="83"/>
      <c r="I16" s="91">
        <f t="shared" si="0"/>
        <v>1.6620879120879121E-2</v>
      </c>
      <c r="J16" s="84">
        <f t="shared" si="1"/>
        <v>121</v>
      </c>
      <c r="K16" s="84">
        <f t="shared" si="2"/>
        <v>-17</v>
      </c>
      <c r="L16" s="84">
        <f t="shared" si="3"/>
        <v>0</v>
      </c>
    </row>
    <row r="17" spans="1:12">
      <c r="A17" s="76">
        <v>15</v>
      </c>
      <c r="B17" s="90" t="s">
        <v>106</v>
      </c>
      <c r="C17" s="83">
        <v>6145</v>
      </c>
      <c r="D17" s="83">
        <v>6283</v>
      </c>
      <c r="E17" s="83">
        <v>6230</v>
      </c>
      <c r="F17" s="83"/>
      <c r="G17" s="83"/>
      <c r="H17" s="83"/>
      <c r="I17" s="91">
        <f t="shared" si="0"/>
        <v>1.3832384052074858E-2</v>
      </c>
      <c r="J17" s="84">
        <f t="shared" si="1"/>
        <v>85</v>
      </c>
      <c r="K17" s="84">
        <f t="shared" si="2"/>
        <v>-53</v>
      </c>
      <c r="L17" s="84">
        <f t="shared" si="3"/>
        <v>0</v>
      </c>
    </row>
    <row r="18" spans="1:12">
      <c r="A18" s="76">
        <v>16</v>
      </c>
      <c r="B18" s="90" t="s">
        <v>107</v>
      </c>
      <c r="C18" s="83">
        <v>77029</v>
      </c>
      <c r="D18" s="83">
        <v>77877</v>
      </c>
      <c r="E18" s="83">
        <v>77789</v>
      </c>
      <c r="F18" s="83"/>
      <c r="G18" s="83"/>
      <c r="H18" s="83"/>
      <c r="I18" s="91">
        <f t="shared" si="0"/>
        <v>9.8664139479936134E-3</v>
      </c>
      <c r="J18" s="84">
        <f t="shared" si="1"/>
        <v>760</v>
      </c>
      <c r="K18" s="84">
        <f t="shared" si="2"/>
        <v>-88</v>
      </c>
      <c r="L18" s="84">
        <f t="shared" si="3"/>
        <v>0</v>
      </c>
    </row>
    <row r="19" spans="1:12">
      <c r="A19" s="76">
        <v>17</v>
      </c>
      <c r="B19" s="90" t="s">
        <v>108</v>
      </c>
      <c r="C19" s="83">
        <v>14553</v>
      </c>
      <c r="D19" s="83">
        <v>14589</v>
      </c>
      <c r="E19" s="83">
        <v>14613</v>
      </c>
      <c r="F19" s="83"/>
      <c r="G19" s="83"/>
      <c r="H19" s="83"/>
      <c r="I19" s="91">
        <f t="shared" si="0"/>
        <v>4.1228612657184084E-3</v>
      </c>
      <c r="J19" s="84">
        <f t="shared" si="1"/>
        <v>60</v>
      </c>
      <c r="K19" s="84">
        <f t="shared" si="2"/>
        <v>24</v>
      </c>
      <c r="L19" s="84">
        <f t="shared" si="3"/>
        <v>0</v>
      </c>
    </row>
    <row r="20" spans="1:12">
      <c r="A20" s="76">
        <v>18</v>
      </c>
      <c r="B20" s="90" t="s">
        <v>109</v>
      </c>
      <c r="C20" s="83">
        <v>3137</v>
      </c>
      <c r="D20" s="83">
        <v>3166</v>
      </c>
      <c r="E20" s="83">
        <v>3113</v>
      </c>
      <c r="F20" s="83"/>
      <c r="G20" s="83"/>
      <c r="H20" s="83"/>
      <c r="I20" s="91">
        <f t="shared" si="0"/>
        <v>-7.6506216130060563E-3</v>
      </c>
      <c r="J20" s="84">
        <f t="shared" si="1"/>
        <v>-24</v>
      </c>
      <c r="K20" s="84">
        <f t="shared" si="2"/>
        <v>-53</v>
      </c>
      <c r="L20" s="84">
        <f t="shared" si="3"/>
        <v>0</v>
      </c>
    </row>
    <row r="21" spans="1:12">
      <c r="A21" s="76">
        <v>19</v>
      </c>
      <c r="B21" s="90" t="s">
        <v>110</v>
      </c>
      <c r="C21" s="83">
        <v>8747</v>
      </c>
      <c r="D21" s="83">
        <v>8817</v>
      </c>
      <c r="E21" s="83">
        <v>8747</v>
      </c>
      <c r="F21" s="83"/>
      <c r="G21" s="83"/>
      <c r="H21" s="83"/>
      <c r="I21" s="91">
        <f t="shared" si="0"/>
        <v>0</v>
      </c>
      <c r="J21" s="84">
        <f t="shared" si="1"/>
        <v>0</v>
      </c>
      <c r="K21" s="84">
        <f t="shared" si="2"/>
        <v>-70</v>
      </c>
      <c r="L21" s="84">
        <f t="shared" si="3"/>
        <v>0</v>
      </c>
    </row>
    <row r="22" spans="1:12">
      <c r="A22" s="76">
        <v>20</v>
      </c>
      <c r="B22" s="90" t="s">
        <v>111</v>
      </c>
      <c r="C22" s="83">
        <v>26136</v>
      </c>
      <c r="D22" s="83">
        <v>25927</v>
      </c>
      <c r="E22" s="83">
        <v>25933</v>
      </c>
      <c r="F22" s="83"/>
      <c r="G22" s="83"/>
      <c r="H22" s="83"/>
      <c r="I22" s="91">
        <f t="shared" si="0"/>
        <v>-7.7670645852464032E-3</v>
      </c>
      <c r="J22" s="84">
        <f t="shared" si="1"/>
        <v>-203</v>
      </c>
      <c r="K22" s="84">
        <f t="shared" si="2"/>
        <v>6</v>
      </c>
      <c r="L22" s="84">
        <f t="shared" si="3"/>
        <v>0</v>
      </c>
    </row>
    <row r="23" spans="1:12">
      <c r="A23" s="76">
        <v>21</v>
      </c>
      <c r="B23" s="90" t="s">
        <v>112</v>
      </c>
      <c r="C23" s="83">
        <v>15386</v>
      </c>
      <c r="D23" s="83">
        <v>16256</v>
      </c>
      <c r="E23" s="83">
        <v>16332</v>
      </c>
      <c r="F23" s="83"/>
      <c r="G23" s="83"/>
      <c r="H23" s="83"/>
      <c r="I23" s="91">
        <f t="shared" si="0"/>
        <v>6.1484466398024178E-2</v>
      </c>
      <c r="J23" s="84">
        <f t="shared" si="1"/>
        <v>946</v>
      </c>
      <c r="K23" s="84">
        <f t="shared" si="2"/>
        <v>76</v>
      </c>
      <c r="L23" s="84">
        <f t="shared" si="3"/>
        <v>0</v>
      </c>
    </row>
    <row r="24" spans="1:12">
      <c r="A24" s="76">
        <v>22</v>
      </c>
      <c r="B24" s="90" t="s">
        <v>113</v>
      </c>
      <c r="C24" s="83">
        <v>9565</v>
      </c>
      <c r="D24" s="83">
        <v>9781</v>
      </c>
      <c r="E24" s="83">
        <v>9755</v>
      </c>
      <c r="F24" s="83"/>
      <c r="G24" s="83"/>
      <c r="H24" s="83"/>
      <c r="I24" s="91">
        <f t="shared" si="0"/>
        <v>1.986408782017773E-2</v>
      </c>
      <c r="J24" s="84">
        <f t="shared" si="1"/>
        <v>190</v>
      </c>
      <c r="K24" s="84">
        <f t="shared" si="2"/>
        <v>-26</v>
      </c>
      <c r="L24" s="84">
        <f t="shared" si="3"/>
        <v>0</v>
      </c>
    </row>
    <row r="25" spans="1:12">
      <c r="A25" s="76">
        <v>23</v>
      </c>
      <c r="B25" s="90" t="s">
        <v>114</v>
      </c>
      <c r="C25" s="83">
        <v>7971</v>
      </c>
      <c r="D25" s="83">
        <v>8379</v>
      </c>
      <c r="E25" s="83">
        <v>8344</v>
      </c>
      <c r="F25" s="83"/>
      <c r="G25" s="83"/>
      <c r="H25" s="83"/>
      <c r="I25" s="91">
        <f t="shared" si="0"/>
        <v>4.6794630535691883E-2</v>
      </c>
      <c r="J25" s="84">
        <f t="shared" si="1"/>
        <v>373</v>
      </c>
      <c r="K25" s="84">
        <f t="shared" si="2"/>
        <v>-35</v>
      </c>
      <c r="L25" s="84">
        <f t="shared" si="3"/>
        <v>0</v>
      </c>
    </row>
    <row r="26" spans="1:12">
      <c r="A26" s="76">
        <v>24</v>
      </c>
      <c r="B26" s="90" t="s">
        <v>115</v>
      </c>
      <c r="C26" s="83">
        <v>3941</v>
      </c>
      <c r="D26" s="83">
        <v>4101</v>
      </c>
      <c r="E26" s="83">
        <v>4060</v>
      </c>
      <c r="F26" s="83"/>
      <c r="G26" s="83"/>
      <c r="H26" s="83"/>
      <c r="I26" s="91">
        <f t="shared" si="0"/>
        <v>3.0195381882770871E-2</v>
      </c>
      <c r="J26" s="84">
        <f t="shared" si="1"/>
        <v>119</v>
      </c>
      <c r="K26" s="84">
        <f t="shared" si="2"/>
        <v>-41</v>
      </c>
      <c r="L26" s="84">
        <f t="shared" si="3"/>
        <v>0</v>
      </c>
    </row>
    <row r="27" spans="1:12">
      <c r="A27" s="76">
        <v>25</v>
      </c>
      <c r="B27" s="90" t="s">
        <v>116</v>
      </c>
      <c r="C27" s="83">
        <v>10552</v>
      </c>
      <c r="D27" s="83">
        <v>10650</v>
      </c>
      <c r="E27" s="83">
        <v>10535</v>
      </c>
      <c r="F27" s="83"/>
      <c r="G27" s="83"/>
      <c r="H27" s="83"/>
      <c r="I27" s="91">
        <f t="shared" si="0"/>
        <v>-1.6110689916603487E-3</v>
      </c>
      <c r="J27" s="84">
        <f t="shared" si="1"/>
        <v>-17</v>
      </c>
      <c r="K27" s="84">
        <f t="shared" si="2"/>
        <v>-115</v>
      </c>
      <c r="L27" s="84">
        <f t="shared" si="3"/>
        <v>0</v>
      </c>
    </row>
    <row r="28" spans="1:12">
      <c r="A28" s="76">
        <v>26</v>
      </c>
      <c r="B28" s="90" t="s">
        <v>117</v>
      </c>
      <c r="C28" s="83">
        <v>20534</v>
      </c>
      <c r="D28" s="83">
        <v>20876</v>
      </c>
      <c r="E28" s="83">
        <v>20788</v>
      </c>
      <c r="F28" s="83"/>
      <c r="G28" s="83"/>
      <c r="H28" s="83"/>
      <c r="I28" s="91">
        <f t="shared" si="0"/>
        <v>1.2369728255576118E-2</v>
      </c>
      <c r="J28" s="84">
        <f t="shared" si="1"/>
        <v>254</v>
      </c>
      <c r="K28" s="84">
        <f t="shared" si="2"/>
        <v>-88</v>
      </c>
      <c r="L28" s="84">
        <f t="shared" si="3"/>
        <v>0</v>
      </c>
    </row>
    <row r="29" spans="1:12">
      <c r="A29" s="76">
        <v>27</v>
      </c>
      <c r="B29" s="90" t="s">
        <v>118</v>
      </c>
      <c r="C29" s="83">
        <v>33472</v>
      </c>
      <c r="D29" s="83">
        <v>33744</v>
      </c>
      <c r="E29" s="83">
        <v>33742</v>
      </c>
      <c r="F29" s="83"/>
      <c r="G29" s="83"/>
      <c r="H29" s="83"/>
      <c r="I29" s="91">
        <f t="shared" si="0"/>
        <v>8.066443594646271E-3</v>
      </c>
      <c r="J29" s="84">
        <f t="shared" si="1"/>
        <v>270</v>
      </c>
      <c r="K29" s="84">
        <f t="shared" si="2"/>
        <v>-2</v>
      </c>
      <c r="L29" s="84">
        <f t="shared" si="3"/>
        <v>0</v>
      </c>
    </row>
    <row r="30" spans="1:12">
      <c r="A30" s="76">
        <v>28</v>
      </c>
      <c r="B30" s="90" t="s">
        <v>119</v>
      </c>
      <c r="C30" s="83">
        <v>8996</v>
      </c>
      <c r="D30" s="83">
        <v>9190</v>
      </c>
      <c r="E30" s="83">
        <v>9234</v>
      </c>
      <c r="F30" s="83"/>
      <c r="G30" s="83"/>
      <c r="H30" s="83"/>
      <c r="I30" s="91">
        <f t="shared" si="0"/>
        <v>2.6456202756780792E-2</v>
      </c>
      <c r="J30" s="84">
        <f t="shared" si="1"/>
        <v>238</v>
      </c>
      <c r="K30" s="84">
        <f t="shared" si="2"/>
        <v>44</v>
      </c>
      <c r="L30" s="84">
        <f t="shared" si="3"/>
        <v>0</v>
      </c>
    </row>
    <row r="31" spans="1:12">
      <c r="A31" s="76">
        <v>29</v>
      </c>
      <c r="B31" s="90" t="s">
        <v>120</v>
      </c>
      <c r="C31" s="83">
        <v>2467</v>
      </c>
      <c r="D31" s="83">
        <v>2452</v>
      </c>
      <c r="E31" s="83">
        <v>2383</v>
      </c>
      <c r="F31" s="83"/>
      <c r="G31" s="83"/>
      <c r="H31" s="83"/>
      <c r="I31" s="91">
        <f t="shared" si="0"/>
        <v>-3.4049452776651806E-2</v>
      </c>
      <c r="J31" s="84">
        <f t="shared" si="1"/>
        <v>-84</v>
      </c>
      <c r="K31" s="84">
        <f t="shared" si="2"/>
        <v>-69</v>
      </c>
      <c r="L31" s="84">
        <f t="shared" si="3"/>
        <v>0</v>
      </c>
    </row>
    <row r="32" spans="1:12">
      <c r="A32" s="76">
        <v>30</v>
      </c>
      <c r="B32" s="90" t="s">
        <v>121</v>
      </c>
      <c r="C32" s="83">
        <v>1451</v>
      </c>
      <c r="D32" s="83">
        <v>1474</v>
      </c>
      <c r="E32" s="83">
        <v>1455</v>
      </c>
      <c r="F32" s="83"/>
      <c r="G32" s="83"/>
      <c r="H32" s="83"/>
      <c r="I32" s="91">
        <f t="shared" si="0"/>
        <v>2.7567195037904893E-3</v>
      </c>
      <c r="J32" s="84">
        <f t="shared" si="1"/>
        <v>4</v>
      </c>
      <c r="K32" s="84">
        <f t="shared" si="2"/>
        <v>-19</v>
      </c>
      <c r="L32" s="84">
        <f t="shared" si="3"/>
        <v>0</v>
      </c>
    </row>
    <row r="33" spans="1:12">
      <c r="A33" s="76">
        <v>31</v>
      </c>
      <c r="B33" s="90" t="s">
        <v>122</v>
      </c>
      <c r="C33" s="83">
        <v>23157</v>
      </c>
      <c r="D33" s="83">
        <v>23745</v>
      </c>
      <c r="E33" s="83">
        <v>23699</v>
      </c>
      <c r="F33" s="83"/>
      <c r="G33" s="83"/>
      <c r="H33" s="83"/>
      <c r="I33" s="91">
        <f t="shared" si="0"/>
        <v>2.3405449756013299E-2</v>
      </c>
      <c r="J33" s="84">
        <f t="shared" si="1"/>
        <v>542</v>
      </c>
      <c r="K33" s="84">
        <f t="shared" si="2"/>
        <v>-46</v>
      </c>
      <c r="L33" s="84">
        <f t="shared" si="3"/>
        <v>0</v>
      </c>
    </row>
    <row r="34" spans="1:12">
      <c r="A34" s="76">
        <v>32</v>
      </c>
      <c r="B34" s="90" t="s">
        <v>123</v>
      </c>
      <c r="C34" s="83">
        <v>9139</v>
      </c>
      <c r="D34" s="83">
        <v>9246</v>
      </c>
      <c r="E34" s="83">
        <v>9215</v>
      </c>
      <c r="F34" s="83"/>
      <c r="G34" s="83"/>
      <c r="H34" s="83"/>
      <c r="I34" s="91">
        <f t="shared" si="0"/>
        <v>8.3160083160083165E-3</v>
      </c>
      <c r="J34" s="84">
        <f t="shared" si="1"/>
        <v>76</v>
      </c>
      <c r="K34" s="84">
        <f t="shared" si="2"/>
        <v>-31</v>
      </c>
      <c r="L34" s="84">
        <f t="shared" si="3"/>
        <v>0</v>
      </c>
    </row>
    <row r="35" spans="1:12">
      <c r="A35" s="76">
        <v>33</v>
      </c>
      <c r="B35" s="90" t="s">
        <v>124</v>
      </c>
      <c r="C35" s="83">
        <v>37637</v>
      </c>
      <c r="D35" s="83">
        <v>38183</v>
      </c>
      <c r="E35" s="83">
        <v>38048</v>
      </c>
      <c r="F35" s="83"/>
      <c r="G35" s="83"/>
      <c r="H35" s="83"/>
      <c r="I35" s="91">
        <f t="shared" si="0"/>
        <v>1.0920105215612297E-2</v>
      </c>
      <c r="J35" s="84">
        <f t="shared" si="1"/>
        <v>411</v>
      </c>
      <c r="K35" s="84">
        <f t="shared" si="2"/>
        <v>-135</v>
      </c>
      <c r="L35" s="84">
        <f t="shared" si="3"/>
        <v>0</v>
      </c>
    </row>
    <row r="36" spans="1:12">
      <c r="A36" s="76">
        <v>34</v>
      </c>
      <c r="B36" s="90" t="s">
        <v>125</v>
      </c>
      <c r="C36" s="83">
        <v>518259</v>
      </c>
      <c r="D36" s="83">
        <v>525296</v>
      </c>
      <c r="E36" s="83">
        <v>525453</v>
      </c>
      <c r="F36" s="83"/>
      <c r="G36" s="83"/>
      <c r="H36" s="83"/>
      <c r="I36" s="91">
        <f t="shared" si="0"/>
        <v>1.3881090342859458E-2</v>
      </c>
      <c r="J36" s="84">
        <f t="shared" si="1"/>
        <v>7194</v>
      </c>
      <c r="K36" s="84">
        <f t="shared" si="2"/>
        <v>157</v>
      </c>
      <c r="L36" s="84">
        <f t="shared" si="3"/>
        <v>0</v>
      </c>
    </row>
    <row r="37" spans="1:12">
      <c r="A37" s="76">
        <v>35</v>
      </c>
      <c r="B37" s="90" t="s">
        <v>126</v>
      </c>
      <c r="C37" s="83">
        <v>129040</v>
      </c>
      <c r="D37" s="83">
        <v>130973</v>
      </c>
      <c r="E37" s="83">
        <v>131060</v>
      </c>
      <c r="F37" s="83"/>
      <c r="G37" s="83"/>
      <c r="H37" s="83"/>
      <c r="I37" s="91">
        <f t="shared" si="0"/>
        <v>1.5654060756354619E-2</v>
      </c>
      <c r="J37" s="84">
        <f t="shared" si="1"/>
        <v>2020</v>
      </c>
      <c r="K37" s="84">
        <f t="shared" si="2"/>
        <v>87</v>
      </c>
      <c r="L37" s="84">
        <f t="shared" si="3"/>
        <v>0</v>
      </c>
    </row>
    <row r="38" spans="1:12">
      <c r="A38" s="76">
        <v>36</v>
      </c>
      <c r="B38" s="90" t="s">
        <v>127</v>
      </c>
      <c r="C38" s="83">
        <v>3118</v>
      </c>
      <c r="D38" s="83">
        <v>3071</v>
      </c>
      <c r="E38" s="83">
        <v>3047</v>
      </c>
      <c r="F38" s="83"/>
      <c r="G38" s="83"/>
      <c r="H38" s="83"/>
      <c r="I38" s="91">
        <f t="shared" si="0"/>
        <v>-2.2771007055805002E-2</v>
      </c>
      <c r="J38" s="84">
        <f t="shared" si="1"/>
        <v>-71</v>
      </c>
      <c r="K38" s="84">
        <f t="shared" si="2"/>
        <v>-24</v>
      </c>
      <c r="L38" s="84">
        <f t="shared" si="3"/>
        <v>0</v>
      </c>
    </row>
    <row r="39" spans="1:12">
      <c r="A39" s="76">
        <v>37</v>
      </c>
      <c r="B39" s="90" t="s">
        <v>128</v>
      </c>
      <c r="C39" s="83">
        <v>7627</v>
      </c>
      <c r="D39" s="83">
        <v>7978</v>
      </c>
      <c r="E39" s="83">
        <v>7836</v>
      </c>
      <c r="F39" s="83"/>
      <c r="G39" s="83"/>
      <c r="H39" s="83"/>
      <c r="I39" s="91">
        <f t="shared" si="0"/>
        <v>2.7402648485643111E-2</v>
      </c>
      <c r="J39" s="84">
        <f t="shared" si="1"/>
        <v>209</v>
      </c>
      <c r="K39" s="84">
        <f t="shared" si="2"/>
        <v>-142</v>
      </c>
      <c r="L39" s="84">
        <f t="shared" si="3"/>
        <v>0</v>
      </c>
    </row>
    <row r="40" spans="1:12">
      <c r="A40" s="76">
        <v>38</v>
      </c>
      <c r="B40" s="90" t="s">
        <v>129</v>
      </c>
      <c r="C40" s="83">
        <v>30899</v>
      </c>
      <c r="D40" s="83">
        <v>31661</v>
      </c>
      <c r="E40" s="83">
        <v>31549</v>
      </c>
      <c r="F40" s="83"/>
      <c r="G40" s="83"/>
      <c r="H40" s="83"/>
      <c r="I40" s="91">
        <f t="shared" si="0"/>
        <v>2.1036279491245671E-2</v>
      </c>
      <c r="J40" s="84">
        <f t="shared" si="1"/>
        <v>650</v>
      </c>
      <c r="K40" s="84">
        <f t="shared" si="2"/>
        <v>-112</v>
      </c>
      <c r="L40" s="84">
        <f t="shared" si="3"/>
        <v>0</v>
      </c>
    </row>
    <row r="41" spans="1:12">
      <c r="A41" s="76">
        <v>39</v>
      </c>
      <c r="B41" s="90" t="s">
        <v>130</v>
      </c>
      <c r="C41" s="83">
        <v>8245</v>
      </c>
      <c r="D41" s="83">
        <v>8492</v>
      </c>
      <c r="E41" s="83">
        <v>8479</v>
      </c>
      <c r="F41" s="83"/>
      <c r="G41" s="83"/>
      <c r="H41" s="83"/>
      <c r="I41" s="91">
        <f t="shared" si="0"/>
        <v>2.8380836870830806E-2</v>
      </c>
      <c r="J41" s="84">
        <f t="shared" si="1"/>
        <v>234</v>
      </c>
      <c r="K41" s="84">
        <f t="shared" si="2"/>
        <v>-13</v>
      </c>
      <c r="L41" s="84">
        <f t="shared" si="3"/>
        <v>0</v>
      </c>
    </row>
    <row r="42" spans="1:12">
      <c r="A42" s="76">
        <v>40</v>
      </c>
      <c r="B42" s="90" t="s">
        <v>131</v>
      </c>
      <c r="C42" s="83">
        <v>3917</v>
      </c>
      <c r="D42" s="83">
        <v>3959</v>
      </c>
      <c r="E42" s="83">
        <v>3905</v>
      </c>
      <c r="F42" s="83"/>
      <c r="G42" s="83"/>
      <c r="H42" s="83"/>
      <c r="I42" s="91">
        <f t="shared" si="0"/>
        <v>-3.0635690579525147E-3</v>
      </c>
      <c r="J42" s="84">
        <f t="shared" si="1"/>
        <v>-12</v>
      </c>
      <c r="K42" s="84">
        <f t="shared" si="2"/>
        <v>-54</v>
      </c>
      <c r="L42" s="84">
        <f t="shared" si="3"/>
        <v>0</v>
      </c>
    </row>
    <row r="43" spans="1:12">
      <c r="A43" s="76">
        <v>41</v>
      </c>
      <c r="B43" s="90" t="s">
        <v>132</v>
      </c>
      <c r="C43" s="83">
        <v>45334</v>
      </c>
      <c r="D43" s="83">
        <v>46722</v>
      </c>
      <c r="E43" s="83">
        <v>46596</v>
      </c>
      <c r="F43" s="83"/>
      <c r="G43" s="83"/>
      <c r="H43" s="83"/>
      <c r="I43" s="91">
        <f t="shared" si="0"/>
        <v>2.783782591432479E-2</v>
      </c>
      <c r="J43" s="84">
        <f t="shared" si="1"/>
        <v>1262</v>
      </c>
      <c r="K43" s="84">
        <f t="shared" si="2"/>
        <v>-126</v>
      </c>
      <c r="L43" s="84">
        <f t="shared" si="3"/>
        <v>0</v>
      </c>
    </row>
    <row r="44" spans="1:12">
      <c r="A44" s="76">
        <v>42</v>
      </c>
      <c r="B44" s="90" t="s">
        <v>133</v>
      </c>
      <c r="C44" s="83">
        <v>45516</v>
      </c>
      <c r="D44" s="83">
        <v>46072</v>
      </c>
      <c r="E44" s="83">
        <v>45876</v>
      </c>
      <c r="F44" s="83"/>
      <c r="G44" s="83"/>
      <c r="H44" s="83"/>
      <c r="I44" s="91">
        <f t="shared" si="0"/>
        <v>7.9093066174532028E-3</v>
      </c>
      <c r="J44" s="84">
        <f t="shared" si="1"/>
        <v>360</v>
      </c>
      <c r="K44" s="84">
        <f t="shared" si="2"/>
        <v>-196</v>
      </c>
      <c r="L44" s="84">
        <f t="shared" si="3"/>
        <v>0</v>
      </c>
    </row>
    <row r="45" spans="1:12">
      <c r="A45" s="76">
        <v>43</v>
      </c>
      <c r="B45" s="90" t="s">
        <v>134</v>
      </c>
      <c r="C45" s="83">
        <v>10641</v>
      </c>
      <c r="D45" s="83">
        <v>10812</v>
      </c>
      <c r="E45" s="83">
        <v>10786</v>
      </c>
      <c r="F45" s="83"/>
      <c r="G45" s="83"/>
      <c r="H45" s="83"/>
      <c r="I45" s="91">
        <f t="shared" si="0"/>
        <v>1.3626538859129782E-2</v>
      </c>
      <c r="J45" s="84">
        <f t="shared" si="1"/>
        <v>145</v>
      </c>
      <c r="K45" s="84">
        <f t="shared" si="2"/>
        <v>-26</v>
      </c>
      <c r="L45" s="84">
        <f t="shared" si="3"/>
        <v>0</v>
      </c>
    </row>
    <row r="46" spans="1:12">
      <c r="A46" s="76">
        <v>44</v>
      </c>
      <c r="B46" s="90" t="s">
        <v>135</v>
      </c>
      <c r="C46" s="83">
        <v>12230</v>
      </c>
      <c r="D46" s="83">
        <v>12590</v>
      </c>
      <c r="E46" s="83">
        <v>12632</v>
      </c>
      <c r="F46" s="83"/>
      <c r="G46" s="83"/>
      <c r="H46" s="83"/>
      <c r="I46" s="91">
        <f t="shared" si="0"/>
        <v>3.2869991823385118E-2</v>
      </c>
      <c r="J46" s="84">
        <f t="shared" si="1"/>
        <v>402</v>
      </c>
      <c r="K46" s="84">
        <f t="shared" si="2"/>
        <v>42</v>
      </c>
      <c r="L46" s="84">
        <f t="shared" si="3"/>
        <v>0</v>
      </c>
    </row>
    <row r="47" spans="1:12">
      <c r="A47" s="76">
        <v>45</v>
      </c>
      <c r="B47" s="90" t="s">
        <v>136</v>
      </c>
      <c r="C47" s="83">
        <v>28013</v>
      </c>
      <c r="D47" s="83">
        <v>28248</v>
      </c>
      <c r="E47" s="83">
        <v>28218</v>
      </c>
      <c r="F47" s="83"/>
      <c r="G47" s="83"/>
      <c r="H47" s="83"/>
      <c r="I47" s="91">
        <f t="shared" si="0"/>
        <v>7.3180309142183986E-3</v>
      </c>
      <c r="J47" s="84">
        <f t="shared" si="1"/>
        <v>205</v>
      </c>
      <c r="K47" s="84">
        <f t="shared" si="2"/>
        <v>-30</v>
      </c>
      <c r="L47" s="84">
        <f t="shared" si="3"/>
        <v>0</v>
      </c>
    </row>
    <row r="48" spans="1:12">
      <c r="A48" s="76">
        <v>46</v>
      </c>
      <c r="B48" s="90" t="s">
        <v>137</v>
      </c>
      <c r="C48" s="83">
        <v>15971</v>
      </c>
      <c r="D48" s="83">
        <v>16210</v>
      </c>
      <c r="E48" s="83">
        <v>16225</v>
      </c>
      <c r="F48" s="83"/>
      <c r="G48" s="83"/>
      <c r="H48" s="83"/>
      <c r="I48" s="91">
        <f t="shared" si="0"/>
        <v>1.5903825684052346E-2</v>
      </c>
      <c r="J48" s="84">
        <f t="shared" si="1"/>
        <v>254</v>
      </c>
      <c r="K48" s="84">
        <f t="shared" si="2"/>
        <v>15</v>
      </c>
      <c r="L48" s="84">
        <f t="shared" si="3"/>
        <v>0</v>
      </c>
    </row>
    <row r="49" spans="1:12">
      <c r="A49" s="76">
        <v>47</v>
      </c>
      <c r="B49" s="90" t="s">
        <v>138</v>
      </c>
      <c r="C49" s="83">
        <v>6001</v>
      </c>
      <c r="D49" s="83">
        <v>6234</v>
      </c>
      <c r="E49" s="83">
        <v>6283</v>
      </c>
      <c r="F49" s="83"/>
      <c r="G49" s="83"/>
      <c r="H49" s="83"/>
      <c r="I49" s="91">
        <f t="shared" si="0"/>
        <v>4.6992167972004666E-2</v>
      </c>
      <c r="J49" s="84">
        <f t="shared" si="1"/>
        <v>282</v>
      </c>
      <c r="K49" s="84">
        <f t="shared" si="2"/>
        <v>49</v>
      </c>
      <c r="L49" s="84">
        <f t="shared" si="3"/>
        <v>0</v>
      </c>
    </row>
    <row r="50" spans="1:12">
      <c r="A50" s="76">
        <v>48</v>
      </c>
      <c r="B50" s="90" t="s">
        <v>139</v>
      </c>
      <c r="C50" s="83">
        <v>34766</v>
      </c>
      <c r="D50" s="83">
        <v>36897</v>
      </c>
      <c r="E50" s="83">
        <v>35905</v>
      </c>
      <c r="F50" s="83"/>
      <c r="G50" s="83"/>
      <c r="H50" s="83"/>
      <c r="I50" s="91">
        <f t="shared" si="0"/>
        <v>3.276189380429155E-2</v>
      </c>
      <c r="J50" s="84">
        <f t="shared" si="1"/>
        <v>1139</v>
      </c>
      <c r="K50" s="84">
        <f t="shared" si="2"/>
        <v>-992</v>
      </c>
      <c r="L50" s="84">
        <f t="shared" si="3"/>
        <v>0</v>
      </c>
    </row>
    <row r="51" spans="1:12">
      <c r="A51" s="76">
        <v>49</v>
      </c>
      <c r="B51" s="90" t="s">
        <v>140</v>
      </c>
      <c r="C51" s="83">
        <v>2503</v>
      </c>
      <c r="D51" s="83">
        <v>2557</v>
      </c>
      <c r="E51" s="83">
        <v>2531</v>
      </c>
      <c r="F51" s="83"/>
      <c r="G51" s="83"/>
      <c r="H51" s="83"/>
      <c r="I51" s="91">
        <f t="shared" si="0"/>
        <v>1.1186576108669596E-2</v>
      </c>
      <c r="J51" s="84">
        <f t="shared" si="1"/>
        <v>28</v>
      </c>
      <c r="K51" s="84">
        <f t="shared" si="2"/>
        <v>-26</v>
      </c>
      <c r="L51" s="84">
        <f t="shared" si="3"/>
        <v>0</v>
      </c>
    </row>
    <row r="52" spans="1:12">
      <c r="A52" s="76">
        <v>50</v>
      </c>
      <c r="B52" s="90" t="s">
        <v>141</v>
      </c>
      <c r="C52" s="83">
        <v>6272</v>
      </c>
      <c r="D52" s="83">
        <v>6550</v>
      </c>
      <c r="E52" s="83">
        <v>6534</v>
      </c>
      <c r="F52" s="83"/>
      <c r="G52" s="83"/>
      <c r="H52" s="83"/>
      <c r="I52" s="91">
        <f t="shared" si="0"/>
        <v>4.1772959183673471E-2</v>
      </c>
      <c r="J52" s="84">
        <f t="shared" si="1"/>
        <v>262</v>
      </c>
      <c r="K52" s="84">
        <f t="shared" si="2"/>
        <v>-16</v>
      </c>
      <c r="L52" s="84">
        <f t="shared" si="3"/>
        <v>0</v>
      </c>
    </row>
    <row r="53" spans="1:12">
      <c r="A53" s="76">
        <v>51</v>
      </c>
      <c r="B53" s="90" t="s">
        <v>142</v>
      </c>
      <c r="C53" s="83">
        <v>6223</v>
      </c>
      <c r="D53" s="83">
        <v>6219</v>
      </c>
      <c r="E53" s="83">
        <v>6157</v>
      </c>
      <c r="F53" s="83"/>
      <c r="G53" s="83"/>
      <c r="H53" s="83"/>
      <c r="I53" s="91">
        <f t="shared" si="0"/>
        <v>-1.0605817130001607E-2</v>
      </c>
      <c r="J53" s="84">
        <f t="shared" si="1"/>
        <v>-66</v>
      </c>
      <c r="K53" s="84">
        <f t="shared" si="2"/>
        <v>-62</v>
      </c>
      <c r="L53" s="84">
        <f t="shared" si="3"/>
        <v>0</v>
      </c>
    </row>
    <row r="54" spans="1:12">
      <c r="A54" s="76">
        <v>52</v>
      </c>
      <c r="B54" s="90" t="s">
        <v>143</v>
      </c>
      <c r="C54" s="83">
        <v>13015</v>
      </c>
      <c r="D54" s="83">
        <v>13475</v>
      </c>
      <c r="E54" s="83">
        <v>13541</v>
      </c>
      <c r="F54" s="83"/>
      <c r="G54" s="83"/>
      <c r="H54" s="83"/>
      <c r="I54" s="91">
        <f t="shared" si="0"/>
        <v>4.0414905877833272E-2</v>
      </c>
      <c r="J54" s="84">
        <f t="shared" si="1"/>
        <v>526</v>
      </c>
      <c r="K54" s="84">
        <f t="shared" si="2"/>
        <v>66</v>
      </c>
      <c r="L54" s="84">
        <f t="shared" si="3"/>
        <v>0</v>
      </c>
    </row>
    <row r="55" spans="1:12">
      <c r="A55" s="76">
        <v>53</v>
      </c>
      <c r="B55" s="90" t="s">
        <v>144</v>
      </c>
      <c r="C55" s="83">
        <v>7137</v>
      </c>
      <c r="D55" s="83">
        <v>7375</v>
      </c>
      <c r="E55" s="83">
        <v>7441</v>
      </c>
      <c r="F55" s="83"/>
      <c r="G55" s="83"/>
      <c r="H55" s="83"/>
      <c r="I55" s="91">
        <f t="shared" si="0"/>
        <v>4.259492784082948E-2</v>
      </c>
      <c r="J55" s="84">
        <f t="shared" si="1"/>
        <v>304</v>
      </c>
      <c r="K55" s="84">
        <f t="shared" si="2"/>
        <v>66</v>
      </c>
      <c r="L55" s="84">
        <f t="shared" si="3"/>
        <v>0</v>
      </c>
    </row>
    <row r="56" spans="1:12">
      <c r="A56" s="76">
        <v>54</v>
      </c>
      <c r="B56" s="90" t="s">
        <v>145</v>
      </c>
      <c r="C56" s="83">
        <v>22753</v>
      </c>
      <c r="D56" s="83">
        <v>22849</v>
      </c>
      <c r="E56" s="83">
        <v>22730</v>
      </c>
      <c r="F56" s="83"/>
      <c r="G56" s="83"/>
      <c r="H56" s="83"/>
      <c r="I56" s="91">
        <f t="shared" si="0"/>
        <v>-1.010855711334769E-3</v>
      </c>
      <c r="J56" s="84">
        <f t="shared" si="1"/>
        <v>-23</v>
      </c>
      <c r="K56" s="84">
        <f t="shared" si="2"/>
        <v>-119</v>
      </c>
      <c r="L56" s="84">
        <f t="shared" si="3"/>
        <v>0</v>
      </c>
    </row>
    <row r="57" spans="1:12">
      <c r="A57" s="76">
        <v>55</v>
      </c>
      <c r="B57" s="90" t="s">
        <v>146</v>
      </c>
      <c r="C57" s="83">
        <v>25919</v>
      </c>
      <c r="D57" s="83">
        <v>26387</v>
      </c>
      <c r="E57" s="83">
        <v>26289</v>
      </c>
      <c r="F57" s="83"/>
      <c r="G57" s="83"/>
      <c r="H57" s="83"/>
      <c r="I57" s="91">
        <f t="shared" si="0"/>
        <v>1.4275242100389676E-2</v>
      </c>
      <c r="J57" s="84">
        <f t="shared" si="1"/>
        <v>370</v>
      </c>
      <c r="K57" s="84">
        <f t="shared" si="2"/>
        <v>-98</v>
      </c>
      <c r="L57" s="84">
        <f t="shared" si="3"/>
        <v>0</v>
      </c>
    </row>
    <row r="58" spans="1:12">
      <c r="A58" s="76">
        <v>56</v>
      </c>
      <c r="B58" s="90" t="s">
        <v>147</v>
      </c>
      <c r="C58" s="83">
        <v>2436</v>
      </c>
      <c r="D58" s="83">
        <v>2471</v>
      </c>
      <c r="E58" s="83">
        <v>2488</v>
      </c>
      <c r="F58" s="83"/>
      <c r="G58" s="83"/>
      <c r="H58" s="83"/>
      <c r="I58" s="91">
        <f t="shared" si="0"/>
        <v>2.1346469622331693E-2</v>
      </c>
      <c r="J58" s="84">
        <f t="shared" si="1"/>
        <v>52</v>
      </c>
      <c r="K58" s="84">
        <f t="shared" si="2"/>
        <v>17</v>
      </c>
      <c r="L58" s="84">
        <f t="shared" si="3"/>
        <v>0</v>
      </c>
    </row>
    <row r="59" spans="1:12">
      <c r="A59" s="76">
        <v>57</v>
      </c>
      <c r="B59" s="90" t="s">
        <v>148</v>
      </c>
      <c r="C59" s="83">
        <v>4223</v>
      </c>
      <c r="D59" s="83">
        <v>4305</v>
      </c>
      <c r="E59" s="83">
        <v>4274</v>
      </c>
      <c r="F59" s="83"/>
      <c r="G59" s="83"/>
      <c r="H59" s="83"/>
      <c r="I59" s="91">
        <f t="shared" si="0"/>
        <v>1.2076722708974662E-2</v>
      </c>
      <c r="J59" s="84">
        <f t="shared" si="1"/>
        <v>51</v>
      </c>
      <c r="K59" s="84">
        <f t="shared" si="2"/>
        <v>-31</v>
      </c>
      <c r="L59" s="84">
        <f t="shared" si="3"/>
        <v>0</v>
      </c>
    </row>
    <row r="60" spans="1:12">
      <c r="A60" s="76">
        <v>58</v>
      </c>
      <c r="B60" s="90" t="s">
        <v>149</v>
      </c>
      <c r="C60" s="83">
        <v>10336</v>
      </c>
      <c r="D60" s="83">
        <v>10420</v>
      </c>
      <c r="E60" s="83">
        <v>10333</v>
      </c>
      <c r="F60" s="83"/>
      <c r="G60" s="83"/>
      <c r="H60" s="83"/>
      <c r="I60" s="91">
        <f t="shared" si="0"/>
        <v>-2.9024767801857584E-4</v>
      </c>
      <c r="J60" s="84">
        <f t="shared" si="1"/>
        <v>-3</v>
      </c>
      <c r="K60" s="84">
        <f t="shared" si="2"/>
        <v>-87</v>
      </c>
      <c r="L60" s="84">
        <f t="shared" si="3"/>
        <v>0</v>
      </c>
    </row>
    <row r="61" spans="1:12">
      <c r="A61" s="76">
        <v>59</v>
      </c>
      <c r="B61" s="90" t="s">
        <v>150</v>
      </c>
      <c r="C61" s="83">
        <v>24307</v>
      </c>
      <c r="D61" s="83">
        <v>24552</v>
      </c>
      <c r="E61" s="83">
        <v>24464</v>
      </c>
      <c r="F61" s="83"/>
      <c r="G61" s="83"/>
      <c r="H61" s="83"/>
      <c r="I61" s="91">
        <f t="shared" si="0"/>
        <v>6.4590447196280903E-3</v>
      </c>
      <c r="J61" s="84">
        <f t="shared" si="1"/>
        <v>157</v>
      </c>
      <c r="K61" s="84">
        <f t="shared" si="2"/>
        <v>-88</v>
      </c>
      <c r="L61" s="84">
        <f t="shared" si="3"/>
        <v>0</v>
      </c>
    </row>
    <row r="62" spans="1:12">
      <c r="A62" s="76">
        <v>60</v>
      </c>
      <c r="B62" s="90" t="s">
        <v>151</v>
      </c>
      <c r="C62" s="83">
        <v>8989</v>
      </c>
      <c r="D62" s="83">
        <v>9052</v>
      </c>
      <c r="E62" s="83">
        <v>8986</v>
      </c>
      <c r="F62" s="83"/>
      <c r="G62" s="83"/>
      <c r="H62" s="83"/>
      <c r="I62" s="91">
        <f t="shared" si="0"/>
        <v>-3.3374123929246857E-4</v>
      </c>
      <c r="J62" s="84">
        <f t="shared" si="1"/>
        <v>-3</v>
      </c>
      <c r="K62" s="84">
        <f t="shared" si="2"/>
        <v>-66</v>
      </c>
      <c r="L62" s="84">
        <f t="shared" si="3"/>
        <v>0</v>
      </c>
    </row>
    <row r="63" spans="1:12">
      <c r="A63" s="76">
        <v>61</v>
      </c>
      <c r="B63" s="90" t="s">
        <v>152</v>
      </c>
      <c r="C63" s="83">
        <v>18365</v>
      </c>
      <c r="D63" s="83">
        <v>19396</v>
      </c>
      <c r="E63" s="83">
        <v>19502</v>
      </c>
      <c r="F63" s="83"/>
      <c r="G63" s="83"/>
      <c r="H63" s="83"/>
      <c r="I63" s="91">
        <f t="shared" si="0"/>
        <v>6.1911244214538523E-2</v>
      </c>
      <c r="J63" s="84">
        <f t="shared" si="1"/>
        <v>1137</v>
      </c>
      <c r="K63" s="84">
        <f t="shared" si="2"/>
        <v>106</v>
      </c>
      <c r="L63" s="84">
        <f t="shared" si="3"/>
        <v>0</v>
      </c>
    </row>
    <row r="64" spans="1:12">
      <c r="A64" s="76">
        <v>62</v>
      </c>
      <c r="B64" s="90" t="s">
        <v>153</v>
      </c>
      <c r="C64" s="83">
        <v>1334</v>
      </c>
      <c r="D64" s="83">
        <v>1357</v>
      </c>
      <c r="E64" s="83">
        <v>1322</v>
      </c>
      <c r="F64" s="83"/>
      <c r="G64" s="83"/>
      <c r="H64" s="83"/>
      <c r="I64" s="91">
        <f t="shared" si="0"/>
        <v>-8.9955022488755615E-3</v>
      </c>
      <c r="J64" s="84">
        <f t="shared" si="1"/>
        <v>-12</v>
      </c>
      <c r="K64" s="84">
        <f t="shared" si="2"/>
        <v>-35</v>
      </c>
      <c r="L64" s="84">
        <f t="shared" si="3"/>
        <v>0</v>
      </c>
    </row>
    <row r="65" spans="1:12">
      <c r="A65" s="76">
        <v>63</v>
      </c>
      <c r="B65" s="90" t="s">
        <v>154</v>
      </c>
      <c r="C65" s="83">
        <v>13059</v>
      </c>
      <c r="D65" s="83">
        <v>13663</v>
      </c>
      <c r="E65" s="83">
        <v>13695</v>
      </c>
      <c r="F65" s="83"/>
      <c r="G65" s="83"/>
      <c r="H65" s="83"/>
      <c r="I65" s="91">
        <f t="shared" si="0"/>
        <v>4.8702044566965308E-2</v>
      </c>
      <c r="J65" s="84">
        <f t="shared" si="1"/>
        <v>636</v>
      </c>
      <c r="K65" s="84">
        <f t="shared" si="2"/>
        <v>32</v>
      </c>
      <c r="L65" s="84">
        <f t="shared" si="3"/>
        <v>0</v>
      </c>
    </row>
    <row r="66" spans="1:12">
      <c r="A66" s="76">
        <v>64</v>
      </c>
      <c r="B66" s="90" t="s">
        <v>155</v>
      </c>
      <c r="C66" s="83">
        <v>9202</v>
      </c>
      <c r="D66" s="83">
        <v>9219</v>
      </c>
      <c r="E66" s="83">
        <v>9185</v>
      </c>
      <c r="F66" s="83"/>
      <c r="G66" s="83"/>
      <c r="H66" s="83"/>
      <c r="I66" s="91">
        <f t="shared" si="0"/>
        <v>-1.847424472940665E-3</v>
      </c>
      <c r="J66" s="84">
        <f t="shared" si="1"/>
        <v>-17</v>
      </c>
      <c r="K66" s="84">
        <f t="shared" si="2"/>
        <v>-34</v>
      </c>
      <c r="L66" s="84">
        <f t="shared" si="3"/>
        <v>0</v>
      </c>
    </row>
    <row r="67" spans="1:12">
      <c r="A67" s="76">
        <v>65</v>
      </c>
      <c r="B67" s="90" t="s">
        <v>156</v>
      </c>
      <c r="C67" s="83">
        <v>8896</v>
      </c>
      <c r="D67" s="83">
        <v>9258</v>
      </c>
      <c r="E67" s="83">
        <v>9258</v>
      </c>
      <c r="F67" s="83"/>
      <c r="G67" s="83"/>
      <c r="H67" s="83"/>
      <c r="I67" s="91">
        <f t="shared" si="0"/>
        <v>4.0692446043165464E-2</v>
      </c>
      <c r="J67" s="84">
        <f t="shared" si="1"/>
        <v>362</v>
      </c>
      <c r="K67" s="84">
        <f t="shared" si="2"/>
        <v>0</v>
      </c>
      <c r="L67" s="84">
        <f t="shared" si="3"/>
        <v>0</v>
      </c>
    </row>
    <row r="68" spans="1:12">
      <c r="A68" s="76">
        <v>66</v>
      </c>
      <c r="B68" s="90" t="s">
        <v>157</v>
      </c>
      <c r="C68" s="83">
        <v>6018</v>
      </c>
      <c r="D68" s="83">
        <v>6071</v>
      </c>
      <c r="E68" s="83">
        <v>6043</v>
      </c>
      <c r="F68" s="83"/>
      <c r="G68" s="83"/>
      <c r="H68" s="83"/>
      <c r="I68" s="91">
        <f t="shared" ref="I68:I84" si="4">(E68-C68)/C68</f>
        <v>4.1542040545031571E-3</v>
      </c>
      <c r="J68" s="84">
        <f t="shared" ref="J68:J84" si="5">E68-C68</f>
        <v>25</v>
      </c>
      <c r="K68" s="84">
        <f t="shared" ref="K68:K84" si="6">E68-D68</f>
        <v>-28</v>
      </c>
      <c r="L68" s="84">
        <f t="shared" ref="L68:L84" si="7">H68-G68</f>
        <v>0</v>
      </c>
    </row>
    <row r="69" spans="1:12">
      <c r="A69" s="76">
        <v>67</v>
      </c>
      <c r="B69" s="90" t="s">
        <v>158</v>
      </c>
      <c r="C69" s="83">
        <v>11114</v>
      </c>
      <c r="D69" s="83">
        <v>11247</v>
      </c>
      <c r="E69" s="83">
        <v>11217</v>
      </c>
      <c r="F69" s="83"/>
      <c r="G69" s="83"/>
      <c r="H69" s="83"/>
      <c r="I69" s="91">
        <f t="shared" si="4"/>
        <v>9.2675904264891123E-3</v>
      </c>
      <c r="J69" s="84">
        <f t="shared" si="5"/>
        <v>103</v>
      </c>
      <c r="K69" s="84">
        <f t="shared" si="6"/>
        <v>-30</v>
      </c>
      <c r="L69" s="84">
        <f t="shared" si="7"/>
        <v>0</v>
      </c>
    </row>
    <row r="70" spans="1:12">
      <c r="A70" s="76">
        <v>68</v>
      </c>
      <c r="B70" s="90" t="s">
        <v>159</v>
      </c>
      <c r="C70" s="83">
        <v>7314</v>
      </c>
      <c r="D70" s="83">
        <v>7467</v>
      </c>
      <c r="E70" s="83">
        <v>7390</v>
      </c>
      <c r="F70" s="83"/>
      <c r="G70" s="83"/>
      <c r="H70" s="83"/>
      <c r="I70" s="91">
        <f t="shared" si="4"/>
        <v>1.0391030899644518E-2</v>
      </c>
      <c r="J70" s="84">
        <f t="shared" si="5"/>
        <v>76</v>
      </c>
      <c r="K70" s="84">
        <f t="shared" si="6"/>
        <v>-77</v>
      </c>
      <c r="L70" s="84">
        <f t="shared" si="7"/>
        <v>0</v>
      </c>
    </row>
    <row r="71" spans="1:12">
      <c r="A71" s="76">
        <v>69</v>
      </c>
      <c r="B71" s="90" t="s">
        <v>160</v>
      </c>
      <c r="C71" s="83">
        <v>1247</v>
      </c>
      <c r="D71" s="83">
        <v>1311</v>
      </c>
      <c r="E71" s="83">
        <v>1285</v>
      </c>
      <c r="F71" s="83"/>
      <c r="G71" s="83"/>
      <c r="H71" s="83"/>
      <c r="I71" s="91">
        <f t="shared" si="4"/>
        <v>3.0473135525260625E-2</v>
      </c>
      <c r="J71" s="84">
        <f t="shared" si="5"/>
        <v>38</v>
      </c>
      <c r="K71" s="84">
        <f t="shared" si="6"/>
        <v>-26</v>
      </c>
      <c r="L71" s="84">
        <f t="shared" si="7"/>
        <v>0</v>
      </c>
    </row>
    <row r="72" spans="1:12">
      <c r="A72" s="76">
        <v>70</v>
      </c>
      <c r="B72" s="90" t="s">
        <v>161</v>
      </c>
      <c r="C72" s="83">
        <v>4666</v>
      </c>
      <c r="D72" s="83">
        <v>4705</v>
      </c>
      <c r="E72" s="83">
        <v>4656</v>
      </c>
      <c r="F72" s="83"/>
      <c r="G72" s="83"/>
      <c r="H72" s="83"/>
      <c r="I72" s="91">
        <f t="shared" si="4"/>
        <v>-2.1431633090441492E-3</v>
      </c>
      <c r="J72" s="84">
        <f t="shared" si="5"/>
        <v>-10</v>
      </c>
      <c r="K72" s="84">
        <f t="shared" si="6"/>
        <v>-49</v>
      </c>
      <c r="L72" s="84">
        <f t="shared" si="7"/>
        <v>0</v>
      </c>
    </row>
    <row r="73" spans="1:12">
      <c r="A73" s="76">
        <v>71</v>
      </c>
      <c r="B73" s="90" t="s">
        <v>162</v>
      </c>
      <c r="C73" s="83">
        <v>4960</v>
      </c>
      <c r="D73" s="83">
        <v>4839</v>
      </c>
      <c r="E73" s="83">
        <v>4762</v>
      </c>
      <c r="F73" s="83"/>
      <c r="G73" s="83"/>
      <c r="H73" s="83"/>
      <c r="I73" s="91">
        <f t="shared" si="4"/>
        <v>-3.9919354838709675E-2</v>
      </c>
      <c r="J73" s="84">
        <f t="shared" si="5"/>
        <v>-198</v>
      </c>
      <c r="K73" s="84">
        <f t="shared" si="6"/>
        <v>-77</v>
      </c>
      <c r="L73" s="84">
        <f t="shared" si="7"/>
        <v>0</v>
      </c>
    </row>
    <row r="74" spans="1:12">
      <c r="A74" s="76">
        <v>72</v>
      </c>
      <c r="B74" s="90" t="s">
        <v>163</v>
      </c>
      <c r="C74" s="83">
        <v>4312</v>
      </c>
      <c r="D74" s="83">
        <v>4581</v>
      </c>
      <c r="E74" s="83">
        <v>4634</v>
      </c>
      <c r="F74" s="83"/>
      <c r="G74" s="83"/>
      <c r="H74" s="83"/>
      <c r="I74" s="91">
        <f t="shared" si="4"/>
        <v>7.4675324675324672E-2</v>
      </c>
      <c r="J74" s="84">
        <f t="shared" si="5"/>
        <v>322</v>
      </c>
      <c r="K74" s="84">
        <f t="shared" si="6"/>
        <v>53</v>
      </c>
      <c r="L74" s="84">
        <f t="shared" si="7"/>
        <v>0</v>
      </c>
    </row>
    <row r="75" spans="1:12">
      <c r="A75" s="76">
        <v>73</v>
      </c>
      <c r="B75" s="90" t="s">
        <v>164</v>
      </c>
      <c r="C75" s="83">
        <v>2627</v>
      </c>
      <c r="D75" s="83">
        <v>2803</v>
      </c>
      <c r="E75" s="83">
        <v>2809</v>
      </c>
      <c r="F75" s="83"/>
      <c r="G75" s="83"/>
      <c r="H75" s="83"/>
      <c r="I75" s="91">
        <f t="shared" si="4"/>
        <v>6.9280548153787591E-2</v>
      </c>
      <c r="J75" s="84">
        <f t="shared" si="5"/>
        <v>182</v>
      </c>
      <c r="K75" s="84">
        <f t="shared" si="6"/>
        <v>6</v>
      </c>
      <c r="L75" s="84">
        <f t="shared" si="7"/>
        <v>0</v>
      </c>
    </row>
    <row r="76" spans="1:12">
      <c r="A76" s="76">
        <v>74</v>
      </c>
      <c r="B76" s="90" t="s">
        <v>165</v>
      </c>
      <c r="C76" s="83">
        <v>4274</v>
      </c>
      <c r="D76" s="83">
        <v>4274</v>
      </c>
      <c r="E76" s="83">
        <v>4246</v>
      </c>
      <c r="F76" s="83"/>
      <c r="G76" s="83"/>
      <c r="H76" s="83"/>
      <c r="I76" s="91">
        <f t="shared" si="4"/>
        <v>-6.5512400561534862E-3</v>
      </c>
      <c r="J76" s="84">
        <f t="shared" si="5"/>
        <v>-28</v>
      </c>
      <c r="K76" s="84">
        <f t="shared" si="6"/>
        <v>-28</v>
      </c>
      <c r="L76" s="84">
        <f t="shared" si="7"/>
        <v>0</v>
      </c>
    </row>
    <row r="77" spans="1:12">
      <c r="A77" s="76">
        <v>75</v>
      </c>
      <c r="B77" s="90" t="s">
        <v>166</v>
      </c>
      <c r="C77" s="83">
        <v>1332</v>
      </c>
      <c r="D77" s="83">
        <v>1354</v>
      </c>
      <c r="E77" s="83">
        <v>1340</v>
      </c>
      <c r="F77" s="83"/>
      <c r="G77" s="83"/>
      <c r="H77" s="83"/>
      <c r="I77" s="91">
        <f t="shared" si="4"/>
        <v>6.006006006006006E-3</v>
      </c>
      <c r="J77" s="84">
        <f t="shared" si="5"/>
        <v>8</v>
      </c>
      <c r="K77" s="84">
        <f t="shared" si="6"/>
        <v>-14</v>
      </c>
      <c r="L77" s="84">
        <f t="shared" si="7"/>
        <v>0</v>
      </c>
    </row>
    <row r="78" spans="1:12">
      <c r="A78" s="76">
        <v>76</v>
      </c>
      <c r="B78" s="90" t="s">
        <v>167</v>
      </c>
      <c r="C78" s="83">
        <v>2019</v>
      </c>
      <c r="D78" s="83">
        <v>2100</v>
      </c>
      <c r="E78" s="83">
        <v>2059</v>
      </c>
      <c r="F78" s="83"/>
      <c r="G78" s="83"/>
      <c r="H78" s="83"/>
      <c r="I78" s="91">
        <f t="shared" si="4"/>
        <v>1.9811788013868251E-2</v>
      </c>
      <c r="J78" s="84">
        <f t="shared" si="5"/>
        <v>40</v>
      </c>
      <c r="K78" s="84">
        <f t="shared" si="6"/>
        <v>-41</v>
      </c>
      <c r="L78" s="84">
        <f t="shared" si="7"/>
        <v>0</v>
      </c>
    </row>
    <row r="79" spans="1:12">
      <c r="A79" s="76">
        <v>77</v>
      </c>
      <c r="B79" s="90" t="s">
        <v>168</v>
      </c>
      <c r="C79" s="83">
        <v>7017</v>
      </c>
      <c r="D79" s="83">
        <v>7126</v>
      </c>
      <c r="E79" s="83">
        <v>7117</v>
      </c>
      <c r="F79" s="83"/>
      <c r="G79" s="83"/>
      <c r="H79" s="83"/>
      <c r="I79" s="91">
        <f t="shared" si="4"/>
        <v>1.4251104460595696E-2</v>
      </c>
      <c r="J79" s="84">
        <f t="shared" si="5"/>
        <v>100</v>
      </c>
      <c r="K79" s="84">
        <f t="shared" si="6"/>
        <v>-9</v>
      </c>
      <c r="L79" s="84">
        <f t="shared" si="7"/>
        <v>0</v>
      </c>
    </row>
    <row r="80" spans="1:12">
      <c r="A80" s="76">
        <v>78</v>
      </c>
      <c r="B80" s="90" t="s">
        <v>169</v>
      </c>
      <c r="C80" s="83">
        <v>5213</v>
      </c>
      <c r="D80" s="83">
        <v>5134</v>
      </c>
      <c r="E80" s="83">
        <v>5115</v>
      </c>
      <c r="F80" s="83"/>
      <c r="G80" s="83"/>
      <c r="H80" s="83"/>
      <c r="I80" s="91">
        <f t="shared" si="4"/>
        <v>-1.8799155956263188E-2</v>
      </c>
      <c r="J80" s="84">
        <f t="shared" si="5"/>
        <v>-98</v>
      </c>
      <c r="K80" s="84">
        <f t="shared" si="6"/>
        <v>-19</v>
      </c>
      <c r="L80" s="84">
        <f t="shared" si="7"/>
        <v>0</v>
      </c>
    </row>
    <row r="81" spans="1:12">
      <c r="A81" s="76">
        <v>79</v>
      </c>
      <c r="B81" s="90" t="s">
        <v>170</v>
      </c>
      <c r="C81" s="83">
        <v>1649</v>
      </c>
      <c r="D81" s="83">
        <v>1662</v>
      </c>
      <c r="E81" s="83">
        <v>1668</v>
      </c>
      <c r="F81" s="83"/>
      <c r="G81" s="83"/>
      <c r="H81" s="83"/>
      <c r="I81" s="91">
        <f t="shared" si="4"/>
        <v>1.1522134627046696E-2</v>
      </c>
      <c r="J81" s="84">
        <f t="shared" si="5"/>
        <v>19</v>
      </c>
      <c r="K81" s="84">
        <f t="shared" si="6"/>
        <v>6</v>
      </c>
      <c r="L81" s="84">
        <f t="shared" si="7"/>
        <v>0</v>
      </c>
    </row>
    <row r="82" spans="1:12">
      <c r="A82" s="76">
        <v>80</v>
      </c>
      <c r="B82" s="90" t="s">
        <v>171</v>
      </c>
      <c r="C82" s="83">
        <v>6960</v>
      </c>
      <c r="D82" s="83">
        <v>7042</v>
      </c>
      <c r="E82" s="83">
        <v>6996</v>
      </c>
      <c r="F82" s="83"/>
      <c r="G82" s="83"/>
      <c r="H82" s="83"/>
      <c r="I82" s="91">
        <f t="shared" si="4"/>
        <v>5.1724137931034482E-3</v>
      </c>
      <c r="J82" s="84">
        <f t="shared" si="5"/>
        <v>36</v>
      </c>
      <c r="K82" s="84">
        <f t="shared" si="6"/>
        <v>-46</v>
      </c>
      <c r="L82" s="84">
        <f t="shared" si="7"/>
        <v>0</v>
      </c>
    </row>
    <row r="83" spans="1:12">
      <c r="A83" s="76">
        <v>81</v>
      </c>
      <c r="B83" s="90" t="s">
        <v>172</v>
      </c>
      <c r="C83" s="83">
        <v>8173</v>
      </c>
      <c r="D83" s="83">
        <v>8239</v>
      </c>
      <c r="E83" s="83">
        <v>8237</v>
      </c>
      <c r="F83" s="83"/>
      <c r="G83" s="83"/>
      <c r="H83" s="83"/>
      <c r="I83" s="91">
        <f t="shared" si="4"/>
        <v>7.8306619356417473E-3</v>
      </c>
      <c r="J83" s="84">
        <f t="shared" si="5"/>
        <v>64</v>
      </c>
      <c r="K83" s="84">
        <f t="shared" si="6"/>
        <v>-2</v>
      </c>
      <c r="L83" s="84">
        <f t="shared" si="7"/>
        <v>0</v>
      </c>
    </row>
    <row r="84" spans="1:12" s="116" customFormat="1">
      <c r="A84" s="191" t="s">
        <v>173</v>
      </c>
      <c r="B84" s="191"/>
      <c r="C84" s="118">
        <v>1846760</v>
      </c>
      <c r="D84" s="118">
        <v>1879723</v>
      </c>
      <c r="E84" s="118">
        <v>1874944</v>
      </c>
      <c r="F84" s="118"/>
      <c r="G84" s="118"/>
      <c r="H84" s="118"/>
      <c r="I84" s="113">
        <f t="shared" si="4"/>
        <v>1.5261322532435184E-2</v>
      </c>
      <c r="J84" s="119">
        <f t="shared" si="5"/>
        <v>28184</v>
      </c>
      <c r="K84" s="119">
        <f t="shared" si="6"/>
        <v>-4779</v>
      </c>
      <c r="L84" s="84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J1" zoomScale="80" zoomScaleNormal="80" workbookViewId="0">
      <selection activeCell="T9" sqref="T9"/>
    </sheetView>
  </sheetViews>
  <sheetFormatPr defaultRowHeight="15"/>
  <cols>
    <col min="2" max="2" width="34.5703125" customWidth="1"/>
    <col min="3" max="3" width="11.42578125" style="152" customWidth="1"/>
    <col min="4" max="4" width="11.42578125" style="151" customWidth="1"/>
    <col min="5" max="5" width="11.42578125" style="153" customWidth="1"/>
    <col min="6" max="8" width="11.42578125" style="157" customWidth="1"/>
    <col min="9" max="9" width="24.42578125" customWidth="1"/>
    <col min="10" max="10" width="23.5703125" customWidth="1"/>
    <col min="11" max="11" width="30.85546875" customWidth="1"/>
    <col min="12" max="12" width="30.85546875" style="157" customWidth="1"/>
  </cols>
  <sheetData>
    <row r="1" spans="1:12" s="157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ht="45">
      <c r="A2" s="96" t="s">
        <v>1</v>
      </c>
      <c r="B2" s="95" t="s">
        <v>90</v>
      </c>
      <c r="C2" s="94">
        <v>43040</v>
      </c>
      <c r="D2" s="94">
        <v>43374</v>
      </c>
      <c r="E2" s="94">
        <v>43405</v>
      </c>
      <c r="F2" s="94">
        <v>43040</v>
      </c>
      <c r="G2" s="94">
        <v>43374</v>
      </c>
      <c r="H2" s="94">
        <v>43405</v>
      </c>
      <c r="I2" s="93" t="s">
        <v>345</v>
      </c>
      <c r="J2" s="93" t="s">
        <v>346</v>
      </c>
      <c r="K2" s="2" t="s">
        <v>347</v>
      </c>
      <c r="L2" s="163" t="s">
        <v>348</v>
      </c>
    </row>
    <row r="3" spans="1:12">
      <c r="A3" s="85">
        <v>1</v>
      </c>
      <c r="B3" s="86" t="s">
        <v>2</v>
      </c>
      <c r="C3" s="83">
        <v>16659</v>
      </c>
      <c r="D3" s="83">
        <v>17428</v>
      </c>
      <c r="E3" s="83">
        <v>17328</v>
      </c>
      <c r="F3" s="83"/>
      <c r="G3" s="83"/>
      <c r="H3" s="83"/>
      <c r="I3" s="91">
        <f>(E3-C3)/C3</f>
        <v>4.0158472897532868E-2</v>
      </c>
      <c r="J3" s="84">
        <f>E3-C3</f>
        <v>669</v>
      </c>
      <c r="K3" s="84">
        <f>E3-D3</f>
        <v>-100</v>
      </c>
      <c r="L3" s="84">
        <f>H3-G3</f>
        <v>0</v>
      </c>
    </row>
    <row r="4" spans="1:12">
      <c r="A4" s="85">
        <v>2</v>
      </c>
      <c r="B4" s="86" t="s">
        <v>3</v>
      </c>
      <c r="C4" s="83">
        <v>3564</v>
      </c>
      <c r="D4" s="83">
        <v>3928</v>
      </c>
      <c r="E4" s="83">
        <v>3794</v>
      </c>
      <c r="F4" s="83"/>
      <c r="G4" s="83"/>
      <c r="H4" s="83"/>
      <c r="I4" s="91">
        <f t="shared" ref="I4:I67" si="0">(E4-C4)/C4</f>
        <v>6.4534231200897865E-2</v>
      </c>
      <c r="J4" s="84">
        <f t="shared" ref="J4:J67" si="1">E4-C4</f>
        <v>230</v>
      </c>
      <c r="K4" s="84">
        <f t="shared" ref="K4:K67" si="2">E4-D4</f>
        <v>-134</v>
      </c>
      <c r="L4" s="84">
        <f t="shared" ref="L4:L67" si="3">H4-G4</f>
        <v>0</v>
      </c>
    </row>
    <row r="5" spans="1:12">
      <c r="A5" s="85">
        <v>3</v>
      </c>
      <c r="B5" s="86" t="s">
        <v>4</v>
      </c>
      <c r="C5" s="83">
        <v>1157</v>
      </c>
      <c r="D5" s="83">
        <v>1180</v>
      </c>
      <c r="E5" s="83">
        <v>1177</v>
      </c>
      <c r="F5" s="83"/>
      <c r="G5" s="83"/>
      <c r="H5" s="83"/>
      <c r="I5" s="91">
        <f t="shared" si="0"/>
        <v>1.728608470181504E-2</v>
      </c>
      <c r="J5" s="84">
        <f t="shared" si="1"/>
        <v>20</v>
      </c>
      <c r="K5" s="84">
        <f t="shared" si="2"/>
        <v>-3</v>
      </c>
      <c r="L5" s="84">
        <f t="shared" si="3"/>
        <v>0</v>
      </c>
    </row>
    <row r="6" spans="1:12">
      <c r="A6" s="85">
        <v>5</v>
      </c>
      <c r="B6" s="86" t="s">
        <v>5</v>
      </c>
      <c r="C6" s="83">
        <v>402</v>
      </c>
      <c r="D6" s="83">
        <v>421</v>
      </c>
      <c r="E6" s="83">
        <v>424</v>
      </c>
      <c r="F6" s="83"/>
      <c r="G6" s="83"/>
      <c r="H6" s="83"/>
      <c r="I6" s="91">
        <f t="shared" si="0"/>
        <v>5.4726368159203981E-2</v>
      </c>
      <c r="J6" s="84">
        <f t="shared" si="1"/>
        <v>22</v>
      </c>
      <c r="K6" s="84">
        <f t="shared" si="2"/>
        <v>3</v>
      </c>
      <c r="L6" s="84">
        <f t="shared" si="3"/>
        <v>0</v>
      </c>
    </row>
    <row r="7" spans="1:12">
      <c r="A7" s="85">
        <v>6</v>
      </c>
      <c r="B7" s="86" t="s">
        <v>6</v>
      </c>
      <c r="C7" s="83">
        <v>29</v>
      </c>
      <c r="D7" s="83">
        <v>28</v>
      </c>
      <c r="E7" s="83">
        <v>29</v>
      </c>
      <c r="F7" s="83"/>
      <c r="G7" s="83"/>
      <c r="H7" s="83"/>
      <c r="I7" s="91">
        <f t="shared" si="0"/>
        <v>0</v>
      </c>
      <c r="J7" s="84">
        <f t="shared" si="1"/>
        <v>0</v>
      </c>
      <c r="K7" s="84">
        <f t="shared" si="2"/>
        <v>1</v>
      </c>
      <c r="L7" s="84">
        <f t="shared" si="3"/>
        <v>0</v>
      </c>
    </row>
    <row r="8" spans="1:12">
      <c r="A8" s="85">
        <v>7</v>
      </c>
      <c r="B8" s="86" t="s">
        <v>7</v>
      </c>
      <c r="C8" s="83">
        <v>748</v>
      </c>
      <c r="D8" s="83">
        <v>765</v>
      </c>
      <c r="E8" s="83">
        <v>755</v>
      </c>
      <c r="F8" s="83"/>
      <c r="G8" s="83"/>
      <c r="H8" s="83"/>
      <c r="I8" s="91">
        <f t="shared" si="0"/>
        <v>9.3582887700534752E-3</v>
      </c>
      <c r="J8" s="84">
        <f t="shared" si="1"/>
        <v>7</v>
      </c>
      <c r="K8" s="84">
        <f t="shared" si="2"/>
        <v>-10</v>
      </c>
      <c r="L8" s="84">
        <f t="shared" si="3"/>
        <v>0</v>
      </c>
    </row>
    <row r="9" spans="1:12">
      <c r="A9" s="85">
        <v>8</v>
      </c>
      <c r="B9" s="86" t="s">
        <v>303</v>
      </c>
      <c r="C9" s="83">
        <v>4916</v>
      </c>
      <c r="D9" s="83">
        <v>4992</v>
      </c>
      <c r="E9" s="83">
        <v>4968</v>
      </c>
      <c r="F9" s="83"/>
      <c r="G9" s="83"/>
      <c r="H9" s="83"/>
      <c r="I9" s="91">
        <f t="shared" si="0"/>
        <v>1.0577705451586655E-2</v>
      </c>
      <c r="J9" s="84">
        <f t="shared" si="1"/>
        <v>52</v>
      </c>
      <c r="K9" s="84">
        <f t="shared" si="2"/>
        <v>-24</v>
      </c>
      <c r="L9" s="84">
        <f t="shared" si="3"/>
        <v>0</v>
      </c>
    </row>
    <row r="10" spans="1:12">
      <c r="A10" s="85">
        <v>9</v>
      </c>
      <c r="B10" s="86" t="s">
        <v>8</v>
      </c>
      <c r="C10" s="83">
        <v>550</v>
      </c>
      <c r="D10" s="83">
        <v>633</v>
      </c>
      <c r="E10" s="83">
        <v>624</v>
      </c>
      <c r="F10" s="83"/>
      <c r="G10" s="83"/>
      <c r="H10" s="83"/>
      <c r="I10" s="91">
        <f t="shared" si="0"/>
        <v>0.13454545454545455</v>
      </c>
      <c r="J10" s="84">
        <f t="shared" si="1"/>
        <v>74</v>
      </c>
      <c r="K10" s="84">
        <f t="shared" si="2"/>
        <v>-9</v>
      </c>
      <c r="L10" s="84">
        <f t="shared" si="3"/>
        <v>0</v>
      </c>
    </row>
    <row r="11" spans="1:12">
      <c r="A11" s="87">
        <v>10</v>
      </c>
      <c r="B11" s="86" t="s">
        <v>9</v>
      </c>
      <c r="C11" s="83">
        <v>42402</v>
      </c>
      <c r="D11" s="83">
        <v>42942</v>
      </c>
      <c r="E11" s="83">
        <v>43068</v>
      </c>
      <c r="F11" s="83"/>
      <c r="G11" s="83"/>
      <c r="H11" s="83"/>
      <c r="I11" s="91">
        <f t="shared" si="0"/>
        <v>1.5706806282722512E-2</v>
      </c>
      <c r="J11" s="84">
        <f t="shared" si="1"/>
        <v>666</v>
      </c>
      <c r="K11" s="84">
        <f t="shared" si="2"/>
        <v>126</v>
      </c>
      <c r="L11" s="84">
        <f t="shared" si="3"/>
        <v>0</v>
      </c>
    </row>
    <row r="12" spans="1:12">
      <c r="A12" s="87">
        <v>11</v>
      </c>
      <c r="B12" s="86" t="s">
        <v>10</v>
      </c>
      <c r="C12" s="83">
        <v>650</v>
      </c>
      <c r="D12" s="83">
        <v>666</v>
      </c>
      <c r="E12" s="83">
        <v>666</v>
      </c>
      <c r="F12" s="83"/>
      <c r="G12" s="83"/>
      <c r="H12" s="83"/>
      <c r="I12" s="91">
        <f t="shared" si="0"/>
        <v>2.4615384615384615E-2</v>
      </c>
      <c r="J12" s="84">
        <f t="shared" si="1"/>
        <v>16</v>
      </c>
      <c r="K12" s="84">
        <f t="shared" si="2"/>
        <v>0</v>
      </c>
      <c r="L12" s="84">
        <f t="shared" si="3"/>
        <v>0</v>
      </c>
    </row>
    <row r="13" spans="1:12">
      <c r="A13" s="87">
        <v>12</v>
      </c>
      <c r="B13" s="86" t="s">
        <v>11</v>
      </c>
      <c r="C13" s="83">
        <v>53</v>
      </c>
      <c r="D13" s="83">
        <v>64</v>
      </c>
      <c r="E13" s="83">
        <v>64</v>
      </c>
      <c r="F13" s="83"/>
      <c r="G13" s="83"/>
      <c r="H13" s="83"/>
      <c r="I13" s="91">
        <f t="shared" si="0"/>
        <v>0.20754716981132076</v>
      </c>
      <c r="J13" s="84">
        <f t="shared" si="1"/>
        <v>11</v>
      </c>
      <c r="K13" s="84">
        <f t="shared" si="2"/>
        <v>0</v>
      </c>
      <c r="L13" s="84">
        <f t="shared" si="3"/>
        <v>0</v>
      </c>
    </row>
    <row r="14" spans="1:12">
      <c r="A14" s="87">
        <v>13</v>
      </c>
      <c r="B14" s="86" t="s">
        <v>12</v>
      </c>
      <c r="C14" s="83">
        <v>16409</v>
      </c>
      <c r="D14" s="83">
        <v>16609</v>
      </c>
      <c r="E14" s="83">
        <v>16571</v>
      </c>
      <c r="F14" s="83"/>
      <c r="G14" s="83"/>
      <c r="H14" s="83"/>
      <c r="I14" s="91">
        <f t="shared" si="0"/>
        <v>9.8726308733012372E-3</v>
      </c>
      <c r="J14" s="84">
        <f t="shared" si="1"/>
        <v>162</v>
      </c>
      <c r="K14" s="84">
        <f t="shared" si="2"/>
        <v>-38</v>
      </c>
      <c r="L14" s="84">
        <f t="shared" si="3"/>
        <v>0</v>
      </c>
    </row>
    <row r="15" spans="1:12">
      <c r="A15" s="87">
        <v>14</v>
      </c>
      <c r="B15" s="86" t="s">
        <v>13</v>
      </c>
      <c r="C15" s="83">
        <v>32776</v>
      </c>
      <c r="D15" s="83">
        <v>33203</v>
      </c>
      <c r="E15" s="83">
        <v>33235</v>
      </c>
      <c r="F15" s="83"/>
      <c r="G15" s="83"/>
      <c r="H15" s="83"/>
      <c r="I15" s="91">
        <f t="shared" si="0"/>
        <v>1.4004149377593362E-2</v>
      </c>
      <c r="J15" s="84">
        <f t="shared" si="1"/>
        <v>459</v>
      </c>
      <c r="K15" s="84">
        <f t="shared" si="2"/>
        <v>32</v>
      </c>
      <c r="L15" s="84">
        <f t="shared" si="3"/>
        <v>0</v>
      </c>
    </row>
    <row r="16" spans="1:12">
      <c r="A16" s="87">
        <v>15</v>
      </c>
      <c r="B16" s="86" t="s">
        <v>14</v>
      </c>
      <c r="C16" s="83">
        <v>6456</v>
      </c>
      <c r="D16" s="83">
        <v>6393</v>
      </c>
      <c r="E16" s="83">
        <v>6335</v>
      </c>
      <c r="F16" s="83"/>
      <c r="G16" s="83"/>
      <c r="H16" s="83"/>
      <c r="I16" s="91">
        <f t="shared" si="0"/>
        <v>-1.8742255266418834E-2</v>
      </c>
      <c r="J16" s="84">
        <f t="shared" si="1"/>
        <v>-121</v>
      </c>
      <c r="K16" s="84">
        <f t="shared" si="2"/>
        <v>-58</v>
      </c>
      <c r="L16" s="84">
        <f t="shared" si="3"/>
        <v>0</v>
      </c>
    </row>
    <row r="17" spans="1:12">
      <c r="A17" s="87">
        <v>16</v>
      </c>
      <c r="B17" s="86" t="s">
        <v>15</v>
      </c>
      <c r="C17" s="83">
        <v>10490</v>
      </c>
      <c r="D17" s="83">
        <v>10480</v>
      </c>
      <c r="E17" s="83">
        <v>10472</v>
      </c>
      <c r="F17" s="83"/>
      <c r="G17" s="83"/>
      <c r="H17" s="83"/>
      <c r="I17" s="91">
        <f t="shared" si="0"/>
        <v>-1.7159199237368923E-3</v>
      </c>
      <c r="J17" s="84">
        <f t="shared" si="1"/>
        <v>-18</v>
      </c>
      <c r="K17" s="84">
        <f t="shared" si="2"/>
        <v>-8</v>
      </c>
      <c r="L17" s="84">
        <f t="shared" si="3"/>
        <v>0</v>
      </c>
    </row>
    <row r="18" spans="1:12">
      <c r="A18" s="87">
        <v>17</v>
      </c>
      <c r="B18" s="86" t="s">
        <v>16</v>
      </c>
      <c r="C18" s="83">
        <v>2518</v>
      </c>
      <c r="D18" s="83">
        <v>2622</v>
      </c>
      <c r="E18" s="83">
        <v>2639</v>
      </c>
      <c r="F18" s="83"/>
      <c r="G18" s="83"/>
      <c r="H18" s="83"/>
      <c r="I18" s="91">
        <f t="shared" si="0"/>
        <v>4.8054011119936457E-2</v>
      </c>
      <c r="J18" s="84">
        <f t="shared" si="1"/>
        <v>121</v>
      </c>
      <c r="K18" s="84">
        <f t="shared" si="2"/>
        <v>17</v>
      </c>
      <c r="L18" s="84">
        <f t="shared" si="3"/>
        <v>0</v>
      </c>
    </row>
    <row r="19" spans="1:12">
      <c r="A19" s="87">
        <v>18</v>
      </c>
      <c r="B19" s="86" t="s">
        <v>17</v>
      </c>
      <c r="C19" s="83">
        <v>7820</v>
      </c>
      <c r="D19" s="83">
        <v>7597</v>
      </c>
      <c r="E19" s="83">
        <v>7564</v>
      </c>
      <c r="F19" s="83"/>
      <c r="G19" s="83"/>
      <c r="H19" s="83"/>
      <c r="I19" s="91">
        <f t="shared" si="0"/>
        <v>-3.2736572890025573E-2</v>
      </c>
      <c r="J19" s="84">
        <f t="shared" si="1"/>
        <v>-256</v>
      </c>
      <c r="K19" s="84">
        <f t="shared" si="2"/>
        <v>-33</v>
      </c>
      <c r="L19" s="84">
        <f t="shared" si="3"/>
        <v>0</v>
      </c>
    </row>
    <row r="20" spans="1:12">
      <c r="A20" s="87">
        <v>19</v>
      </c>
      <c r="B20" s="86" t="s">
        <v>18</v>
      </c>
      <c r="C20" s="83">
        <v>262</v>
      </c>
      <c r="D20" s="83">
        <v>257</v>
      </c>
      <c r="E20" s="83">
        <v>254</v>
      </c>
      <c r="F20" s="83"/>
      <c r="G20" s="83"/>
      <c r="H20" s="83"/>
      <c r="I20" s="91">
        <f t="shared" si="0"/>
        <v>-3.0534351145038167E-2</v>
      </c>
      <c r="J20" s="84">
        <f t="shared" si="1"/>
        <v>-8</v>
      </c>
      <c r="K20" s="84">
        <f t="shared" si="2"/>
        <v>-3</v>
      </c>
      <c r="L20" s="84">
        <f t="shared" si="3"/>
        <v>0</v>
      </c>
    </row>
    <row r="21" spans="1:12">
      <c r="A21" s="87">
        <v>20</v>
      </c>
      <c r="B21" s="86" t="s">
        <v>19</v>
      </c>
      <c r="C21" s="83">
        <v>4468</v>
      </c>
      <c r="D21" s="83">
        <v>4685</v>
      </c>
      <c r="E21" s="83">
        <v>4704</v>
      </c>
      <c r="F21" s="83"/>
      <c r="G21" s="83"/>
      <c r="H21" s="83"/>
      <c r="I21" s="91">
        <f t="shared" si="0"/>
        <v>5.2820053715308866E-2</v>
      </c>
      <c r="J21" s="84">
        <f t="shared" si="1"/>
        <v>236</v>
      </c>
      <c r="K21" s="84">
        <f t="shared" si="2"/>
        <v>19</v>
      </c>
      <c r="L21" s="84">
        <f t="shared" si="3"/>
        <v>0</v>
      </c>
    </row>
    <row r="22" spans="1:12">
      <c r="A22" s="87">
        <v>21</v>
      </c>
      <c r="B22" s="86" t="s">
        <v>20</v>
      </c>
      <c r="C22" s="83">
        <v>357</v>
      </c>
      <c r="D22" s="83">
        <v>413</v>
      </c>
      <c r="E22" s="83">
        <v>417</v>
      </c>
      <c r="F22" s="83"/>
      <c r="G22" s="83"/>
      <c r="H22" s="83"/>
      <c r="I22" s="91">
        <f t="shared" si="0"/>
        <v>0.16806722689075632</v>
      </c>
      <c r="J22" s="84">
        <f t="shared" si="1"/>
        <v>60</v>
      </c>
      <c r="K22" s="84">
        <f t="shared" si="2"/>
        <v>4</v>
      </c>
      <c r="L22" s="84">
        <f t="shared" si="3"/>
        <v>0</v>
      </c>
    </row>
    <row r="23" spans="1:12">
      <c r="A23" s="87">
        <v>22</v>
      </c>
      <c r="B23" s="86" t="s">
        <v>21</v>
      </c>
      <c r="C23" s="83">
        <v>13124</v>
      </c>
      <c r="D23" s="83">
        <v>13360</v>
      </c>
      <c r="E23" s="83">
        <v>13321</v>
      </c>
      <c r="F23" s="83"/>
      <c r="G23" s="83"/>
      <c r="H23" s="83"/>
      <c r="I23" s="91">
        <f t="shared" si="0"/>
        <v>1.5010667479427003E-2</v>
      </c>
      <c r="J23" s="84">
        <f t="shared" si="1"/>
        <v>197</v>
      </c>
      <c r="K23" s="84">
        <f t="shared" si="2"/>
        <v>-39</v>
      </c>
      <c r="L23" s="84">
        <f t="shared" si="3"/>
        <v>0</v>
      </c>
    </row>
    <row r="24" spans="1:12">
      <c r="A24" s="87">
        <v>23</v>
      </c>
      <c r="B24" s="86" t="s">
        <v>22</v>
      </c>
      <c r="C24" s="83">
        <v>14043</v>
      </c>
      <c r="D24" s="83">
        <v>14142</v>
      </c>
      <c r="E24" s="83">
        <v>14045</v>
      </c>
      <c r="F24" s="83"/>
      <c r="G24" s="83"/>
      <c r="H24" s="83"/>
      <c r="I24" s="91">
        <f t="shared" si="0"/>
        <v>1.424197108879869E-4</v>
      </c>
      <c r="J24" s="84">
        <f t="shared" si="1"/>
        <v>2</v>
      </c>
      <c r="K24" s="84">
        <f t="shared" si="2"/>
        <v>-97</v>
      </c>
      <c r="L24" s="84">
        <f t="shared" si="3"/>
        <v>0</v>
      </c>
    </row>
    <row r="25" spans="1:12">
      <c r="A25" s="87">
        <v>24</v>
      </c>
      <c r="B25" s="86" t="s">
        <v>23</v>
      </c>
      <c r="C25" s="83">
        <v>6707</v>
      </c>
      <c r="D25" s="83">
        <v>6602</v>
      </c>
      <c r="E25" s="83">
        <v>6581</v>
      </c>
      <c r="F25" s="83"/>
      <c r="G25" s="83"/>
      <c r="H25" s="83"/>
      <c r="I25" s="91">
        <f t="shared" si="0"/>
        <v>-1.8786342627106007E-2</v>
      </c>
      <c r="J25" s="84">
        <f t="shared" si="1"/>
        <v>-126</v>
      </c>
      <c r="K25" s="84">
        <f t="shared" si="2"/>
        <v>-21</v>
      </c>
      <c r="L25" s="84">
        <f t="shared" si="3"/>
        <v>0</v>
      </c>
    </row>
    <row r="26" spans="1:12">
      <c r="A26" s="87">
        <v>25</v>
      </c>
      <c r="B26" s="86" t="s">
        <v>24</v>
      </c>
      <c r="C26" s="83">
        <v>35094</v>
      </c>
      <c r="D26" s="83">
        <v>35482</v>
      </c>
      <c r="E26" s="83">
        <v>35372</v>
      </c>
      <c r="F26" s="83"/>
      <c r="G26" s="83"/>
      <c r="H26" s="83"/>
      <c r="I26" s="91">
        <f t="shared" si="0"/>
        <v>7.92158203681541E-3</v>
      </c>
      <c r="J26" s="84">
        <f t="shared" si="1"/>
        <v>278</v>
      </c>
      <c r="K26" s="84">
        <f t="shared" si="2"/>
        <v>-110</v>
      </c>
      <c r="L26" s="84">
        <f t="shared" si="3"/>
        <v>0</v>
      </c>
    </row>
    <row r="27" spans="1:12">
      <c r="A27" s="87">
        <v>26</v>
      </c>
      <c r="B27" s="86" t="s">
        <v>25</v>
      </c>
      <c r="C27" s="83">
        <v>1647</v>
      </c>
      <c r="D27" s="83">
        <v>1754</v>
      </c>
      <c r="E27" s="83">
        <v>1776</v>
      </c>
      <c r="F27" s="83"/>
      <c r="G27" s="83"/>
      <c r="H27" s="83"/>
      <c r="I27" s="91">
        <f t="shared" si="0"/>
        <v>7.8324225865209471E-2</v>
      </c>
      <c r="J27" s="84">
        <f t="shared" si="1"/>
        <v>129</v>
      </c>
      <c r="K27" s="84">
        <f t="shared" si="2"/>
        <v>22</v>
      </c>
      <c r="L27" s="84">
        <f t="shared" si="3"/>
        <v>0</v>
      </c>
    </row>
    <row r="28" spans="1:12">
      <c r="A28" s="87">
        <v>27</v>
      </c>
      <c r="B28" s="86" t="s">
        <v>26</v>
      </c>
      <c r="C28" s="83">
        <v>5928</v>
      </c>
      <c r="D28" s="83">
        <v>6211</v>
      </c>
      <c r="E28" s="83">
        <v>6223</v>
      </c>
      <c r="F28" s="83"/>
      <c r="G28" s="83"/>
      <c r="H28" s="83"/>
      <c r="I28" s="91">
        <f t="shared" si="0"/>
        <v>4.9763832658569498E-2</v>
      </c>
      <c r="J28" s="84">
        <f t="shared" si="1"/>
        <v>295</v>
      </c>
      <c r="K28" s="84">
        <f t="shared" si="2"/>
        <v>12</v>
      </c>
      <c r="L28" s="84">
        <f t="shared" si="3"/>
        <v>0</v>
      </c>
    </row>
    <row r="29" spans="1:12">
      <c r="A29" s="87">
        <v>28</v>
      </c>
      <c r="B29" s="86" t="s">
        <v>27</v>
      </c>
      <c r="C29" s="83">
        <v>11074</v>
      </c>
      <c r="D29" s="83">
        <v>11741</v>
      </c>
      <c r="E29" s="83">
        <v>11776</v>
      </c>
      <c r="F29" s="83"/>
      <c r="G29" s="83"/>
      <c r="H29" s="83"/>
      <c r="I29" s="91">
        <f t="shared" si="0"/>
        <v>6.3391728372765035E-2</v>
      </c>
      <c r="J29" s="84">
        <f t="shared" si="1"/>
        <v>702</v>
      </c>
      <c r="K29" s="84">
        <f t="shared" si="2"/>
        <v>35</v>
      </c>
      <c r="L29" s="84">
        <f t="shared" si="3"/>
        <v>0</v>
      </c>
    </row>
    <row r="30" spans="1:12">
      <c r="A30" s="87">
        <v>29</v>
      </c>
      <c r="B30" s="86" t="s">
        <v>28</v>
      </c>
      <c r="C30" s="83">
        <v>3540</v>
      </c>
      <c r="D30" s="83">
        <v>3661</v>
      </c>
      <c r="E30" s="83">
        <v>3662</v>
      </c>
      <c r="F30" s="83"/>
      <c r="G30" s="83"/>
      <c r="H30" s="83"/>
      <c r="I30" s="91">
        <f t="shared" si="0"/>
        <v>3.4463276836158192E-2</v>
      </c>
      <c r="J30" s="84">
        <f t="shared" si="1"/>
        <v>122</v>
      </c>
      <c r="K30" s="84">
        <f t="shared" si="2"/>
        <v>1</v>
      </c>
      <c r="L30" s="84">
        <f t="shared" si="3"/>
        <v>0</v>
      </c>
    </row>
    <row r="31" spans="1:12">
      <c r="A31" s="87">
        <v>30</v>
      </c>
      <c r="B31" s="86" t="s">
        <v>29</v>
      </c>
      <c r="C31" s="83">
        <v>1017</v>
      </c>
      <c r="D31" s="83">
        <v>1108</v>
      </c>
      <c r="E31" s="83">
        <v>1111</v>
      </c>
      <c r="F31" s="83"/>
      <c r="G31" s="83"/>
      <c r="H31" s="83"/>
      <c r="I31" s="91">
        <f t="shared" si="0"/>
        <v>9.242871189773845E-2</v>
      </c>
      <c r="J31" s="84">
        <f t="shared" si="1"/>
        <v>94</v>
      </c>
      <c r="K31" s="84">
        <f t="shared" si="2"/>
        <v>3</v>
      </c>
      <c r="L31" s="84">
        <f t="shared" si="3"/>
        <v>0</v>
      </c>
    </row>
    <row r="32" spans="1:12">
      <c r="A32" s="87">
        <v>31</v>
      </c>
      <c r="B32" s="86" t="s">
        <v>30</v>
      </c>
      <c r="C32" s="83">
        <v>22070</v>
      </c>
      <c r="D32" s="83">
        <v>22019</v>
      </c>
      <c r="E32" s="83">
        <v>21936</v>
      </c>
      <c r="F32" s="83"/>
      <c r="G32" s="83"/>
      <c r="H32" s="83"/>
      <c r="I32" s="91">
        <f t="shared" si="0"/>
        <v>-6.0715903942002722E-3</v>
      </c>
      <c r="J32" s="84">
        <f t="shared" si="1"/>
        <v>-134</v>
      </c>
      <c r="K32" s="84">
        <f t="shared" si="2"/>
        <v>-83</v>
      </c>
      <c r="L32" s="84">
        <f t="shared" si="3"/>
        <v>0</v>
      </c>
    </row>
    <row r="33" spans="1:12">
      <c r="A33" s="87">
        <v>32</v>
      </c>
      <c r="B33" s="86" t="s">
        <v>31</v>
      </c>
      <c r="C33" s="83">
        <v>6564</v>
      </c>
      <c r="D33" s="83">
        <v>6879</v>
      </c>
      <c r="E33" s="83">
        <v>6883</v>
      </c>
      <c r="F33" s="83"/>
      <c r="G33" s="83"/>
      <c r="H33" s="83"/>
      <c r="I33" s="91">
        <f t="shared" si="0"/>
        <v>4.8598415600243756E-2</v>
      </c>
      <c r="J33" s="84">
        <f t="shared" si="1"/>
        <v>319</v>
      </c>
      <c r="K33" s="84">
        <f t="shared" si="2"/>
        <v>4</v>
      </c>
      <c r="L33" s="84">
        <f t="shared" si="3"/>
        <v>0</v>
      </c>
    </row>
    <row r="34" spans="1:12">
      <c r="A34" s="87">
        <v>33</v>
      </c>
      <c r="B34" s="86" t="s">
        <v>32</v>
      </c>
      <c r="C34" s="83">
        <v>19216</v>
      </c>
      <c r="D34" s="83">
        <v>19001</v>
      </c>
      <c r="E34" s="83">
        <v>18986</v>
      </c>
      <c r="F34" s="83"/>
      <c r="G34" s="83"/>
      <c r="H34" s="83"/>
      <c r="I34" s="91">
        <f t="shared" si="0"/>
        <v>-1.1969192339716902E-2</v>
      </c>
      <c r="J34" s="84">
        <f t="shared" si="1"/>
        <v>-230</v>
      </c>
      <c r="K34" s="84">
        <f t="shared" si="2"/>
        <v>-15</v>
      </c>
      <c r="L34" s="84">
        <f t="shared" si="3"/>
        <v>0</v>
      </c>
    </row>
    <row r="35" spans="1:12">
      <c r="A35" s="87">
        <v>35</v>
      </c>
      <c r="B35" s="86" t="s">
        <v>33</v>
      </c>
      <c r="C35" s="83">
        <v>15022</v>
      </c>
      <c r="D35" s="83">
        <v>13796</v>
      </c>
      <c r="E35" s="83">
        <v>13392</v>
      </c>
      <c r="F35" s="83"/>
      <c r="G35" s="83"/>
      <c r="H35" s="83"/>
      <c r="I35" s="91">
        <f t="shared" si="0"/>
        <v>-0.10850752230062576</v>
      </c>
      <c r="J35" s="84">
        <f t="shared" si="1"/>
        <v>-1630</v>
      </c>
      <c r="K35" s="84">
        <f t="shared" si="2"/>
        <v>-404</v>
      </c>
      <c r="L35" s="84">
        <f t="shared" si="3"/>
        <v>0</v>
      </c>
    </row>
    <row r="36" spans="1:12">
      <c r="A36" s="87">
        <v>36</v>
      </c>
      <c r="B36" s="86" t="s">
        <v>34</v>
      </c>
      <c r="C36" s="83">
        <v>853</v>
      </c>
      <c r="D36" s="83">
        <v>871</v>
      </c>
      <c r="E36" s="83">
        <v>821</v>
      </c>
      <c r="F36" s="83"/>
      <c r="G36" s="83"/>
      <c r="H36" s="83"/>
      <c r="I36" s="91">
        <f t="shared" si="0"/>
        <v>-3.7514654161781943E-2</v>
      </c>
      <c r="J36" s="84">
        <f t="shared" si="1"/>
        <v>-32</v>
      </c>
      <c r="K36" s="84">
        <f t="shared" si="2"/>
        <v>-50</v>
      </c>
      <c r="L36" s="84">
        <f t="shared" si="3"/>
        <v>0</v>
      </c>
    </row>
    <row r="37" spans="1:12">
      <c r="A37" s="87">
        <v>37</v>
      </c>
      <c r="B37" s="86" t="s">
        <v>35</v>
      </c>
      <c r="C37" s="83">
        <v>533</v>
      </c>
      <c r="D37" s="83">
        <v>585</v>
      </c>
      <c r="E37" s="83">
        <v>559</v>
      </c>
      <c r="F37" s="83"/>
      <c r="G37" s="83"/>
      <c r="H37" s="83"/>
      <c r="I37" s="91">
        <f t="shared" si="0"/>
        <v>4.878048780487805E-2</v>
      </c>
      <c r="J37" s="84">
        <f t="shared" si="1"/>
        <v>26</v>
      </c>
      <c r="K37" s="84">
        <f t="shared" si="2"/>
        <v>-26</v>
      </c>
      <c r="L37" s="84">
        <f t="shared" si="3"/>
        <v>0</v>
      </c>
    </row>
    <row r="38" spans="1:12">
      <c r="A38" s="87">
        <v>38</v>
      </c>
      <c r="B38" s="86" t="s">
        <v>36</v>
      </c>
      <c r="C38" s="83">
        <v>3409</v>
      </c>
      <c r="D38" s="83">
        <v>3635</v>
      </c>
      <c r="E38" s="83">
        <v>3674</v>
      </c>
      <c r="F38" s="83"/>
      <c r="G38" s="83"/>
      <c r="H38" s="83"/>
      <c r="I38" s="91">
        <f t="shared" si="0"/>
        <v>7.7735406277500738E-2</v>
      </c>
      <c r="J38" s="84">
        <f t="shared" si="1"/>
        <v>265</v>
      </c>
      <c r="K38" s="84">
        <f t="shared" si="2"/>
        <v>39</v>
      </c>
      <c r="L38" s="84">
        <f t="shared" si="3"/>
        <v>0</v>
      </c>
    </row>
    <row r="39" spans="1:12">
      <c r="A39" s="87">
        <v>39</v>
      </c>
      <c r="B39" s="86" t="s">
        <v>37</v>
      </c>
      <c r="C39" s="83">
        <v>113</v>
      </c>
      <c r="D39" s="83">
        <v>111</v>
      </c>
      <c r="E39" s="83">
        <v>115</v>
      </c>
      <c r="F39" s="83"/>
      <c r="G39" s="83"/>
      <c r="H39" s="83"/>
      <c r="I39" s="91">
        <f t="shared" si="0"/>
        <v>1.7699115044247787E-2</v>
      </c>
      <c r="J39" s="84">
        <f t="shared" si="1"/>
        <v>2</v>
      </c>
      <c r="K39" s="84">
        <f t="shared" si="2"/>
        <v>4</v>
      </c>
      <c r="L39" s="84">
        <f t="shared" si="3"/>
        <v>0</v>
      </c>
    </row>
    <row r="40" spans="1:12">
      <c r="A40" s="87">
        <v>41</v>
      </c>
      <c r="B40" s="86" t="s">
        <v>38</v>
      </c>
      <c r="C40" s="83">
        <v>142567</v>
      </c>
      <c r="D40" s="83">
        <v>124019</v>
      </c>
      <c r="E40" s="83">
        <v>119436</v>
      </c>
      <c r="F40" s="83"/>
      <c r="G40" s="83"/>
      <c r="H40" s="83"/>
      <c r="I40" s="91">
        <f t="shared" si="0"/>
        <v>-0.16224652268757847</v>
      </c>
      <c r="J40" s="84">
        <f t="shared" si="1"/>
        <v>-23131</v>
      </c>
      <c r="K40" s="84">
        <f t="shared" si="2"/>
        <v>-4583</v>
      </c>
      <c r="L40" s="84">
        <f t="shared" si="3"/>
        <v>0</v>
      </c>
    </row>
    <row r="41" spans="1:12">
      <c r="A41" s="87">
        <v>42</v>
      </c>
      <c r="B41" s="86" t="s">
        <v>39</v>
      </c>
      <c r="C41" s="83">
        <v>15313</v>
      </c>
      <c r="D41" s="83">
        <v>15055</v>
      </c>
      <c r="E41" s="83">
        <v>14364</v>
      </c>
      <c r="F41" s="83"/>
      <c r="G41" s="83"/>
      <c r="H41" s="83"/>
      <c r="I41" s="91">
        <f t="shared" si="0"/>
        <v>-6.1973486580030039E-2</v>
      </c>
      <c r="J41" s="84">
        <f t="shared" si="1"/>
        <v>-949</v>
      </c>
      <c r="K41" s="84">
        <f t="shared" si="2"/>
        <v>-691</v>
      </c>
      <c r="L41" s="84">
        <f t="shared" si="3"/>
        <v>0</v>
      </c>
    </row>
    <row r="42" spans="1:12">
      <c r="A42" s="87">
        <v>43</v>
      </c>
      <c r="B42" s="86" t="s">
        <v>40</v>
      </c>
      <c r="C42" s="83">
        <v>57101</v>
      </c>
      <c r="D42" s="83">
        <v>57597</v>
      </c>
      <c r="E42" s="83">
        <v>57056</v>
      </c>
      <c r="F42" s="83"/>
      <c r="G42" s="83"/>
      <c r="H42" s="83"/>
      <c r="I42" s="91">
        <f t="shared" si="0"/>
        <v>-7.880772665977829E-4</v>
      </c>
      <c r="J42" s="84">
        <f t="shared" si="1"/>
        <v>-45</v>
      </c>
      <c r="K42" s="84">
        <f t="shared" si="2"/>
        <v>-541</v>
      </c>
      <c r="L42" s="84">
        <f t="shared" si="3"/>
        <v>0</v>
      </c>
    </row>
    <row r="43" spans="1:12">
      <c r="A43" s="87">
        <v>45</v>
      </c>
      <c r="B43" s="86" t="s">
        <v>41</v>
      </c>
      <c r="C43" s="83">
        <v>52946</v>
      </c>
      <c r="D43" s="83">
        <v>55668</v>
      </c>
      <c r="E43" s="83">
        <v>55836</v>
      </c>
      <c r="F43" s="83"/>
      <c r="G43" s="83"/>
      <c r="H43" s="83"/>
      <c r="I43" s="91">
        <f t="shared" si="0"/>
        <v>5.458391568768179E-2</v>
      </c>
      <c r="J43" s="84">
        <f t="shared" si="1"/>
        <v>2890</v>
      </c>
      <c r="K43" s="84">
        <f t="shared" si="2"/>
        <v>168</v>
      </c>
      <c r="L43" s="84">
        <f t="shared" si="3"/>
        <v>0</v>
      </c>
    </row>
    <row r="44" spans="1:12">
      <c r="A44" s="87">
        <v>46</v>
      </c>
      <c r="B44" s="86" t="s">
        <v>42</v>
      </c>
      <c r="C44" s="83">
        <v>134811</v>
      </c>
      <c r="D44" s="83">
        <v>139937</v>
      </c>
      <c r="E44" s="83">
        <v>140088</v>
      </c>
      <c r="F44" s="83"/>
      <c r="G44" s="83"/>
      <c r="H44" s="83"/>
      <c r="I44" s="91">
        <f t="shared" si="0"/>
        <v>3.9143690054965839E-2</v>
      </c>
      <c r="J44" s="84">
        <f t="shared" si="1"/>
        <v>5277</v>
      </c>
      <c r="K44" s="84">
        <f t="shared" si="2"/>
        <v>151</v>
      </c>
      <c r="L44" s="84">
        <f t="shared" si="3"/>
        <v>0</v>
      </c>
    </row>
    <row r="45" spans="1:12">
      <c r="A45" s="87">
        <v>47</v>
      </c>
      <c r="B45" s="86" t="s">
        <v>43</v>
      </c>
      <c r="C45" s="83">
        <v>314980</v>
      </c>
      <c r="D45" s="83">
        <v>322415</v>
      </c>
      <c r="E45" s="83">
        <v>321873</v>
      </c>
      <c r="F45" s="83"/>
      <c r="G45" s="83"/>
      <c r="H45" s="83"/>
      <c r="I45" s="91">
        <f t="shared" si="0"/>
        <v>2.1883929138357992E-2</v>
      </c>
      <c r="J45" s="84">
        <f t="shared" si="1"/>
        <v>6893</v>
      </c>
      <c r="K45" s="84">
        <f t="shared" si="2"/>
        <v>-542</v>
      </c>
      <c r="L45" s="84">
        <f t="shared" si="3"/>
        <v>0</v>
      </c>
    </row>
    <row r="46" spans="1:12">
      <c r="A46" s="87">
        <v>49</v>
      </c>
      <c r="B46" s="86" t="s">
        <v>44</v>
      </c>
      <c r="C46" s="83">
        <v>119754</v>
      </c>
      <c r="D46" s="83">
        <v>127306</v>
      </c>
      <c r="E46" s="83">
        <v>128112</v>
      </c>
      <c r="F46" s="83"/>
      <c r="G46" s="83"/>
      <c r="H46" s="83"/>
      <c r="I46" s="91">
        <f t="shared" si="0"/>
        <v>6.9793075805401075E-2</v>
      </c>
      <c r="J46" s="84">
        <f t="shared" si="1"/>
        <v>8358</v>
      </c>
      <c r="K46" s="84">
        <f t="shared" si="2"/>
        <v>806</v>
      </c>
      <c r="L46" s="84">
        <f t="shared" si="3"/>
        <v>0</v>
      </c>
    </row>
    <row r="47" spans="1:12">
      <c r="A47" s="87">
        <v>50</v>
      </c>
      <c r="B47" s="86" t="s">
        <v>45</v>
      </c>
      <c r="C47" s="83">
        <v>2396</v>
      </c>
      <c r="D47" s="83">
        <v>2939</v>
      </c>
      <c r="E47" s="83">
        <v>2708</v>
      </c>
      <c r="F47" s="83"/>
      <c r="G47" s="83"/>
      <c r="H47" s="83"/>
      <c r="I47" s="91">
        <f t="shared" si="0"/>
        <v>0.1302170283806344</v>
      </c>
      <c r="J47" s="84">
        <f t="shared" si="1"/>
        <v>312</v>
      </c>
      <c r="K47" s="84">
        <f t="shared" si="2"/>
        <v>-231</v>
      </c>
      <c r="L47" s="84">
        <f t="shared" si="3"/>
        <v>0</v>
      </c>
    </row>
    <row r="48" spans="1:12">
      <c r="A48" s="87">
        <v>51</v>
      </c>
      <c r="B48" s="86" t="s">
        <v>46</v>
      </c>
      <c r="C48" s="83">
        <v>270</v>
      </c>
      <c r="D48" s="83">
        <v>274</v>
      </c>
      <c r="E48" s="83">
        <v>281</v>
      </c>
      <c r="F48" s="83"/>
      <c r="G48" s="83"/>
      <c r="H48" s="83"/>
      <c r="I48" s="91">
        <f t="shared" si="0"/>
        <v>4.0740740740740744E-2</v>
      </c>
      <c r="J48" s="84">
        <f t="shared" si="1"/>
        <v>11</v>
      </c>
      <c r="K48" s="84">
        <f t="shared" si="2"/>
        <v>7</v>
      </c>
      <c r="L48" s="84">
        <f t="shared" si="3"/>
        <v>0</v>
      </c>
    </row>
    <row r="49" spans="1:12">
      <c r="A49" s="87">
        <v>52</v>
      </c>
      <c r="B49" s="86" t="s">
        <v>47</v>
      </c>
      <c r="C49" s="83">
        <v>18262</v>
      </c>
      <c r="D49" s="83">
        <v>18605</v>
      </c>
      <c r="E49" s="83">
        <v>18628</v>
      </c>
      <c r="F49" s="83"/>
      <c r="G49" s="83"/>
      <c r="H49" s="83"/>
      <c r="I49" s="91">
        <f t="shared" si="0"/>
        <v>2.0041616471361295E-2</v>
      </c>
      <c r="J49" s="84">
        <f t="shared" si="1"/>
        <v>366</v>
      </c>
      <c r="K49" s="84">
        <f t="shared" si="2"/>
        <v>23</v>
      </c>
      <c r="L49" s="84">
        <f t="shared" si="3"/>
        <v>0</v>
      </c>
    </row>
    <row r="50" spans="1:12">
      <c r="A50" s="87">
        <v>53</v>
      </c>
      <c r="B50" s="86" t="s">
        <v>48</v>
      </c>
      <c r="C50" s="83">
        <v>2720</v>
      </c>
      <c r="D50" s="83">
        <v>2984</v>
      </c>
      <c r="E50" s="83">
        <v>2997</v>
      </c>
      <c r="F50" s="83"/>
      <c r="G50" s="83"/>
      <c r="H50" s="83"/>
      <c r="I50" s="91">
        <f t="shared" si="0"/>
        <v>0.10183823529411765</v>
      </c>
      <c r="J50" s="84">
        <f t="shared" si="1"/>
        <v>277</v>
      </c>
      <c r="K50" s="84">
        <f t="shared" si="2"/>
        <v>13</v>
      </c>
      <c r="L50" s="84">
        <f t="shared" si="3"/>
        <v>0</v>
      </c>
    </row>
    <row r="51" spans="1:12">
      <c r="A51" s="87">
        <v>55</v>
      </c>
      <c r="B51" s="86" t="s">
        <v>49</v>
      </c>
      <c r="C51" s="83">
        <v>18034</v>
      </c>
      <c r="D51" s="83">
        <v>18887</v>
      </c>
      <c r="E51" s="83">
        <v>18599</v>
      </c>
      <c r="F51" s="83"/>
      <c r="G51" s="83"/>
      <c r="H51" s="83"/>
      <c r="I51" s="91">
        <f t="shared" si="0"/>
        <v>3.1329710546745035E-2</v>
      </c>
      <c r="J51" s="84">
        <f t="shared" si="1"/>
        <v>565</v>
      </c>
      <c r="K51" s="84">
        <f t="shared" si="2"/>
        <v>-288</v>
      </c>
      <c r="L51" s="84">
        <f t="shared" si="3"/>
        <v>0</v>
      </c>
    </row>
    <row r="52" spans="1:12">
      <c r="A52" s="87">
        <v>56</v>
      </c>
      <c r="B52" s="86" t="s">
        <v>50</v>
      </c>
      <c r="C52" s="83">
        <v>117130</v>
      </c>
      <c r="D52" s="83">
        <v>121306</v>
      </c>
      <c r="E52" s="83">
        <v>121638</v>
      </c>
      <c r="F52" s="83"/>
      <c r="G52" s="83"/>
      <c r="H52" s="83"/>
      <c r="I52" s="91">
        <f t="shared" si="0"/>
        <v>3.8487151028771448E-2</v>
      </c>
      <c r="J52" s="84">
        <f t="shared" si="1"/>
        <v>4508</v>
      </c>
      <c r="K52" s="84">
        <f t="shared" si="2"/>
        <v>332</v>
      </c>
      <c r="L52" s="84">
        <f t="shared" si="3"/>
        <v>0</v>
      </c>
    </row>
    <row r="53" spans="1:12">
      <c r="A53" s="87">
        <v>58</v>
      </c>
      <c r="B53" s="86" t="s">
        <v>51</v>
      </c>
      <c r="C53" s="83">
        <v>2416</v>
      </c>
      <c r="D53" s="83">
        <v>2669</v>
      </c>
      <c r="E53" s="83">
        <v>2701</v>
      </c>
      <c r="F53" s="83"/>
      <c r="G53" s="83"/>
      <c r="H53" s="83"/>
      <c r="I53" s="91">
        <f t="shared" si="0"/>
        <v>0.1179635761589404</v>
      </c>
      <c r="J53" s="84">
        <f t="shared" si="1"/>
        <v>285</v>
      </c>
      <c r="K53" s="84">
        <f t="shared" si="2"/>
        <v>32</v>
      </c>
      <c r="L53" s="84">
        <f t="shared" si="3"/>
        <v>0</v>
      </c>
    </row>
    <row r="54" spans="1:12">
      <c r="A54" s="87">
        <v>59</v>
      </c>
      <c r="B54" s="86" t="s">
        <v>52</v>
      </c>
      <c r="C54" s="83">
        <v>2103</v>
      </c>
      <c r="D54" s="83">
        <v>2106</v>
      </c>
      <c r="E54" s="83">
        <v>2113</v>
      </c>
      <c r="F54" s="83"/>
      <c r="G54" s="83"/>
      <c r="H54" s="83"/>
      <c r="I54" s="91">
        <f t="shared" si="0"/>
        <v>4.7551117451260106E-3</v>
      </c>
      <c r="J54" s="84">
        <f t="shared" si="1"/>
        <v>10</v>
      </c>
      <c r="K54" s="84">
        <f t="shared" si="2"/>
        <v>7</v>
      </c>
      <c r="L54" s="84">
        <f t="shared" si="3"/>
        <v>0</v>
      </c>
    </row>
    <row r="55" spans="1:12">
      <c r="A55" s="87">
        <v>60</v>
      </c>
      <c r="B55" s="86" t="s">
        <v>53</v>
      </c>
      <c r="C55" s="83">
        <v>736</v>
      </c>
      <c r="D55" s="83">
        <v>751</v>
      </c>
      <c r="E55" s="83">
        <v>763</v>
      </c>
      <c r="F55" s="83"/>
      <c r="G55" s="83"/>
      <c r="H55" s="83"/>
      <c r="I55" s="91">
        <f t="shared" si="0"/>
        <v>3.6684782608695655E-2</v>
      </c>
      <c r="J55" s="84">
        <f t="shared" si="1"/>
        <v>27</v>
      </c>
      <c r="K55" s="84">
        <f t="shared" si="2"/>
        <v>12</v>
      </c>
      <c r="L55" s="84">
        <f t="shared" si="3"/>
        <v>0</v>
      </c>
    </row>
    <row r="56" spans="1:12">
      <c r="A56" s="87">
        <v>61</v>
      </c>
      <c r="B56" s="86" t="s">
        <v>54</v>
      </c>
      <c r="C56" s="83">
        <v>3180</v>
      </c>
      <c r="D56" s="83">
        <v>3017</v>
      </c>
      <c r="E56" s="83">
        <v>3027</v>
      </c>
      <c r="F56" s="83"/>
      <c r="G56" s="83"/>
      <c r="H56" s="83"/>
      <c r="I56" s="91">
        <f t="shared" si="0"/>
        <v>-4.8113207547169815E-2</v>
      </c>
      <c r="J56" s="84">
        <f t="shared" si="1"/>
        <v>-153</v>
      </c>
      <c r="K56" s="84">
        <f t="shared" si="2"/>
        <v>10</v>
      </c>
      <c r="L56" s="84">
        <f t="shared" si="3"/>
        <v>0</v>
      </c>
    </row>
    <row r="57" spans="1:12">
      <c r="A57" s="87">
        <v>62</v>
      </c>
      <c r="B57" s="86" t="s">
        <v>55</v>
      </c>
      <c r="C57" s="83">
        <v>8266</v>
      </c>
      <c r="D57" s="83">
        <v>9222</v>
      </c>
      <c r="E57" s="83">
        <v>9306</v>
      </c>
      <c r="F57" s="83"/>
      <c r="G57" s="83"/>
      <c r="H57" s="83"/>
      <c r="I57" s="91">
        <f t="shared" si="0"/>
        <v>0.12581659811275103</v>
      </c>
      <c r="J57" s="84">
        <f t="shared" si="1"/>
        <v>1040</v>
      </c>
      <c r="K57" s="84">
        <f t="shared" si="2"/>
        <v>84</v>
      </c>
      <c r="L57" s="84">
        <f t="shared" si="3"/>
        <v>0</v>
      </c>
    </row>
    <row r="58" spans="1:12">
      <c r="A58" s="87">
        <v>63</v>
      </c>
      <c r="B58" s="86" t="s">
        <v>56</v>
      </c>
      <c r="C58" s="83">
        <v>1687</v>
      </c>
      <c r="D58" s="83">
        <v>1836</v>
      </c>
      <c r="E58" s="83">
        <v>1841</v>
      </c>
      <c r="F58" s="83"/>
      <c r="G58" s="83"/>
      <c r="H58" s="83"/>
      <c r="I58" s="91">
        <f t="shared" si="0"/>
        <v>9.1286307053941904E-2</v>
      </c>
      <c r="J58" s="84">
        <f t="shared" si="1"/>
        <v>154</v>
      </c>
      <c r="K58" s="84">
        <f t="shared" si="2"/>
        <v>5</v>
      </c>
      <c r="L58" s="84">
        <f t="shared" si="3"/>
        <v>0</v>
      </c>
    </row>
    <row r="59" spans="1:12">
      <c r="A59" s="87">
        <v>64</v>
      </c>
      <c r="B59" s="86" t="s">
        <v>57</v>
      </c>
      <c r="C59" s="83">
        <v>7097</v>
      </c>
      <c r="D59" s="83">
        <v>7186</v>
      </c>
      <c r="E59" s="83">
        <v>7166</v>
      </c>
      <c r="F59" s="83"/>
      <c r="G59" s="83"/>
      <c r="H59" s="83"/>
      <c r="I59" s="91">
        <f t="shared" si="0"/>
        <v>9.7224179230660842E-3</v>
      </c>
      <c r="J59" s="84">
        <f t="shared" si="1"/>
        <v>69</v>
      </c>
      <c r="K59" s="84">
        <f t="shared" si="2"/>
        <v>-20</v>
      </c>
      <c r="L59" s="84">
        <f t="shared" si="3"/>
        <v>0</v>
      </c>
    </row>
    <row r="60" spans="1:12">
      <c r="A60" s="87">
        <v>65</v>
      </c>
      <c r="B60" s="86" t="s">
        <v>58</v>
      </c>
      <c r="C60" s="83">
        <v>3786</v>
      </c>
      <c r="D60" s="83">
        <v>3684</v>
      </c>
      <c r="E60" s="83">
        <v>3663</v>
      </c>
      <c r="F60" s="83"/>
      <c r="G60" s="83"/>
      <c r="H60" s="83"/>
      <c r="I60" s="91">
        <f t="shared" si="0"/>
        <v>-3.2488114104595879E-2</v>
      </c>
      <c r="J60" s="84">
        <f t="shared" si="1"/>
        <v>-123</v>
      </c>
      <c r="K60" s="84">
        <f t="shared" si="2"/>
        <v>-21</v>
      </c>
      <c r="L60" s="84">
        <f t="shared" si="3"/>
        <v>0</v>
      </c>
    </row>
    <row r="61" spans="1:12">
      <c r="A61" s="87">
        <v>66</v>
      </c>
      <c r="B61" s="86" t="s">
        <v>59</v>
      </c>
      <c r="C61" s="83">
        <v>11763</v>
      </c>
      <c r="D61" s="83">
        <v>12078</v>
      </c>
      <c r="E61" s="83">
        <v>12125</v>
      </c>
      <c r="F61" s="83"/>
      <c r="G61" s="83"/>
      <c r="H61" s="83"/>
      <c r="I61" s="91">
        <f t="shared" si="0"/>
        <v>3.0774462297033071E-2</v>
      </c>
      <c r="J61" s="84">
        <f t="shared" si="1"/>
        <v>362</v>
      </c>
      <c r="K61" s="84">
        <f t="shared" si="2"/>
        <v>47</v>
      </c>
      <c r="L61" s="84">
        <f t="shared" si="3"/>
        <v>0</v>
      </c>
    </row>
    <row r="62" spans="1:12">
      <c r="A62" s="87">
        <v>68</v>
      </c>
      <c r="B62" s="86" t="s">
        <v>60</v>
      </c>
      <c r="C62" s="83">
        <v>58030</v>
      </c>
      <c r="D62" s="83">
        <v>61424</v>
      </c>
      <c r="E62" s="83">
        <v>62693</v>
      </c>
      <c r="F62" s="83"/>
      <c r="G62" s="83"/>
      <c r="H62" s="83"/>
      <c r="I62" s="91">
        <f t="shared" si="0"/>
        <v>8.0354988798897117E-2</v>
      </c>
      <c r="J62" s="84">
        <f t="shared" si="1"/>
        <v>4663</v>
      </c>
      <c r="K62" s="84">
        <f t="shared" si="2"/>
        <v>1269</v>
      </c>
      <c r="L62" s="84">
        <f t="shared" si="3"/>
        <v>0</v>
      </c>
    </row>
    <row r="63" spans="1:12">
      <c r="A63" s="87">
        <v>69</v>
      </c>
      <c r="B63" s="86" t="s">
        <v>61</v>
      </c>
      <c r="C63" s="83">
        <v>48451</v>
      </c>
      <c r="D63" s="83">
        <v>50632</v>
      </c>
      <c r="E63" s="83">
        <v>50827</v>
      </c>
      <c r="F63" s="83"/>
      <c r="G63" s="83"/>
      <c r="H63" s="83"/>
      <c r="I63" s="91">
        <f t="shared" si="0"/>
        <v>4.9039235516294813E-2</v>
      </c>
      <c r="J63" s="84">
        <f t="shared" si="1"/>
        <v>2376</v>
      </c>
      <c r="K63" s="84">
        <f t="shared" si="2"/>
        <v>195</v>
      </c>
      <c r="L63" s="84">
        <f t="shared" si="3"/>
        <v>0</v>
      </c>
    </row>
    <row r="64" spans="1:12">
      <c r="A64" s="87">
        <v>70</v>
      </c>
      <c r="B64" s="86" t="s">
        <v>62</v>
      </c>
      <c r="C64" s="83">
        <v>19715</v>
      </c>
      <c r="D64" s="83">
        <v>19827</v>
      </c>
      <c r="E64" s="83">
        <v>19775</v>
      </c>
      <c r="F64" s="83"/>
      <c r="G64" s="83"/>
      <c r="H64" s="83"/>
      <c r="I64" s="91">
        <f t="shared" si="0"/>
        <v>3.0433679939132641E-3</v>
      </c>
      <c r="J64" s="84">
        <f t="shared" si="1"/>
        <v>60</v>
      </c>
      <c r="K64" s="84">
        <f t="shared" si="2"/>
        <v>-52</v>
      </c>
      <c r="L64" s="84">
        <f t="shared" si="3"/>
        <v>0</v>
      </c>
    </row>
    <row r="65" spans="1:12">
      <c r="A65" s="87">
        <v>71</v>
      </c>
      <c r="B65" s="86" t="s">
        <v>63</v>
      </c>
      <c r="C65" s="83">
        <v>24390</v>
      </c>
      <c r="D65" s="83">
        <v>25207</v>
      </c>
      <c r="E65" s="83">
        <v>25062</v>
      </c>
      <c r="F65" s="83"/>
      <c r="G65" s="83"/>
      <c r="H65" s="83"/>
      <c r="I65" s="91">
        <f t="shared" si="0"/>
        <v>2.7552275522755229E-2</v>
      </c>
      <c r="J65" s="84">
        <f t="shared" si="1"/>
        <v>672</v>
      </c>
      <c r="K65" s="84">
        <f t="shared" si="2"/>
        <v>-145</v>
      </c>
      <c r="L65" s="84">
        <f t="shared" si="3"/>
        <v>0</v>
      </c>
    </row>
    <row r="66" spans="1:12">
      <c r="A66" s="87">
        <v>72</v>
      </c>
      <c r="B66" s="86" t="s">
        <v>64</v>
      </c>
      <c r="C66" s="83">
        <v>851</v>
      </c>
      <c r="D66" s="83">
        <v>924</v>
      </c>
      <c r="E66" s="83">
        <v>940</v>
      </c>
      <c r="F66" s="83"/>
      <c r="G66" s="83"/>
      <c r="H66" s="83"/>
      <c r="I66" s="91">
        <f t="shared" si="0"/>
        <v>0.1045828437132785</v>
      </c>
      <c r="J66" s="84">
        <f t="shared" si="1"/>
        <v>89</v>
      </c>
      <c r="K66" s="84">
        <f t="shared" si="2"/>
        <v>16</v>
      </c>
      <c r="L66" s="84">
        <f t="shared" si="3"/>
        <v>0</v>
      </c>
    </row>
    <row r="67" spans="1:12">
      <c r="A67" s="87">
        <v>73</v>
      </c>
      <c r="B67" s="86" t="s">
        <v>65</v>
      </c>
      <c r="C67" s="83">
        <v>7393</v>
      </c>
      <c r="D67" s="83">
        <v>7343</v>
      </c>
      <c r="E67" s="83">
        <v>7315</v>
      </c>
      <c r="F67" s="83"/>
      <c r="G67" s="83"/>
      <c r="H67" s="83"/>
      <c r="I67" s="91">
        <f t="shared" si="0"/>
        <v>-1.0550520762883809E-2</v>
      </c>
      <c r="J67" s="84">
        <f t="shared" si="1"/>
        <v>-78</v>
      </c>
      <c r="K67" s="84">
        <f t="shared" si="2"/>
        <v>-28</v>
      </c>
      <c r="L67" s="84">
        <f t="shared" si="3"/>
        <v>0</v>
      </c>
    </row>
    <row r="68" spans="1:12">
      <c r="A68" s="87">
        <v>74</v>
      </c>
      <c r="B68" s="86" t="s">
        <v>66</v>
      </c>
      <c r="C68" s="83">
        <v>8404</v>
      </c>
      <c r="D68" s="83">
        <v>9101</v>
      </c>
      <c r="E68" s="83">
        <v>9001</v>
      </c>
      <c r="F68" s="83"/>
      <c r="G68" s="83"/>
      <c r="H68" s="83"/>
      <c r="I68" s="91">
        <f t="shared" ref="I68:I92" si="4">(E68-C68)/C68</f>
        <v>7.1037601142313181E-2</v>
      </c>
      <c r="J68" s="84">
        <f t="shared" ref="J68:J92" si="5">E68-C68</f>
        <v>597</v>
      </c>
      <c r="K68" s="84">
        <f t="shared" ref="K68:K92" si="6">E68-D68</f>
        <v>-100</v>
      </c>
      <c r="L68" s="84">
        <f t="shared" ref="L68:L92" si="7">H68-G68</f>
        <v>0</v>
      </c>
    </row>
    <row r="69" spans="1:12">
      <c r="A69" s="87">
        <v>75</v>
      </c>
      <c r="B69" s="86" t="s">
        <v>67</v>
      </c>
      <c r="C69" s="83">
        <v>2422</v>
      </c>
      <c r="D69" s="83">
        <v>2721</v>
      </c>
      <c r="E69" s="83">
        <v>2756</v>
      </c>
      <c r="F69" s="83"/>
      <c r="G69" s="83"/>
      <c r="H69" s="83"/>
      <c r="I69" s="91">
        <f t="shared" si="4"/>
        <v>0.13790255986787778</v>
      </c>
      <c r="J69" s="84">
        <f t="shared" si="5"/>
        <v>334</v>
      </c>
      <c r="K69" s="84">
        <f t="shared" si="6"/>
        <v>35</v>
      </c>
      <c r="L69" s="84">
        <f t="shared" si="7"/>
        <v>0</v>
      </c>
    </row>
    <row r="70" spans="1:12">
      <c r="A70" s="87">
        <v>77</v>
      </c>
      <c r="B70" s="86" t="s">
        <v>68</v>
      </c>
      <c r="C70" s="83">
        <v>5696</v>
      </c>
      <c r="D70" s="83">
        <v>5953</v>
      </c>
      <c r="E70" s="83">
        <v>5862</v>
      </c>
      <c r="F70" s="83"/>
      <c r="G70" s="83"/>
      <c r="H70" s="83"/>
      <c r="I70" s="91">
        <f t="shared" si="4"/>
        <v>2.914325842696629E-2</v>
      </c>
      <c r="J70" s="84">
        <f t="shared" si="5"/>
        <v>166</v>
      </c>
      <c r="K70" s="84">
        <f t="shared" si="6"/>
        <v>-91</v>
      </c>
      <c r="L70" s="84">
        <f t="shared" si="7"/>
        <v>0</v>
      </c>
    </row>
    <row r="71" spans="1:12">
      <c r="A71" s="87">
        <v>78</v>
      </c>
      <c r="B71" s="86" t="s">
        <v>69</v>
      </c>
      <c r="C71" s="83">
        <v>2054</v>
      </c>
      <c r="D71" s="83">
        <v>1899</v>
      </c>
      <c r="E71" s="83">
        <v>1916</v>
      </c>
      <c r="F71" s="83"/>
      <c r="G71" s="83"/>
      <c r="H71" s="83"/>
      <c r="I71" s="91">
        <f t="shared" si="4"/>
        <v>-6.718597857838364E-2</v>
      </c>
      <c r="J71" s="84">
        <f t="shared" si="5"/>
        <v>-138</v>
      </c>
      <c r="K71" s="84">
        <f t="shared" si="6"/>
        <v>17</v>
      </c>
      <c r="L71" s="84">
        <f t="shared" si="7"/>
        <v>0</v>
      </c>
    </row>
    <row r="72" spans="1:12">
      <c r="A72" s="87">
        <v>79</v>
      </c>
      <c r="B72" s="86" t="s">
        <v>70</v>
      </c>
      <c r="C72" s="83">
        <v>7833</v>
      </c>
      <c r="D72" s="83">
        <v>8410</v>
      </c>
      <c r="E72" s="83">
        <v>8411</v>
      </c>
      <c r="F72" s="83"/>
      <c r="G72" s="83"/>
      <c r="H72" s="83"/>
      <c r="I72" s="91">
        <f t="shared" si="4"/>
        <v>7.3790374058470568E-2</v>
      </c>
      <c r="J72" s="84">
        <f t="shared" si="5"/>
        <v>578</v>
      </c>
      <c r="K72" s="84">
        <f t="shared" si="6"/>
        <v>1</v>
      </c>
      <c r="L72" s="84">
        <f t="shared" si="7"/>
        <v>0</v>
      </c>
    </row>
    <row r="73" spans="1:12">
      <c r="A73" s="87">
        <v>80</v>
      </c>
      <c r="B73" s="86" t="s">
        <v>71</v>
      </c>
      <c r="C73" s="83">
        <v>20635</v>
      </c>
      <c r="D73" s="83">
        <v>22553</v>
      </c>
      <c r="E73" s="83">
        <v>22403</v>
      </c>
      <c r="F73" s="83"/>
      <c r="G73" s="83"/>
      <c r="H73" s="83"/>
      <c r="I73" s="91">
        <f t="shared" si="4"/>
        <v>8.5679670462805918E-2</v>
      </c>
      <c r="J73" s="84">
        <f t="shared" si="5"/>
        <v>1768</v>
      </c>
      <c r="K73" s="84">
        <f t="shared" si="6"/>
        <v>-150</v>
      </c>
      <c r="L73" s="84">
        <f t="shared" si="7"/>
        <v>0</v>
      </c>
    </row>
    <row r="74" spans="1:12">
      <c r="A74" s="87">
        <v>81</v>
      </c>
      <c r="B74" s="86" t="s">
        <v>72</v>
      </c>
      <c r="C74" s="83">
        <v>54844</v>
      </c>
      <c r="D74" s="83">
        <v>49036</v>
      </c>
      <c r="E74" s="83">
        <v>48705</v>
      </c>
      <c r="F74" s="83"/>
      <c r="G74" s="83"/>
      <c r="H74" s="83"/>
      <c r="I74" s="91">
        <f t="shared" si="4"/>
        <v>-0.11193567208810444</v>
      </c>
      <c r="J74" s="84">
        <f t="shared" si="5"/>
        <v>-6139</v>
      </c>
      <c r="K74" s="84">
        <f t="shared" si="6"/>
        <v>-331</v>
      </c>
      <c r="L74" s="84">
        <f t="shared" si="7"/>
        <v>0</v>
      </c>
    </row>
    <row r="75" spans="1:12">
      <c r="A75" s="87">
        <v>82</v>
      </c>
      <c r="B75" s="86" t="s">
        <v>73</v>
      </c>
      <c r="C75" s="83">
        <v>49684</v>
      </c>
      <c r="D75" s="83">
        <v>49147</v>
      </c>
      <c r="E75" s="83">
        <v>48920</v>
      </c>
      <c r="F75" s="83"/>
      <c r="G75" s="83"/>
      <c r="H75" s="83"/>
      <c r="I75" s="91">
        <f t="shared" si="4"/>
        <v>-1.5377183801626278E-2</v>
      </c>
      <c r="J75" s="84">
        <f t="shared" si="5"/>
        <v>-764</v>
      </c>
      <c r="K75" s="84">
        <f t="shared" si="6"/>
        <v>-227</v>
      </c>
      <c r="L75" s="84">
        <f t="shared" si="7"/>
        <v>0</v>
      </c>
    </row>
    <row r="76" spans="1:12">
      <c r="A76" s="87">
        <v>84</v>
      </c>
      <c r="B76" s="86" t="s">
        <v>74</v>
      </c>
      <c r="C76" s="83">
        <v>3209</v>
      </c>
      <c r="D76" s="83">
        <v>4183</v>
      </c>
      <c r="E76" s="83">
        <v>4242</v>
      </c>
      <c r="F76" s="83"/>
      <c r="G76" s="83"/>
      <c r="H76" s="83"/>
      <c r="I76" s="91">
        <f t="shared" si="4"/>
        <v>0.32190713617949518</v>
      </c>
      <c r="J76" s="84">
        <f t="shared" si="5"/>
        <v>1033</v>
      </c>
      <c r="K76" s="84">
        <f t="shared" si="6"/>
        <v>59</v>
      </c>
      <c r="L76" s="84">
        <f t="shared" si="7"/>
        <v>0</v>
      </c>
    </row>
    <row r="77" spans="1:12">
      <c r="A77" s="87">
        <v>85</v>
      </c>
      <c r="B77" s="86" t="s">
        <v>75</v>
      </c>
      <c r="C77" s="83">
        <v>33015</v>
      </c>
      <c r="D77" s="83">
        <v>35824</v>
      </c>
      <c r="E77" s="83">
        <v>36140</v>
      </c>
      <c r="F77" s="83"/>
      <c r="G77" s="83"/>
      <c r="H77" s="83"/>
      <c r="I77" s="91">
        <f t="shared" si="4"/>
        <v>9.4653945176434953E-2</v>
      </c>
      <c r="J77" s="84">
        <f t="shared" si="5"/>
        <v>3125</v>
      </c>
      <c r="K77" s="84">
        <f t="shared" si="6"/>
        <v>316</v>
      </c>
      <c r="L77" s="84">
        <f t="shared" si="7"/>
        <v>0</v>
      </c>
    </row>
    <row r="78" spans="1:12">
      <c r="A78" s="87">
        <v>86</v>
      </c>
      <c r="B78" s="86" t="s">
        <v>76</v>
      </c>
      <c r="C78" s="83">
        <v>22987</v>
      </c>
      <c r="D78" s="83">
        <v>25840</v>
      </c>
      <c r="E78" s="83">
        <v>26140</v>
      </c>
      <c r="F78" s="83"/>
      <c r="G78" s="83"/>
      <c r="H78" s="83"/>
      <c r="I78" s="91">
        <f t="shared" si="4"/>
        <v>0.13716448427371994</v>
      </c>
      <c r="J78" s="84">
        <f t="shared" si="5"/>
        <v>3153</v>
      </c>
      <c r="K78" s="84">
        <f t="shared" si="6"/>
        <v>300</v>
      </c>
      <c r="L78" s="84">
        <f t="shared" si="7"/>
        <v>0</v>
      </c>
    </row>
    <row r="79" spans="1:12">
      <c r="A79" s="87">
        <v>87</v>
      </c>
      <c r="B79" s="86" t="s">
        <v>77</v>
      </c>
      <c r="C79" s="83">
        <v>1453</v>
      </c>
      <c r="D79" s="83">
        <v>1645</v>
      </c>
      <c r="E79" s="83">
        <v>1639</v>
      </c>
      <c r="F79" s="83"/>
      <c r="G79" s="83"/>
      <c r="H79" s="83"/>
      <c r="I79" s="91">
        <f t="shared" si="4"/>
        <v>0.12801101169993118</v>
      </c>
      <c r="J79" s="84">
        <f t="shared" si="5"/>
        <v>186</v>
      </c>
      <c r="K79" s="84">
        <f t="shared" si="6"/>
        <v>-6</v>
      </c>
      <c r="L79" s="84">
        <f t="shared" si="7"/>
        <v>0</v>
      </c>
    </row>
    <row r="80" spans="1:12">
      <c r="A80" s="87">
        <v>88</v>
      </c>
      <c r="B80" s="86" t="s">
        <v>78</v>
      </c>
      <c r="C80" s="83">
        <v>4890</v>
      </c>
      <c r="D80" s="83">
        <v>5182</v>
      </c>
      <c r="E80" s="83">
        <v>5216</v>
      </c>
      <c r="F80" s="83"/>
      <c r="G80" s="83"/>
      <c r="H80" s="83"/>
      <c r="I80" s="91">
        <f t="shared" si="4"/>
        <v>6.6666666666666666E-2</v>
      </c>
      <c r="J80" s="84">
        <f t="shared" si="5"/>
        <v>326</v>
      </c>
      <c r="K80" s="84">
        <f t="shared" si="6"/>
        <v>34</v>
      </c>
      <c r="L80" s="84">
        <f t="shared" si="7"/>
        <v>0</v>
      </c>
    </row>
    <row r="81" spans="1:12">
      <c r="A81" s="87">
        <v>90</v>
      </c>
      <c r="B81" s="86" t="s">
        <v>79</v>
      </c>
      <c r="C81" s="83">
        <v>1423</v>
      </c>
      <c r="D81" s="83">
        <v>1480</v>
      </c>
      <c r="E81" s="83">
        <v>1449</v>
      </c>
      <c r="F81" s="83"/>
      <c r="G81" s="83"/>
      <c r="H81" s="83"/>
      <c r="I81" s="91">
        <f t="shared" si="4"/>
        <v>1.8271257905832748E-2</v>
      </c>
      <c r="J81" s="84">
        <f t="shared" si="5"/>
        <v>26</v>
      </c>
      <c r="K81" s="84">
        <f t="shared" si="6"/>
        <v>-31</v>
      </c>
      <c r="L81" s="84">
        <f t="shared" si="7"/>
        <v>0</v>
      </c>
    </row>
    <row r="82" spans="1:12">
      <c r="A82" s="87">
        <v>91</v>
      </c>
      <c r="B82" s="86" t="s">
        <v>80</v>
      </c>
      <c r="C82" s="83">
        <v>432</v>
      </c>
      <c r="D82" s="83">
        <v>513</v>
      </c>
      <c r="E82" s="83">
        <v>526</v>
      </c>
      <c r="F82" s="83"/>
      <c r="G82" s="83"/>
      <c r="H82" s="83"/>
      <c r="I82" s="91">
        <f t="shared" si="4"/>
        <v>0.21759259259259259</v>
      </c>
      <c r="J82" s="84">
        <f t="shared" si="5"/>
        <v>94</v>
      </c>
      <c r="K82" s="84">
        <f t="shared" si="6"/>
        <v>13</v>
      </c>
      <c r="L82" s="84">
        <f t="shared" si="7"/>
        <v>0</v>
      </c>
    </row>
    <row r="83" spans="1:12">
      <c r="A83" s="87">
        <v>92</v>
      </c>
      <c r="B83" s="86" t="s">
        <v>81</v>
      </c>
      <c r="C83" s="83">
        <v>3257</v>
      </c>
      <c r="D83" s="83">
        <v>3112</v>
      </c>
      <c r="E83" s="83">
        <v>3082</v>
      </c>
      <c r="F83" s="83"/>
      <c r="G83" s="83"/>
      <c r="H83" s="83"/>
      <c r="I83" s="91">
        <f t="shared" si="4"/>
        <v>-5.3730426773104085E-2</v>
      </c>
      <c r="J83" s="84">
        <f t="shared" si="5"/>
        <v>-175</v>
      </c>
      <c r="K83" s="84">
        <f t="shared" si="6"/>
        <v>-30</v>
      </c>
      <c r="L83" s="84">
        <f t="shared" si="7"/>
        <v>0</v>
      </c>
    </row>
    <row r="84" spans="1:12">
      <c r="A84" s="87">
        <v>93</v>
      </c>
      <c r="B84" s="86" t="s">
        <v>82</v>
      </c>
      <c r="C84" s="83">
        <v>8048</v>
      </c>
      <c r="D84" s="83">
        <v>8855</v>
      </c>
      <c r="E84" s="83">
        <v>8771</v>
      </c>
      <c r="F84" s="83"/>
      <c r="G84" s="83"/>
      <c r="H84" s="83"/>
      <c r="I84" s="91">
        <f t="shared" si="4"/>
        <v>8.9835984095427437E-2</v>
      </c>
      <c r="J84" s="84">
        <f t="shared" si="5"/>
        <v>723</v>
      </c>
      <c r="K84" s="84">
        <f t="shared" si="6"/>
        <v>-84</v>
      </c>
      <c r="L84" s="84">
        <f t="shared" si="7"/>
        <v>0</v>
      </c>
    </row>
    <row r="85" spans="1:12">
      <c r="A85" s="87">
        <v>94</v>
      </c>
      <c r="B85" s="86" t="s">
        <v>83</v>
      </c>
      <c r="C85" s="83">
        <v>10039</v>
      </c>
      <c r="D85" s="83">
        <v>10841</v>
      </c>
      <c r="E85" s="83">
        <v>10923</v>
      </c>
      <c r="F85" s="83"/>
      <c r="G85" s="83"/>
      <c r="H85" s="83"/>
      <c r="I85" s="91">
        <f t="shared" si="4"/>
        <v>8.8056579340571775E-2</v>
      </c>
      <c r="J85" s="84">
        <f t="shared" si="5"/>
        <v>884</v>
      </c>
      <c r="K85" s="84">
        <f t="shared" si="6"/>
        <v>82</v>
      </c>
      <c r="L85" s="84">
        <f t="shared" si="7"/>
        <v>0</v>
      </c>
    </row>
    <row r="86" spans="1:12">
      <c r="A86" s="87">
        <v>95</v>
      </c>
      <c r="B86" s="86" t="s">
        <v>84</v>
      </c>
      <c r="C86" s="83">
        <v>11899</v>
      </c>
      <c r="D86" s="83">
        <v>11817</v>
      </c>
      <c r="E86" s="83">
        <v>11833</v>
      </c>
      <c r="F86" s="83"/>
      <c r="G86" s="83"/>
      <c r="H86" s="83"/>
      <c r="I86" s="91">
        <f t="shared" si="4"/>
        <v>-5.5466845953441469E-3</v>
      </c>
      <c r="J86" s="84">
        <f t="shared" si="5"/>
        <v>-66</v>
      </c>
      <c r="K86" s="84">
        <f t="shared" si="6"/>
        <v>16</v>
      </c>
      <c r="L86" s="84">
        <f t="shared" si="7"/>
        <v>0</v>
      </c>
    </row>
    <row r="87" spans="1:12">
      <c r="A87" s="87">
        <v>96</v>
      </c>
      <c r="B87" s="86" t="s">
        <v>85</v>
      </c>
      <c r="C87" s="83">
        <v>31269</v>
      </c>
      <c r="D87" s="83">
        <v>32881</v>
      </c>
      <c r="E87" s="83">
        <v>32617</v>
      </c>
      <c r="F87" s="83"/>
      <c r="G87" s="83"/>
      <c r="H87" s="83"/>
      <c r="I87" s="91">
        <f t="shared" si="4"/>
        <v>4.3109789248137131E-2</v>
      </c>
      <c r="J87" s="84">
        <f t="shared" si="5"/>
        <v>1348</v>
      </c>
      <c r="K87" s="84">
        <f t="shared" si="6"/>
        <v>-264</v>
      </c>
      <c r="L87" s="84">
        <f t="shared" si="7"/>
        <v>0</v>
      </c>
    </row>
    <row r="88" spans="1:12">
      <c r="A88" s="87">
        <v>97</v>
      </c>
      <c r="B88" s="86" t="s">
        <v>86</v>
      </c>
      <c r="C88" s="83">
        <v>15250</v>
      </c>
      <c r="D88" s="83">
        <v>12301</v>
      </c>
      <c r="E88" s="83">
        <v>12037</v>
      </c>
      <c r="F88" s="83"/>
      <c r="G88" s="83"/>
      <c r="H88" s="83"/>
      <c r="I88" s="91">
        <f t="shared" si="4"/>
        <v>-0.21068852459016393</v>
      </c>
      <c r="J88" s="84">
        <f t="shared" si="5"/>
        <v>-3213</v>
      </c>
      <c r="K88" s="84">
        <f t="shared" si="6"/>
        <v>-264</v>
      </c>
      <c r="L88" s="84">
        <f t="shared" si="7"/>
        <v>0</v>
      </c>
    </row>
    <row r="89" spans="1:12">
      <c r="A89" s="87">
        <v>98</v>
      </c>
      <c r="B89" s="86" t="s">
        <v>87</v>
      </c>
      <c r="C89" s="83">
        <v>406</v>
      </c>
      <c r="D89" s="83">
        <v>382</v>
      </c>
      <c r="E89" s="83">
        <v>380</v>
      </c>
      <c r="F89" s="83"/>
      <c r="G89" s="83"/>
      <c r="H89" s="83"/>
      <c r="I89" s="91">
        <f t="shared" si="4"/>
        <v>-6.4039408866995079E-2</v>
      </c>
      <c r="J89" s="84">
        <f t="shared" si="5"/>
        <v>-26</v>
      </c>
      <c r="K89" s="84">
        <f t="shared" si="6"/>
        <v>-2</v>
      </c>
      <c r="L89" s="84">
        <f t="shared" si="7"/>
        <v>0</v>
      </c>
    </row>
    <row r="90" spans="1:12">
      <c r="A90" s="87">
        <v>99</v>
      </c>
      <c r="B90" s="86" t="s">
        <v>88</v>
      </c>
      <c r="C90" s="83">
        <v>429</v>
      </c>
      <c r="D90" s="83">
        <v>439</v>
      </c>
      <c r="E90" s="83">
        <v>438</v>
      </c>
      <c r="F90" s="83"/>
      <c r="G90" s="83"/>
      <c r="H90" s="83"/>
      <c r="I90" s="91">
        <f t="shared" si="4"/>
        <v>2.097902097902098E-2</v>
      </c>
      <c r="J90" s="84">
        <f t="shared" si="5"/>
        <v>9</v>
      </c>
      <c r="K90" s="84">
        <f t="shared" si="6"/>
        <v>-1</v>
      </c>
      <c r="L90" s="84">
        <f t="shared" si="7"/>
        <v>0</v>
      </c>
    </row>
    <row r="91" spans="1:12" s="157" customFormat="1">
      <c r="A91" s="87"/>
      <c r="B91" s="86" t="s">
        <v>288</v>
      </c>
      <c r="C91" s="83">
        <v>38394</v>
      </c>
      <c r="D91" s="83">
        <v>44446</v>
      </c>
      <c r="E91" s="83">
        <v>45283</v>
      </c>
      <c r="F91" s="83"/>
      <c r="G91" s="83"/>
      <c r="H91" s="83"/>
      <c r="I91" s="91">
        <f>(E91-C91)/C91</f>
        <v>0.17942907746001979</v>
      </c>
      <c r="J91" s="84">
        <f>E91-C91</f>
        <v>6889</v>
      </c>
      <c r="K91" s="84">
        <f>E91-D91</f>
        <v>837</v>
      </c>
      <c r="L91" s="84">
        <f>H91-G91</f>
        <v>0</v>
      </c>
    </row>
    <row r="92" spans="1:12" s="116" customFormat="1" ht="14.45" customHeight="1">
      <c r="A92" s="193" t="s">
        <v>89</v>
      </c>
      <c r="B92" s="193"/>
      <c r="C92" s="118">
        <v>1846760</v>
      </c>
      <c r="D92" s="118">
        <v>1879723</v>
      </c>
      <c r="E92" s="118">
        <v>1874944</v>
      </c>
      <c r="F92" s="118"/>
      <c r="G92" s="118"/>
      <c r="H92" s="118"/>
      <c r="I92" s="113">
        <f t="shared" si="4"/>
        <v>1.5261322532435184E-2</v>
      </c>
      <c r="J92" s="119">
        <f t="shared" si="5"/>
        <v>28184</v>
      </c>
      <c r="K92" s="119">
        <f t="shared" si="6"/>
        <v>-4779</v>
      </c>
      <c r="L92" s="84">
        <f t="shared" si="7"/>
        <v>0</v>
      </c>
    </row>
    <row r="93" spans="1:12">
      <c r="A93" s="7"/>
      <c r="B93" s="7"/>
    </row>
    <row r="94" spans="1:12">
      <c r="E94" s="165"/>
      <c r="F94" s="165"/>
    </row>
    <row r="95" spans="1:12">
      <c r="E95" s="165"/>
      <c r="F95" s="165"/>
    </row>
    <row r="97" spans="3:8">
      <c r="C97" s="169"/>
      <c r="D97" s="169"/>
      <c r="E97" s="169"/>
      <c r="F97" s="169"/>
      <c r="G97" s="169"/>
      <c r="H97" s="16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0" zoomScaleNormal="80" workbookViewId="0">
      <selection activeCell="U15" sqref="U15"/>
    </sheetView>
  </sheetViews>
  <sheetFormatPr defaultRowHeight="15"/>
  <cols>
    <col min="2" max="2" width="19.140625" customWidth="1"/>
    <col min="3" max="3" width="13.140625" style="154" customWidth="1"/>
    <col min="4" max="4" width="13.140625" style="153" customWidth="1"/>
    <col min="5" max="5" width="13.140625" style="155" customWidth="1"/>
    <col min="6" max="8" width="13.140625" style="157" customWidth="1"/>
    <col min="9" max="9" width="34.85546875" customWidth="1"/>
    <col min="10" max="10" width="34.5703125" customWidth="1"/>
    <col min="11" max="11" width="31" customWidth="1"/>
    <col min="12" max="12" width="31" style="157" customWidth="1"/>
  </cols>
  <sheetData>
    <row r="1" spans="1:12" s="157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ht="43.5" customHeight="1">
      <c r="A2" s="93" t="s">
        <v>91</v>
      </c>
      <c r="B2" s="93" t="s">
        <v>174</v>
      </c>
      <c r="C2" s="94">
        <v>43040</v>
      </c>
      <c r="D2" s="94">
        <v>43374</v>
      </c>
      <c r="E2" s="94">
        <v>43405</v>
      </c>
      <c r="F2" s="94">
        <v>43040</v>
      </c>
      <c r="G2" s="94">
        <v>43374</v>
      </c>
      <c r="H2" s="94">
        <v>43405</v>
      </c>
      <c r="I2" s="93" t="s">
        <v>349</v>
      </c>
      <c r="J2" s="93" t="s">
        <v>350</v>
      </c>
      <c r="K2" s="2" t="s">
        <v>351</v>
      </c>
      <c r="L2" s="163" t="s">
        <v>352</v>
      </c>
    </row>
    <row r="3" spans="1:12">
      <c r="A3" s="76">
        <v>1</v>
      </c>
      <c r="B3" s="90" t="s">
        <v>92</v>
      </c>
      <c r="C3" s="26">
        <v>261541</v>
      </c>
      <c r="D3" s="26">
        <v>253953</v>
      </c>
      <c r="E3" s="26">
        <v>249160</v>
      </c>
      <c r="F3" s="26"/>
      <c r="G3" s="26"/>
      <c r="H3" s="26"/>
      <c r="I3" s="91">
        <f>(E3-C3)/C3</f>
        <v>-4.733865818361175E-2</v>
      </c>
      <c r="J3" s="26">
        <f>E3-C3</f>
        <v>-12381</v>
      </c>
      <c r="K3" s="26">
        <f>E3-D3</f>
        <v>-4793</v>
      </c>
      <c r="L3" s="26">
        <f>H3-G3</f>
        <v>0</v>
      </c>
    </row>
    <row r="4" spans="1:12">
      <c r="A4" s="76">
        <v>2</v>
      </c>
      <c r="B4" s="90" t="s">
        <v>93</v>
      </c>
      <c r="C4" s="26">
        <v>46791</v>
      </c>
      <c r="D4" s="26">
        <v>48706</v>
      </c>
      <c r="E4" s="26">
        <v>48018</v>
      </c>
      <c r="F4" s="26"/>
      <c r="G4" s="26"/>
      <c r="H4" s="26"/>
      <c r="I4" s="91">
        <f t="shared" ref="I4:I67" si="0">(E4-C4)/C4</f>
        <v>2.6222991600948899E-2</v>
      </c>
      <c r="J4" s="26">
        <f t="shared" ref="J4:J67" si="1">E4-C4</f>
        <v>1227</v>
      </c>
      <c r="K4" s="26">
        <f t="shared" ref="K4:K67" si="2">E4-D4</f>
        <v>-688</v>
      </c>
      <c r="L4" s="26">
        <f t="shared" ref="L4:L67" si="3">H4-G4</f>
        <v>0</v>
      </c>
    </row>
    <row r="5" spans="1:12">
      <c r="A5" s="76">
        <v>3</v>
      </c>
      <c r="B5" s="90" t="s">
        <v>94</v>
      </c>
      <c r="C5" s="26">
        <v>86252</v>
      </c>
      <c r="D5" s="26">
        <v>84793</v>
      </c>
      <c r="E5" s="26">
        <v>84002</v>
      </c>
      <c r="F5" s="26"/>
      <c r="G5" s="26"/>
      <c r="H5" s="26"/>
      <c r="I5" s="91">
        <f t="shared" si="0"/>
        <v>-2.608635162083198E-2</v>
      </c>
      <c r="J5" s="26">
        <f t="shared" si="1"/>
        <v>-2250</v>
      </c>
      <c r="K5" s="26">
        <f t="shared" si="2"/>
        <v>-791</v>
      </c>
      <c r="L5" s="26">
        <f t="shared" si="3"/>
        <v>0</v>
      </c>
    </row>
    <row r="6" spans="1:12">
      <c r="A6" s="76">
        <v>4</v>
      </c>
      <c r="B6" s="90" t="s">
        <v>95</v>
      </c>
      <c r="C6" s="26">
        <v>25629</v>
      </c>
      <c r="D6" s="26">
        <v>27657</v>
      </c>
      <c r="E6" s="26">
        <v>26813</v>
      </c>
      <c r="F6" s="26"/>
      <c r="G6" s="26"/>
      <c r="H6" s="26"/>
      <c r="I6" s="91">
        <f t="shared" si="0"/>
        <v>4.6197666705684967E-2</v>
      </c>
      <c r="J6" s="26">
        <f t="shared" si="1"/>
        <v>1184</v>
      </c>
      <c r="K6" s="26">
        <f t="shared" si="2"/>
        <v>-844</v>
      </c>
      <c r="L6" s="26">
        <f t="shared" si="3"/>
        <v>0</v>
      </c>
    </row>
    <row r="7" spans="1:12">
      <c r="A7" s="76">
        <v>5</v>
      </c>
      <c r="B7" s="90" t="s">
        <v>96</v>
      </c>
      <c r="C7" s="26">
        <v>36362</v>
      </c>
      <c r="D7" s="26">
        <v>36114</v>
      </c>
      <c r="E7" s="26">
        <v>35485</v>
      </c>
      <c r="F7" s="26"/>
      <c r="G7" s="26"/>
      <c r="H7" s="26"/>
      <c r="I7" s="91">
        <f t="shared" si="0"/>
        <v>-2.4118585336340134E-2</v>
      </c>
      <c r="J7" s="26">
        <f t="shared" si="1"/>
        <v>-877</v>
      </c>
      <c r="K7" s="26">
        <f t="shared" si="2"/>
        <v>-629</v>
      </c>
      <c r="L7" s="26">
        <f t="shared" si="3"/>
        <v>0</v>
      </c>
    </row>
    <row r="8" spans="1:12">
      <c r="A8" s="76">
        <v>6</v>
      </c>
      <c r="B8" s="90" t="s">
        <v>97</v>
      </c>
      <c r="C8" s="26">
        <v>915033</v>
      </c>
      <c r="D8" s="26">
        <v>914874</v>
      </c>
      <c r="E8" s="26">
        <v>907347</v>
      </c>
      <c r="F8" s="26"/>
      <c r="G8" s="26"/>
      <c r="H8" s="26"/>
      <c r="I8" s="91">
        <f t="shared" si="0"/>
        <v>-8.3996970601060289E-3</v>
      </c>
      <c r="J8" s="26">
        <f t="shared" si="1"/>
        <v>-7686</v>
      </c>
      <c r="K8" s="26">
        <f t="shared" si="2"/>
        <v>-7527</v>
      </c>
      <c r="L8" s="26">
        <f t="shared" si="3"/>
        <v>0</v>
      </c>
    </row>
    <row r="9" spans="1:12">
      <c r="A9" s="76">
        <v>7</v>
      </c>
      <c r="B9" s="90" t="s">
        <v>98</v>
      </c>
      <c r="C9" s="26">
        <v>413272</v>
      </c>
      <c r="D9" s="26">
        <v>448101</v>
      </c>
      <c r="E9" s="26">
        <v>426345</v>
      </c>
      <c r="F9" s="26"/>
      <c r="G9" s="26"/>
      <c r="H9" s="26"/>
      <c r="I9" s="91">
        <f t="shared" si="0"/>
        <v>3.1632919723571885E-2</v>
      </c>
      <c r="J9" s="26">
        <f t="shared" si="1"/>
        <v>13073</v>
      </c>
      <c r="K9" s="26">
        <f t="shared" si="2"/>
        <v>-21756</v>
      </c>
      <c r="L9" s="26">
        <f t="shared" si="3"/>
        <v>0</v>
      </c>
    </row>
    <row r="10" spans="1:12">
      <c r="A10" s="76">
        <v>8</v>
      </c>
      <c r="B10" s="90" t="s">
        <v>99</v>
      </c>
      <c r="C10" s="26">
        <v>22755</v>
      </c>
      <c r="D10" s="26">
        <v>24076</v>
      </c>
      <c r="E10" s="26">
        <v>23534</v>
      </c>
      <c r="F10" s="26"/>
      <c r="G10" s="26"/>
      <c r="H10" s="26"/>
      <c r="I10" s="91">
        <f t="shared" si="0"/>
        <v>3.4234234234234232E-2</v>
      </c>
      <c r="J10" s="26">
        <f t="shared" si="1"/>
        <v>779</v>
      </c>
      <c r="K10" s="26">
        <f t="shared" si="2"/>
        <v>-542</v>
      </c>
      <c r="L10" s="26">
        <f t="shared" si="3"/>
        <v>0</v>
      </c>
    </row>
    <row r="11" spans="1:12">
      <c r="A11" s="76">
        <v>9</v>
      </c>
      <c r="B11" s="90" t="s">
        <v>100</v>
      </c>
      <c r="C11" s="26">
        <v>145630</v>
      </c>
      <c r="D11" s="26">
        <v>143584</v>
      </c>
      <c r="E11" s="26">
        <v>138837</v>
      </c>
      <c r="F11" s="26"/>
      <c r="G11" s="26"/>
      <c r="H11" s="26"/>
      <c r="I11" s="91">
        <f t="shared" si="0"/>
        <v>-4.664560873446405E-2</v>
      </c>
      <c r="J11" s="26">
        <f t="shared" si="1"/>
        <v>-6793</v>
      </c>
      <c r="K11" s="26">
        <f t="shared" si="2"/>
        <v>-4747</v>
      </c>
      <c r="L11" s="26">
        <f t="shared" si="3"/>
        <v>0</v>
      </c>
    </row>
    <row r="12" spans="1:12">
      <c r="A12" s="76">
        <v>10</v>
      </c>
      <c r="B12" s="90" t="s">
        <v>101</v>
      </c>
      <c r="C12" s="26">
        <v>156265</v>
      </c>
      <c r="D12" s="26">
        <v>157425</v>
      </c>
      <c r="E12" s="26">
        <v>155709</v>
      </c>
      <c r="F12" s="26"/>
      <c r="G12" s="26"/>
      <c r="H12" s="26"/>
      <c r="I12" s="91">
        <f t="shared" si="0"/>
        <v>-3.5580584263910663E-3</v>
      </c>
      <c r="J12" s="26">
        <f t="shared" si="1"/>
        <v>-556</v>
      </c>
      <c r="K12" s="26">
        <f t="shared" si="2"/>
        <v>-1716</v>
      </c>
      <c r="L12" s="26">
        <f t="shared" si="3"/>
        <v>0</v>
      </c>
    </row>
    <row r="13" spans="1:12">
      <c r="A13" s="76">
        <v>11</v>
      </c>
      <c r="B13" s="90" t="s">
        <v>102</v>
      </c>
      <c r="C13" s="26">
        <v>30824</v>
      </c>
      <c r="D13" s="26">
        <v>30953</v>
      </c>
      <c r="E13" s="26">
        <v>30853</v>
      </c>
      <c r="F13" s="26"/>
      <c r="G13" s="26"/>
      <c r="H13" s="26"/>
      <c r="I13" s="91">
        <f t="shared" si="0"/>
        <v>9.4082533091097847E-4</v>
      </c>
      <c r="J13" s="26">
        <f t="shared" si="1"/>
        <v>29</v>
      </c>
      <c r="K13" s="26">
        <f t="shared" si="2"/>
        <v>-100</v>
      </c>
      <c r="L13" s="26">
        <f t="shared" si="3"/>
        <v>0</v>
      </c>
    </row>
    <row r="14" spans="1:12">
      <c r="A14" s="76">
        <v>12</v>
      </c>
      <c r="B14" s="90" t="s">
        <v>103</v>
      </c>
      <c r="C14" s="26">
        <v>23504</v>
      </c>
      <c r="D14" s="26">
        <v>25691</v>
      </c>
      <c r="E14" s="26">
        <v>24536</v>
      </c>
      <c r="F14" s="26"/>
      <c r="G14" s="26"/>
      <c r="H14" s="26"/>
      <c r="I14" s="91">
        <f t="shared" si="0"/>
        <v>4.3907420013614702E-2</v>
      </c>
      <c r="J14" s="26">
        <f t="shared" si="1"/>
        <v>1032</v>
      </c>
      <c r="K14" s="26">
        <f t="shared" si="2"/>
        <v>-1155</v>
      </c>
      <c r="L14" s="26">
        <f t="shared" si="3"/>
        <v>0</v>
      </c>
    </row>
    <row r="15" spans="1:12">
      <c r="A15" s="76">
        <v>13</v>
      </c>
      <c r="B15" s="90" t="s">
        <v>104</v>
      </c>
      <c r="C15" s="26">
        <v>24437</v>
      </c>
      <c r="D15" s="26">
        <v>25508</v>
      </c>
      <c r="E15" s="26">
        <v>24731</v>
      </c>
      <c r="F15" s="26"/>
      <c r="G15" s="26"/>
      <c r="H15" s="26"/>
      <c r="I15" s="91">
        <f t="shared" si="0"/>
        <v>1.2030936694356918E-2</v>
      </c>
      <c r="J15" s="26">
        <f t="shared" si="1"/>
        <v>294</v>
      </c>
      <c r="K15" s="26">
        <f t="shared" si="2"/>
        <v>-777</v>
      </c>
      <c r="L15" s="26">
        <f t="shared" si="3"/>
        <v>0</v>
      </c>
    </row>
    <row r="16" spans="1:12">
      <c r="A16" s="76">
        <v>14</v>
      </c>
      <c r="B16" s="90" t="s">
        <v>105</v>
      </c>
      <c r="C16" s="26">
        <v>46790</v>
      </c>
      <c r="D16" s="26">
        <v>47344</v>
      </c>
      <c r="E16" s="26">
        <v>46457</v>
      </c>
      <c r="F16" s="26"/>
      <c r="G16" s="26"/>
      <c r="H16" s="26"/>
      <c r="I16" s="91">
        <f t="shared" si="0"/>
        <v>-7.1169053216499252E-3</v>
      </c>
      <c r="J16" s="26">
        <f t="shared" si="1"/>
        <v>-333</v>
      </c>
      <c r="K16" s="26">
        <f t="shared" si="2"/>
        <v>-887</v>
      </c>
      <c r="L16" s="26">
        <f t="shared" si="3"/>
        <v>0</v>
      </c>
    </row>
    <row r="17" spans="1:12">
      <c r="A17" s="76">
        <v>15</v>
      </c>
      <c r="B17" s="90" t="s">
        <v>106</v>
      </c>
      <c r="C17" s="26">
        <v>36625</v>
      </c>
      <c r="D17" s="26">
        <v>33929</v>
      </c>
      <c r="E17" s="26">
        <v>33486</v>
      </c>
      <c r="F17" s="26"/>
      <c r="G17" s="26"/>
      <c r="H17" s="26"/>
      <c r="I17" s="91">
        <f t="shared" si="0"/>
        <v>-8.5706484641638228E-2</v>
      </c>
      <c r="J17" s="26">
        <f t="shared" si="1"/>
        <v>-3139</v>
      </c>
      <c r="K17" s="26">
        <f t="shared" si="2"/>
        <v>-443</v>
      </c>
      <c r="L17" s="26">
        <f t="shared" si="3"/>
        <v>0</v>
      </c>
    </row>
    <row r="18" spans="1:12">
      <c r="A18" s="76">
        <v>16</v>
      </c>
      <c r="B18" s="90" t="s">
        <v>107</v>
      </c>
      <c r="C18" s="26">
        <v>522853</v>
      </c>
      <c r="D18" s="26">
        <v>523398</v>
      </c>
      <c r="E18" s="26">
        <v>519745</v>
      </c>
      <c r="F18" s="26"/>
      <c r="G18" s="26"/>
      <c r="H18" s="26"/>
      <c r="I18" s="91">
        <f t="shared" si="0"/>
        <v>-5.9443093948012152E-3</v>
      </c>
      <c r="J18" s="26">
        <f t="shared" si="1"/>
        <v>-3108</v>
      </c>
      <c r="K18" s="26">
        <f t="shared" si="2"/>
        <v>-3653</v>
      </c>
      <c r="L18" s="26">
        <f t="shared" si="3"/>
        <v>0</v>
      </c>
    </row>
    <row r="19" spans="1:12">
      <c r="A19" s="76">
        <v>17</v>
      </c>
      <c r="B19" s="90" t="s">
        <v>108</v>
      </c>
      <c r="C19" s="26">
        <v>71308</v>
      </c>
      <c r="D19" s="26">
        <v>72718</v>
      </c>
      <c r="E19" s="26">
        <v>71318</v>
      </c>
      <c r="F19" s="26"/>
      <c r="G19" s="26"/>
      <c r="H19" s="26"/>
      <c r="I19" s="91">
        <f t="shared" si="0"/>
        <v>1.4023671958265552E-4</v>
      </c>
      <c r="J19" s="26">
        <f t="shared" si="1"/>
        <v>10</v>
      </c>
      <c r="K19" s="26">
        <f t="shared" si="2"/>
        <v>-1400</v>
      </c>
      <c r="L19" s="26">
        <f t="shared" si="3"/>
        <v>0</v>
      </c>
    </row>
    <row r="20" spans="1:12">
      <c r="A20" s="76">
        <v>18</v>
      </c>
      <c r="B20" s="90" t="s">
        <v>109</v>
      </c>
      <c r="C20" s="26">
        <v>21096</v>
      </c>
      <c r="D20" s="26">
        <v>20766</v>
      </c>
      <c r="E20" s="26">
        <v>20232</v>
      </c>
      <c r="F20" s="26"/>
      <c r="G20" s="26"/>
      <c r="H20" s="26"/>
      <c r="I20" s="91">
        <f t="shared" si="0"/>
        <v>-4.0955631399317405E-2</v>
      </c>
      <c r="J20" s="26">
        <f t="shared" si="1"/>
        <v>-864</v>
      </c>
      <c r="K20" s="26">
        <f t="shared" si="2"/>
        <v>-534</v>
      </c>
      <c r="L20" s="26">
        <f t="shared" si="3"/>
        <v>0</v>
      </c>
    </row>
    <row r="21" spans="1:12">
      <c r="A21" s="76">
        <v>19</v>
      </c>
      <c r="B21" s="90" t="s">
        <v>110</v>
      </c>
      <c r="C21" s="26">
        <v>56676</v>
      </c>
      <c r="D21" s="26">
        <v>55945</v>
      </c>
      <c r="E21" s="26">
        <v>54254</v>
      </c>
      <c r="F21" s="26"/>
      <c r="G21" s="26"/>
      <c r="H21" s="26"/>
      <c r="I21" s="91">
        <f t="shared" si="0"/>
        <v>-4.2734137906697722E-2</v>
      </c>
      <c r="J21" s="26">
        <f t="shared" si="1"/>
        <v>-2422</v>
      </c>
      <c r="K21" s="26">
        <f t="shared" si="2"/>
        <v>-1691</v>
      </c>
      <c r="L21" s="26">
        <f t="shared" si="3"/>
        <v>0</v>
      </c>
    </row>
    <row r="22" spans="1:12">
      <c r="A22" s="76">
        <v>20</v>
      </c>
      <c r="B22" s="90" t="s">
        <v>111</v>
      </c>
      <c r="C22" s="26">
        <v>174199</v>
      </c>
      <c r="D22" s="26">
        <v>166425</v>
      </c>
      <c r="E22" s="26">
        <v>164951</v>
      </c>
      <c r="F22" s="26"/>
      <c r="G22" s="26"/>
      <c r="H22" s="26"/>
      <c r="I22" s="91">
        <f t="shared" si="0"/>
        <v>-5.3088708890406948E-2</v>
      </c>
      <c r="J22" s="26">
        <f t="shared" si="1"/>
        <v>-9248</v>
      </c>
      <c r="K22" s="26">
        <f t="shared" si="2"/>
        <v>-1474</v>
      </c>
      <c r="L22" s="26">
        <f t="shared" si="3"/>
        <v>0</v>
      </c>
    </row>
    <row r="23" spans="1:12">
      <c r="A23" s="76">
        <v>21</v>
      </c>
      <c r="B23" s="90" t="s">
        <v>112</v>
      </c>
      <c r="C23" s="26">
        <v>127115</v>
      </c>
      <c r="D23" s="26">
        <v>132275</v>
      </c>
      <c r="E23" s="26">
        <v>131915</v>
      </c>
      <c r="F23" s="26"/>
      <c r="G23" s="26"/>
      <c r="H23" s="26"/>
      <c r="I23" s="91">
        <f t="shared" si="0"/>
        <v>3.776108248436455E-2</v>
      </c>
      <c r="J23" s="26">
        <f t="shared" si="1"/>
        <v>4800</v>
      </c>
      <c r="K23" s="26">
        <f t="shared" si="2"/>
        <v>-360</v>
      </c>
      <c r="L23" s="26">
        <f t="shared" si="3"/>
        <v>0</v>
      </c>
    </row>
    <row r="24" spans="1:12">
      <c r="A24" s="76">
        <v>22</v>
      </c>
      <c r="B24" s="90" t="s">
        <v>113</v>
      </c>
      <c r="C24" s="26">
        <v>51480</v>
      </c>
      <c r="D24" s="26">
        <v>53390</v>
      </c>
      <c r="E24" s="26">
        <v>52951</v>
      </c>
      <c r="F24" s="26"/>
      <c r="G24" s="26"/>
      <c r="H24" s="26"/>
      <c r="I24" s="91">
        <f t="shared" si="0"/>
        <v>2.8574203574203573E-2</v>
      </c>
      <c r="J24" s="26">
        <f t="shared" si="1"/>
        <v>1471</v>
      </c>
      <c r="K24" s="26">
        <f t="shared" si="2"/>
        <v>-439</v>
      </c>
      <c r="L24" s="26">
        <f t="shared" si="3"/>
        <v>0</v>
      </c>
    </row>
    <row r="25" spans="1:12">
      <c r="A25" s="76">
        <v>23</v>
      </c>
      <c r="B25" s="90" t="s">
        <v>114</v>
      </c>
      <c r="C25" s="26">
        <v>58935</v>
      </c>
      <c r="D25" s="26">
        <v>62487</v>
      </c>
      <c r="E25" s="26">
        <v>60635</v>
      </c>
      <c r="F25" s="26"/>
      <c r="G25" s="26"/>
      <c r="H25" s="26"/>
      <c r="I25" s="91">
        <f t="shared" si="0"/>
        <v>2.8845338084330194E-2</v>
      </c>
      <c r="J25" s="26">
        <f t="shared" si="1"/>
        <v>1700</v>
      </c>
      <c r="K25" s="26">
        <f t="shared" si="2"/>
        <v>-1852</v>
      </c>
      <c r="L25" s="26">
        <f t="shared" si="3"/>
        <v>0</v>
      </c>
    </row>
    <row r="26" spans="1:12">
      <c r="A26" s="76">
        <v>24</v>
      </c>
      <c r="B26" s="90" t="s">
        <v>115</v>
      </c>
      <c r="C26" s="26">
        <v>28223</v>
      </c>
      <c r="D26" s="26">
        <v>29952</v>
      </c>
      <c r="E26" s="26">
        <v>29691</v>
      </c>
      <c r="F26" s="26"/>
      <c r="G26" s="26"/>
      <c r="H26" s="26"/>
      <c r="I26" s="91">
        <f t="shared" si="0"/>
        <v>5.2014314566134007E-2</v>
      </c>
      <c r="J26" s="26">
        <f t="shared" si="1"/>
        <v>1468</v>
      </c>
      <c r="K26" s="26">
        <f t="shared" si="2"/>
        <v>-261</v>
      </c>
      <c r="L26" s="26">
        <f t="shared" si="3"/>
        <v>0</v>
      </c>
    </row>
    <row r="27" spans="1:12">
      <c r="A27" s="76">
        <v>25</v>
      </c>
      <c r="B27" s="90" t="s">
        <v>116</v>
      </c>
      <c r="C27" s="26">
        <v>76229</v>
      </c>
      <c r="D27" s="26">
        <v>78146</v>
      </c>
      <c r="E27" s="26">
        <v>73844</v>
      </c>
      <c r="F27" s="26"/>
      <c r="G27" s="26"/>
      <c r="H27" s="26"/>
      <c r="I27" s="91">
        <f t="shared" si="0"/>
        <v>-3.1287305356229256E-2</v>
      </c>
      <c r="J27" s="26">
        <f t="shared" si="1"/>
        <v>-2385</v>
      </c>
      <c r="K27" s="26">
        <f t="shared" si="2"/>
        <v>-4302</v>
      </c>
      <c r="L27" s="26">
        <f t="shared" si="3"/>
        <v>0</v>
      </c>
    </row>
    <row r="28" spans="1:12">
      <c r="A28" s="76">
        <v>26</v>
      </c>
      <c r="B28" s="90" t="s">
        <v>117</v>
      </c>
      <c r="C28" s="26">
        <v>121677</v>
      </c>
      <c r="D28" s="26">
        <v>119950</v>
      </c>
      <c r="E28" s="26">
        <v>118863</v>
      </c>
      <c r="F28" s="26"/>
      <c r="G28" s="26"/>
      <c r="H28" s="26"/>
      <c r="I28" s="91">
        <f t="shared" si="0"/>
        <v>-2.3126802929066298E-2</v>
      </c>
      <c r="J28" s="26">
        <f t="shared" si="1"/>
        <v>-2814</v>
      </c>
      <c r="K28" s="26">
        <f t="shared" si="2"/>
        <v>-1087</v>
      </c>
      <c r="L28" s="26">
        <f t="shared" si="3"/>
        <v>0</v>
      </c>
    </row>
    <row r="29" spans="1:12">
      <c r="A29" s="76">
        <v>27</v>
      </c>
      <c r="B29" s="90" t="s">
        <v>118</v>
      </c>
      <c r="C29" s="26">
        <v>219781</v>
      </c>
      <c r="D29" s="26">
        <v>223249</v>
      </c>
      <c r="E29" s="26">
        <v>222441</v>
      </c>
      <c r="F29" s="26"/>
      <c r="G29" s="26"/>
      <c r="H29" s="26"/>
      <c r="I29" s="91">
        <f t="shared" si="0"/>
        <v>1.2102957034502527E-2</v>
      </c>
      <c r="J29" s="26">
        <f t="shared" si="1"/>
        <v>2660</v>
      </c>
      <c r="K29" s="26">
        <f t="shared" si="2"/>
        <v>-808</v>
      </c>
      <c r="L29" s="26">
        <f t="shared" si="3"/>
        <v>0</v>
      </c>
    </row>
    <row r="30" spans="1:12">
      <c r="A30" s="76">
        <v>28</v>
      </c>
      <c r="B30" s="90" t="s">
        <v>119</v>
      </c>
      <c r="C30" s="26">
        <v>48848</v>
      </c>
      <c r="D30" s="26">
        <v>50303</v>
      </c>
      <c r="E30" s="26">
        <v>49630</v>
      </c>
      <c r="F30" s="26"/>
      <c r="G30" s="26"/>
      <c r="H30" s="26"/>
      <c r="I30" s="91">
        <f t="shared" si="0"/>
        <v>1.6008843760235834E-2</v>
      </c>
      <c r="J30" s="26">
        <f t="shared" si="1"/>
        <v>782</v>
      </c>
      <c r="K30" s="26">
        <f t="shared" si="2"/>
        <v>-673</v>
      </c>
      <c r="L30" s="26">
        <f t="shared" si="3"/>
        <v>0</v>
      </c>
    </row>
    <row r="31" spans="1:12">
      <c r="A31" s="76">
        <v>29</v>
      </c>
      <c r="B31" s="90" t="s">
        <v>120</v>
      </c>
      <c r="C31" s="26">
        <v>15305</v>
      </c>
      <c r="D31" s="26">
        <v>15933</v>
      </c>
      <c r="E31" s="26">
        <v>15662</v>
      </c>
      <c r="F31" s="26"/>
      <c r="G31" s="26"/>
      <c r="H31" s="26"/>
      <c r="I31" s="91">
        <f t="shared" si="0"/>
        <v>2.3325710552107155E-2</v>
      </c>
      <c r="J31" s="26">
        <f t="shared" si="1"/>
        <v>357</v>
      </c>
      <c r="K31" s="26">
        <f t="shared" si="2"/>
        <v>-271</v>
      </c>
      <c r="L31" s="26">
        <f t="shared" si="3"/>
        <v>0</v>
      </c>
    </row>
    <row r="32" spans="1:12">
      <c r="A32" s="76">
        <v>30</v>
      </c>
      <c r="B32" s="90" t="s">
        <v>121</v>
      </c>
      <c r="C32" s="26">
        <v>14086</v>
      </c>
      <c r="D32" s="26">
        <v>16726</v>
      </c>
      <c r="E32" s="26">
        <v>16233</v>
      </c>
      <c r="F32" s="26"/>
      <c r="G32" s="26"/>
      <c r="H32" s="26"/>
      <c r="I32" s="91">
        <f t="shared" si="0"/>
        <v>0.15242084339060061</v>
      </c>
      <c r="J32" s="26">
        <f t="shared" si="1"/>
        <v>2147</v>
      </c>
      <c r="K32" s="26">
        <f t="shared" si="2"/>
        <v>-493</v>
      </c>
      <c r="L32" s="26">
        <f t="shared" si="3"/>
        <v>0</v>
      </c>
    </row>
    <row r="33" spans="1:12">
      <c r="A33" s="76">
        <v>31</v>
      </c>
      <c r="B33" s="90" t="s">
        <v>122</v>
      </c>
      <c r="C33" s="26">
        <v>142192</v>
      </c>
      <c r="D33" s="26">
        <v>141824</v>
      </c>
      <c r="E33" s="26">
        <v>140826</v>
      </c>
      <c r="F33" s="26"/>
      <c r="G33" s="26"/>
      <c r="H33" s="26"/>
      <c r="I33" s="91">
        <f t="shared" si="0"/>
        <v>-9.6067289298976035E-3</v>
      </c>
      <c r="J33" s="26">
        <f t="shared" si="1"/>
        <v>-1366</v>
      </c>
      <c r="K33" s="26">
        <f t="shared" si="2"/>
        <v>-998</v>
      </c>
      <c r="L33" s="26">
        <f t="shared" si="3"/>
        <v>0</v>
      </c>
    </row>
    <row r="34" spans="1:12">
      <c r="A34" s="76">
        <v>32</v>
      </c>
      <c r="B34" s="90" t="s">
        <v>123</v>
      </c>
      <c r="C34" s="26">
        <v>52094</v>
      </c>
      <c r="D34" s="26">
        <v>51661</v>
      </c>
      <c r="E34" s="26">
        <v>51337</v>
      </c>
      <c r="F34" s="26"/>
      <c r="G34" s="26"/>
      <c r="H34" s="26"/>
      <c r="I34" s="91">
        <f t="shared" si="0"/>
        <v>-1.4531423964372096E-2</v>
      </c>
      <c r="J34" s="26">
        <f t="shared" si="1"/>
        <v>-757</v>
      </c>
      <c r="K34" s="26">
        <f t="shared" si="2"/>
        <v>-324</v>
      </c>
      <c r="L34" s="26">
        <f t="shared" si="3"/>
        <v>0</v>
      </c>
    </row>
    <row r="35" spans="1:12">
      <c r="A35" s="76">
        <v>33</v>
      </c>
      <c r="B35" s="90" t="s">
        <v>124</v>
      </c>
      <c r="C35" s="26">
        <v>223394</v>
      </c>
      <c r="D35" s="26">
        <v>220835</v>
      </c>
      <c r="E35" s="26">
        <v>218368</v>
      </c>
      <c r="F35" s="26"/>
      <c r="G35" s="26"/>
      <c r="H35" s="26"/>
      <c r="I35" s="91">
        <f t="shared" si="0"/>
        <v>-2.2498366115473109E-2</v>
      </c>
      <c r="J35" s="26">
        <f t="shared" si="1"/>
        <v>-5026</v>
      </c>
      <c r="K35" s="26">
        <f t="shared" si="2"/>
        <v>-2467</v>
      </c>
      <c r="L35" s="26">
        <f t="shared" si="3"/>
        <v>0</v>
      </c>
    </row>
    <row r="36" spans="1:12">
      <c r="A36" s="76">
        <v>34</v>
      </c>
      <c r="B36" s="90" t="s">
        <v>125</v>
      </c>
      <c r="C36" s="26">
        <v>3313676</v>
      </c>
      <c r="D36" s="26">
        <v>3277030</v>
      </c>
      <c r="E36" s="26">
        <v>3259481</v>
      </c>
      <c r="F36" s="26"/>
      <c r="G36" s="26"/>
      <c r="H36" s="26"/>
      <c r="I36" s="91">
        <f t="shared" si="0"/>
        <v>-1.635494840171459E-2</v>
      </c>
      <c r="J36" s="26">
        <f t="shared" si="1"/>
        <v>-54195</v>
      </c>
      <c r="K36" s="26">
        <f t="shared" si="2"/>
        <v>-17549</v>
      </c>
      <c r="L36" s="26">
        <f t="shared" si="3"/>
        <v>0</v>
      </c>
    </row>
    <row r="37" spans="1:12">
      <c r="A37" s="76">
        <v>35</v>
      </c>
      <c r="B37" s="90" t="s">
        <v>126</v>
      </c>
      <c r="C37" s="26">
        <v>755755</v>
      </c>
      <c r="D37" s="26">
        <v>757459</v>
      </c>
      <c r="E37" s="26">
        <v>752402</v>
      </c>
      <c r="F37" s="26"/>
      <c r="G37" s="26"/>
      <c r="H37" s="26"/>
      <c r="I37" s="91">
        <f t="shared" si="0"/>
        <v>-4.4366229796693373E-3</v>
      </c>
      <c r="J37" s="26">
        <f t="shared" si="1"/>
        <v>-3353</v>
      </c>
      <c r="K37" s="26">
        <f t="shared" si="2"/>
        <v>-5057</v>
      </c>
      <c r="L37" s="26">
        <f t="shared" si="3"/>
        <v>0</v>
      </c>
    </row>
    <row r="38" spans="1:12">
      <c r="A38" s="76">
        <v>36</v>
      </c>
      <c r="B38" s="90" t="s">
        <v>127</v>
      </c>
      <c r="C38" s="26">
        <v>24925</v>
      </c>
      <c r="D38" s="26">
        <v>25810</v>
      </c>
      <c r="E38" s="26">
        <v>24849</v>
      </c>
      <c r="F38" s="26"/>
      <c r="G38" s="26"/>
      <c r="H38" s="26"/>
      <c r="I38" s="91">
        <f t="shared" si="0"/>
        <v>-3.0491474423269809E-3</v>
      </c>
      <c r="J38" s="26">
        <f t="shared" si="1"/>
        <v>-76</v>
      </c>
      <c r="K38" s="26">
        <f t="shared" si="2"/>
        <v>-961</v>
      </c>
      <c r="L38" s="26">
        <f t="shared" si="3"/>
        <v>0</v>
      </c>
    </row>
    <row r="39" spans="1:12">
      <c r="A39" s="76">
        <v>37</v>
      </c>
      <c r="B39" s="90" t="s">
        <v>128</v>
      </c>
      <c r="C39" s="26">
        <v>46153</v>
      </c>
      <c r="D39" s="26">
        <v>48981</v>
      </c>
      <c r="E39" s="26">
        <v>47428</v>
      </c>
      <c r="F39" s="26"/>
      <c r="G39" s="26"/>
      <c r="H39" s="26"/>
      <c r="I39" s="91">
        <f t="shared" si="0"/>
        <v>2.7625506467618573E-2</v>
      </c>
      <c r="J39" s="26">
        <f t="shared" si="1"/>
        <v>1275</v>
      </c>
      <c r="K39" s="26">
        <f t="shared" si="2"/>
        <v>-1553</v>
      </c>
      <c r="L39" s="26">
        <f t="shared" si="3"/>
        <v>0</v>
      </c>
    </row>
    <row r="40" spans="1:12">
      <c r="A40" s="76">
        <v>38</v>
      </c>
      <c r="B40" s="90" t="s">
        <v>129</v>
      </c>
      <c r="C40" s="26">
        <v>181382</v>
      </c>
      <c r="D40" s="26">
        <v>180864</v>
      </c>
      <c r="E40" s="26">
        <v>177939</v>
      </c>
      <c r="F40" s="26"/>
      <c r="G40" s="26"/>
      <c r="H40" s="26"/>
      <c r="I40" s="91">
        <f t="shared" si="0"/>
        <v>-1.8982037908943556E-2</v>
      </c>
      <c r="J40" s="26">
        <f t="shared" si="1"/>
        <v>-3443</v>
      </c>
      <c r="K40" s="26">
        <f t="shared" si="2"/>
        <v>-2925</v>
      </c>
      <c r="L40" s="26">
        <f t="shared" si="3"/>
        <v>0</v>
      </c>
    </row>
    <row r="41" spans="1:12">
      <c r="A41" s="76">
        <v>39</v>
      </c>
      <c r="B41" s="90" t="s">
        <v>130</v>
      </c>
      <c r="C41" s="26">
        <v>52653</v>
      </c>
      <c r="D41" s="26">
        <v>51774</v>
      </c>
      <c r="E41" s="26">
        <v>51558</v>
      </c>
      <c r="F41" s="26"/>
      <c r="G41" s="26"/>
      <c r="H41" s="26"/>
      <c r="I41" s="91">
        <f t="shared" si="0"/>
        <v>-2.0796535809925361E-2</v>
      </c>
      <c r="J41" s="26">
        <f t="shared" si="1"/>
        <v>-1095</v>
      </c>
      <c r="K41" s="26">
        <f t="shared" si="2"/>
        <v>-216</v>
      </c>
      <c r="L41" s="26">
        <f t="shared" si="3"/>
        <v>0</v>
      </c>
    </row>
    <row r="42" spans="1:12">
      <c r="A42" s="76">
        <v>40</v>
      </c>
      <c r="B42" s="90" t="s">
        <v>131</v>
      </c>
      <c r="C42" s="26">
        <v>22607</v>
      </c>
      <c r="D42" s="26">
        <v>21642</v>
      </c>
      <c r="E42" s="26">
        <v>21490</v>
      </c>
      <c r="F42" s="26"/>
      <c r="G42" s="26"/>
      <c r="H42" s="26"/>
      <c r="I42" s="91">
        <f t="shared" si="0"/>
        <v>-4.9409474941389836E-2</v>
      </c>
      <c r="J42" s="26">
        <f t="shared" si="1"/>
        <v>-1117</v>
      </c>
      <c r="K42" s="26">
        <f t="shared" si="2"/>
        <v>-152</v>
      </c>
      <c r="L42" s="26">
        <f t="shared" si="3"/>
        <v>0</v>
      </c>
    </row>
    <row r="43" spans="1:12">
      <c r="A43" s="76">
        <v>41</v>
      </c>
      <c r="B43" s="90" t="s">
        <v>132</v>
      </c>
      <c r="C43" s="26">
        <v>357312</v>
      </c>
      <c r="D43" s="26">
        <v>365638</v>
      </c>
      <c r="E43" s="26">
        <v>363308</v>
      </c>
      <c r="F43" s="26"/>
      <c r="G43" s="26"/>
      <c r="H43" s="26"/>
      <c r="I43" s="91">
        <f t="shared" si="0"/>
        <v>1.6780852588214223E-2</v>
      </c>
      <c r="J43" s="26">
        <f t="shared" si="1"/>
        <v>5996</v>
      </c>
      <c r="K43" s="26">
        <f t="shared" si="2"/>
        <v>-2330</v>
      </c>
      <c r="L43" s="26">
        <f t="shared" si="3"/>
        <v>0</v>
      </c>
    </row>
    <row r="44" spans="1:12">
      <c r="A44" s="76">
        <v>42</v>
      </c>
      <c r="B44" s="90" t="s">
        <v>133</v>
      </c>
      <c r="C44" s="26">
        <v>276280</v>
      </c>
      <c r="D44" s="26">
        <v>266168</v>
      </c>
      <c r="E44" s="26">
        <v>262973</v>
      </c>
      <c r="F44" s="26"/>
      <c r="G44" s="26"/>
      <c r="H44" s="26"/>
      <c r="I44" s="91">
        <f t="shared" si="0"/>
        <v>-4.8164905168669468E-2</v>
      </c>
      <c r="J44" s="26">
        <f t="shared" si="1"/>
        <v>-13307</v>
      </c>
      <c r="K44" s="26">
        <f t="shared" si="2"/>
        <v>-3195</v>
      </c>
      <c r="L44" s="26">
        <f t="shared" si="3"/>
        <v>0</v>
      </c>
    </row>
    <row r="45" spans="1:12">
      <c r="A45" s="76">
        <v>43</v>
      </c>
      <c r="B45" s="90" t="s">
        <v>134</v>
      </c>
      <c r="C45" s="26">
        <v>64323</v>
      </c>
      <c r="D45" s="26">
        <v>64320</v>
      </c>
      <c r="E45" s="26">
        <v>63653</v>
      </c>
      <c r="F45" s="26"/>
      <c r="G45" s="26"/>
      <c r="H45" s="26"/>
      <c r="I45" s="91">
        <f t="shared" si="0"/>
        <v>-1.0416180837336567E-2</v>
      </c>
      <c r="J45" s="26">
        <f t="shared" si="1"/>
        <v>-670</v>
      </c>
      <c r="K45" s="26">
        <f t="shared" si="2"/>
        <v>-667</v>
      </c>
      <c r="L45" s="26">
        <f t="shared" si="3"/>
        <v>0</v>
      </c>
    </row>
    <row r="46" spans="1:12">
      <c r="A46" s="76">
        <v>44</v>
      </c>
      <c r="B46" s="90" t="s">
        <v>135</v>
      </c>
      <c r="C46" s="26">
        <v>83618</v>
      </c>
      <c r="D46" s="26">
        <v>81388</v>
      </c>
      <c r="E46" s="26">
        <v>80479</v>
      </c>
      <c r="F46" s="26"/>
      <c r="G46" s="26"/>
      <c r="H46" s="26"/>
      <c r="I46" s="91">
        <f t="shared" si="0"/>
        <v>-3.7539764165610279E-2</v>
      </c>
      <c r="J46" s="26">
        <f t="shared" si="1"/>
        <v>-3139</v>
      </c>
      <c r="K46" s="26">
        <f t="shared" si="2"/>
        <v>-909</v>
      </c>
      <c r="L46" s="26">
        <f t="shared" si="3"/>
        <v>0</v>
      </c>
    </row>
    <row r="47" spans="1:12">
      <c r="A47" s="76">
        <v>45</v>
      </c>
      <c r="B47" s="90" t="s">
        <v>136</v>
      </c>
      <c r="C47" s="26">
        <v>175896</v>
      </c>
      <c r="D47" s="26">
        <v>176697</v>
      </c>
      <c r="E47" s="26">
        <v>175478</v>
      </c>
      <c r="F47" s="26"/>
      <c r="G47" s="26"/>
      <c r="H47" s="26"/>
      <c r="I47" s="91">
        <f t="shared" si="0"/>
        <v>-2.3764042388684224E-3</v>
      </c>
      <c r="J47" s="26">
        <f t="shared" si="1"/>
        <v>-418</v>
      </c>
      <c r="K47" s="26">
        <f t="shared" si="2"/>
        <v>-1219</v>
      </c>
      <c r="L47" s="26">
        <f t="shared" si="3"/>
        <v>0</v>
      </c>
    </row>
    <row r="48" spans="1:12">
      <c r="A48" s="76">
        <v>46</v>
      </c>
      <c r="B48" s="90" t="s">
        <v>137</v>
      </c>
      <c r="C48" s="26">
        <v>110028</v>
      </c>
      <c r="D48" s="26">
        <v>110044</v>
      </c>
      <c r="E48" s="26">
        <v>108983</v>
      </c>
      <c r="F48" s="26"/>
      <c r="G48" s="26"/>
      <c r="H48" s="26"/>
      <c r="I48" s="91">
        <f t="shared" si="0"/>
        <v>-9.4975824335623658E-3</v>
      </c>
      <c r="J48" s="26">
        <f t="shared" si="1"/>
        <v>-1045</v>
      </c>
      <c r="K48" s="26">
        <f t="shared" si="2"/>
        <v>-1061</v>
      </c>
      <c r="L48" s="26">
        <f t="shared" si="3"/>
        <v>0</v>
      </c>
    </row>
    <row r="49" spans="1:12">
      <c r="A49" s="76">
        <v>47</v>
      </c>
      <c r="B49" s="90" t="s">
        <v>138</v>
      </c>
      <c r="C49" s="26">
        <v>59679</v>
      </c>
      <c r="D49" s="26">
        <v>65419</v>
      </c>
      <c r="E49" s="26">
        <v>65858</v>
      </c>
      <c r="F49" s="26"/>
      <c r="G49" s="26"/>
      <c r="H49" s="26"/>
      <c r="I49" s="91">
        <f t="shared" si="0"/>
        <v>0.10353725766182409</v>
      </c>
      <c r="J49" s="26">
        <f t="shared" si="1"/>
        <v>6179</v>
      </c>
      <c r="K49" s="26">
        <f t="shared" si="2"/>
        <v>439</v>
      </c>
      <c r="L49" s="26">
        <f t="shared" si="3"/>
        <v>0</v>
      </c>
    </row>
    <row r="50" spans="1:12">
      <c r="A50" s="76">
        <v>48</v>
      </c>
      <c r="B50" s="90" t="s">
        <v>139</v>
      </c>
      <c r="C50" s="26">
        <v>167963</v>
      </c>
      <c r="D50" s="26">
        <v>189669</v>
      </c>
      <c r="E50" s="26">
        <v>173505</v>
      </c>
      <c r="F50" s="26"/>
      <c r="G50" s="26"/>
      <c r="H50" s="26"/>
      <c r="I50" s="91">
        <f t="shared" si="0"/>
        <v>3.2995362073790058E-2</v>
      </c>
      <c r="J50" s="26">
        <f t="shared" si="1"/>
        <v>5542</v>
      </c>
      <c r="K50" s="26">
        <f t="shared" si="2"/>
        <v>-16164</v>
      </c>
      <c r="L50" s="26">
        <f t="shared" si="3"/>
        <v>0</v>
      </c>
    </row>
    <row r="51" spans="1:12">
      <c r="A51" s="76">
        <v>49</v>
      </c>
      <c r="B51" s="90" t="s">
        <v>140</v>
      </c>
      <c r="C51" s="26">
        <v>22052</v>
      </c>
      <c r="D51" s="26">
        <v>22862</v>
      </c>
      <c r="E51" s="26">
        <v>22112</v>
      </c>
      <c r="F51" s="26"/>
      <c r="G51" s="26"/>
      <c r="H51" s="26"/>
      <c r="I51" s="91">
        <f t="shared" si="0"/>
        <v>2.7208416470161437E-3</v>
      </c>
      <c r="J51" s="26">
        <f t="shared" si="1"/>
        <v>60</v>
      </c>
      <c r="K51" s="26">
        <f t="shared" si="2"/>
        <v>-750</v>
      </c>
      <c r="L51" s="26">
        <f t="shared" si="3"/>
        <v>0</v>
      </c>
    </row>
    <row r="52" spans="1:12">
      <c r="A52" s="76">
        <v>50</v>
      </c>
      <c r="B52" s="90" t="s">
        <v>141</v>
      </c>
      <c r="C52" s="26">
        <v>37266</v>
      </c>
      <c r="D52" s="26">
        <v>39768</v>
      </c>
      <c r="E52" s="26">
        <v>39040</v>
      </c>
      <c r="F52" s="26"/>
      <c r="G52" s="26"/>
      <c r="H52" s="26"/>
      <c r="I52" s="91">
        <f t="shared" si="0"/>
        <v>4.760371384103472E-2</v>
      </c>
      <c r="J52" s="26">
        <f t="shared" si="1"/>
        <v>1774</v>
      </c>
      <c r="K52" s="26">
        <f t="shared" si="2"/>
        <v>-728</v>
      </c>
      <c r="L52" s="26">
        <f t="shared" si="3"/>
        <v>0</v>
      </c>
    </row>
    <row r="53" spans="1:12">
      <c r="A53" s="76">
        <v>51</v>
      </c>
      <c r="B53" s="90" t="s">
        <v>142</v>
      </c>
      <c r="C53" s="26">
        <v>37105</v>
      </c>
      <c r="D53" s="26">
        <v>36479</v>
      </c>
      <c r="E53" s="26">
        <v>35865</v>
      </c>
      <c r="F53" s="26"/>
      <c r="G53" s="26"/>
      <c r="H53" s="26"/>
      <c r="I53" s="91">
        <f t="shared" si="0"/>
        <v>-3.3418676728203749E-2</v>
      </c>
      <c r="J53" s="26">
        <f t="shared" si="1"/>
        <v>-1240</v>
      </c>
      <c r="K53" s="26">
        <f t="shared" si="2"/>
        <v>-614</v>
      </c>
      <c r="L53" s="26">
        <f t="shared" si="3"/>
        <v>0</v>
      </c>
    </row>
    <row r="54" spans="1:12">
      <c r="A54" s="76">
        <v>52</v>
      </c>
      <c r="B54" s="90" t="s">
        <v>143</v>
      </c>
      <c r="C54" s="26">
        <v>74688</v>
      </c>
      <c r="D54" s="26">
        <v>74708</v>
      </c>
      <c r="E54" s="26">
        <v>74739</v>
      </c>
      <c r="F54" s="26"/>
      <c r="G54" s="26"/>
      <c r="H54" s="26"/>
      <c r="I54" s="91">
        <f t="shared" si="0"/>
        <v>6.82840616966581E-4</v>
      </c>
      <c r="J54" s="26">
        <f t="shared" si="1"/>
        <v>51</v>
      </c>
      <c r="K54" s="26">
        <f t="shared" si="2"/>
        <v>31</v>
      </c>
      <c r="L54" s="26">
        <f t="shared" si="3"/>
        <v>0</v>
      </c>
    </row>
    <row r="55" spans="1:12">
      <c r="A55" s="76">
        <v>53</v>
      </c>
      <c r="B55" s="90" t="s">
        <v>144</v>
      </c>
      <c r="C55" s="26">
        <v>43314</v>
      </c>
      <c r="D55" s="26">
        <v>48611</v>
      </c>
      <c r="E55" s="26">
        <v>43797</v>
      </c>
      <c r="F55" s="26"/>
      <c r="G55" s="26"/>
      <c r="H55" s="26"/>
      <c r="I55" s="91">
        <f t="shared" si="0"/>
        <v>1.1151128965230642E-2</v>
      </c>
      <c r="J55" s="26">
        <f t="shared" si="1"/>
        <v>483</v>
      </c>
      <c r="K55" s="26">
        <f t="shared" si="2"/>
        <v>-4814</v>
      </c>
      <c r="L55" s="26">
        <f t="shared" si="3"/>
        <v>0</v>
      </c>
    </row>
    <row r="56" spans="1:12">
      <c r="A56" s="76">
        <v>54</v>
      </c>
      <c r="B56" s="90" t="s">
        <v>145</v>
      </c>
      <c r="C56" s="26">
        <v>139540</v>
      </c>
      <c r="D56" s="26">
        <v>135321</v>
      </c>
      <c r="E56" s="26">
        <v>134430</v>
      </c>
      <c r="F56" s="26"/>
      <c r="G56" s="26"/>
      <c r="H56" s="26"/>
      <c r="I56" s="91">
        <f t="shared" si="0"/>
        <v>-3.6620323921456213E-2</v>
      </c>
      <c r="J56" s="26">
        <f t="shared" si="1"/>
        <v>-5110</v>
      </c>
      <c r="K56" s="26">
        <f t="shared" si="2"/>
        <v>-891</v>
      </c>
      <c r="L56" s="26">
        <f t="shared" si="3"/>
        <v>0</v>
      </c>
    </row>
    <row r="57" spans="1:12">
      <c r="A57" s="76">
        <v>55</v>
      </c>
      <c r="B57" s="90" t="s">
        <v>146</v>
      </c>
      <c r="C57" s="26">
        <v>152055</v>
      </c>
      <c r="D57" s="26">
        <v>150688</v>
      </c>
      <c r="E57" s="26">
        <v>149123</v>
      </c>
      <c r="F57" s="26"/>
      <c r="G57" s="26"/>
      <c r="H57" s="26"/>
      <c r="I57" s="91">
        <f t="shared" si="0"/>
        <v>-1.9282496465094869E-2</v>
      </c>
      <c r="J57" s="26">
        <f t="shared" si="1"/>
        <v>-2932</v>
      </c>
      <c r="K57" s="26">
        <f t="shared" si="2"/>
        <v>-1565</v>
      </c>
      <c r="L57" s="26">
        <f t="shared" si="3"/>
        <v>0</v>
      </c>
    </row>
    <row r="58" spans="1:12">
      <c r="A58" s="76">
        <v>56</v>
      </c>
      <c r="B58" s="90" t="s">
        <v>147</v>
      </c>
      <c r="C58" s="26">
        <v>22350</v>
      </c>
      <c r="D58" s="26">
        <v>23221</v>
      </c>
      <c r="E58" s="26">
        <v>23560</v>
      </c>
      <c r="F58" s="26"/>
      <c r="G58" s="26"/>
      <c r="H58" s="26"/>
      <c r="I58" s="91">
        <f t="shared" si="0"/>
        <v>5.4138702460850112E-2</v>
      </c>
      <c r="J58" s="26">
        <f t="shared" si="1"/>
        <v>1210</v>
      </c>
      <c r="K58" s="26">
        <f t="shared" si="2"/>
        <v>339</v>
      </c>
      <c r="L58" s="26">
        <f t="shared" si="3"/>
        <v>0</v>
      </c>
    </row>
    <row r="59" spans="1:12">
      <c r="A59" s="76">
        <v>57</v>
      </c>
      <c r="B59" s="90" t="s">
        <v>148</v>
      </c>
      <c r="C59" s="26">
        <v>25173</v>
      </c>
      <c r="D59" s="26">
        <v>24906</v>
      </c>
      <c r="E59" s="26">
        <v>24604</v>
      </c>
      <c r="F59" s="26"/>
      <c r="G59" s="26"/>
      <c r="H59" s="26"/>
      <c r="I59" s="91">
        <f t="shared" si="0"/>
        <v>-2.260358320422675E-2</v>
      </c>
      <c r="J59" s="26">
        <f t="shared" si="1"/>
        <v>-569</v>
      </c>
      <c r="K59" s="26">
        <f t="shared" si="2"/>
        <v>-302</v>
      </c>
      <c r="L59" s="26">
        <f t="shared" si="3"/>
        <v>0</v>
      </c>
    </row>
    <row r="60" spans="1:12">
      <c r="A60" s="76">
        <v>58</v>
      </c>
      <c r="B60" s="90" t="s">
        <v>149</v>
      </c>
      <c r="C60" s="26">
        <v>68869</v>
      </c>
      <c r="D60" s="26">
        <v>69787</v>
      </c>
      <c r="E60" s="26">
        <v>68265</v>
      </c>
      <c r="F60" s="26"/>
      <c r="G60" s="26"/>
      <c r="H60" s="26"/>
      <c r="I60" s="91">
        <f t="shared" si="0"/>
        <v>-8.7702739984608456E-3</v>
      </c>
      <c r="J60" s="26">
        <f t="shared" si="1"/>
        <v>-604</v>
      </c>
      <c r="K60" s="26">
        <f t="shared" si="2"/>
        <v>-1522</v>
      </c>
      <c r="L60" s="26">
        <f t="shared" si="3"/>
        <v>0</v>
      </c>
    </row>
    <row r="61" spans="1:12">
      <c r="A61" s="76">
        <v>59</v>
      </c>
      <c r="B61" s="90" t="s">
        <v>150</v>
      </c>
      <c r="C61" s="26">
        <v>191470</v>
      </c>
      <c r="D61" s="26">
        <v>193735</v>
      </c>
      <c r="E61" s="26">
        <v>191461</v>
      </c>
      <c r="F61" s="26"/>
      <c r="G61" s="26"/>
      <c r="H61" s="26"/>
      <c r="I61" s="91">
        <f t="shared" si="0"/>
        <v>-4.7004752702773278E-5</v>
      </c>
      <c r="J61" s="26">
        <f t="shared" si="1"/>
        <v>-9</v>
      </c>
      <c r="K61" s="26">
        <f t="shared" si="2"/>
        <v>-2274</v>
      </c>
      <c r="L61" s="26">
        <f t="shared" si="3"/>
        <v>0</v>
      </c>
    </row>
    <row r="62" spans="1:12">
      <c r="A62" s="76">
        <v>60</v>
      </c>
      <c r="B62" s="90" t="s">
        <v>151</v>
      </c>
      <c r="C62" s="26">
        <v>54333</v>
      </c>
      <c r="D62" s="26">
        <v>52957</v>
      </c>
      <c r="E62" s="26">
        <v>52326</v>
      </c>
      <c r="F62" s="26"/>
      <c r="G62" s="26"/>
      <c r="H62" s="26"/>
      <c r="I62" s="91">
        <f t="shared" si="0"/>
        <v>-3.6938876925625308E-2</v>
      </c>
      <c r="J62" s="26">
        <f t="shared" si="1"/>
        <v>-2007</v>
      </c>
      <c r="K62" s="26">
        <f t="shared" si="2"/>
        <v>-631</v>
      </c>
      <c r="L62" s="26">
        <f t="shared" si="3"/>
        <v>0</v>
      </c>
    </row>
    <row r="63" spans="1:12">
      <c r="A63" s="76">
        <v>61</v>
      </c>
      <c r="B63" s="90" t="s">
        <v>152</v>
      </c>
      <c r="C63" s="26">
        <v>108347</v>
      </c>
      <c r="D63" s="26">
        <v>109262</v>
      </c>
      <c r="E63" s="26">
        <v>107745</v>
      </c>
      <c r="F63" s="26"/>
      <c r="G63" s="26"/>
      <c r="H63" s="26"/>
      <c r="I63" s="91">
        <f t="shared" si="0"/>
        <v>-5.5562221381302663E-3</v>
      </c>
      <c r="J63" s="26">
        <f t="shared" si="1"/>
        <v>-602</v>
      </c>
      <c r="K63" s="26">
        <f t="shared" si="2"/>
        <v>-1517</v>
      </c>
      <c r="L63" s="26">
        <f t="shared" si="3"/>
        <v>0</v>
      </c>
    </row>
    <row r="64" spans="1:12">
      <c r="A64" s="76">
        <v>62</v>
      </c>
      <c r="B64" s="90" t="s">
        <v>153</v>
      </c>
      <c r="C64" s="26">
        <v>8845</v>
      </c>
      <c r="D64" s="26">
        <v>9737</v>
      </c>
      <c r="E64" s="26">
        <v>9185</v>
      </c>
      <c r="F64" s="26"/>
      <c r="G64" s="26"/>
      <c r="H64" s="26"/>
      <c r="I64" s="91">
        <f t="shared" si="0"/>
        <v>3.8439796495195022E-2</v>
      </c>
      <c r="J64" s="26">
        <f t="shared" si="1"/>
        <v>340</v>
      </c>
      <c r="K64" s="26">
        <f t="shared" si="2"/>
        <v>-552</v>
      </c>
      <c r="L64" s="26">
        <f t="shared" si="3"/>
        <v>0</v>
      </c>
    </row>
    <row r="65" spans="1:12">
      <c r="A65" s="76">
        <v>63</v>
      </c>
      <c r="B65" s="90" t="s">
        <v>154</v>
      </c>
      <c r="C65" s="26">
        <v>105968</v>
      </c>
      <c r="D65" s="26">
        <v>105897</v>
      </c>
      <c r="E65" s="26">
        <v>105428</v>
      </c>
      <c r="F65" s="26"/>
      <c r="G65" s="26"/>
      <c r="H65" s="26"/>
      <c r="I65" s="91">
        <f t="shared" si="0"/>
        <v>-5.095878000905934E-3</v>
      </c>
      <c r="J65" s="26">
        <f t="shared" si="1"/>
        <v>-540</v>
      </c>
      <c r="K65" s="26">
        <f t="shared" si="2"/>
        <v>-469</v>
      </c>
      <c r="L65" s="26">
        <f t="shared" si="3"/>
        <v>0</v>
      </c>
    </row>
    <row r="66" spans="1:12">
      <c r="A66" s="76">
        <v>64</v>
      </c>
      <c r="B66" s="90" t="s">
        <v>155</v>
      </c>
      <c r="C66" s="26">
        <v>53495</v>
      </c>
      <c r="D66" s="26">
        <v>52170</v>
      </c>
      <c r="E66" s="26">
        <v>51854</v>
      </c>
      <c r="F66" s="26"/>
      <c r="G66" s="26"/>
      <c r="H66" s="26"/>
      <c r="I66" s="91">
        <f t="shared" si="0"/>
        <v>-3.0675764090101879E-2</v>
      </c>
      <c r="J66" s="26">
        <f t="shared" si="1"/>
        <v>-1641</v>
      </c>
      <c r="K66" s="26">
        <f t="shared" si="2"/>
        <v>-316</v>
      </c>
      <c r="L66" s="26">
        <f t="shared" si="3"/>
        <v>0</v>
      </c>
    </row>
    <row r="67" spans="1:12">
      <c r="A67" s="76">
        <v>65</v>
      </c>
      <c r="B67" s="90" t="s">
        <v>156</v>
      </c>
      <c r="C67" s="26">
        <v>70905</v>
      </c>
      <c r="D67" s="26">
        <v>75009</v>
      </c>
      <c r="E67" s="26">
        <v>74312</v>
      </c>
      <c r="F67" s="26"/>
      <c r="G67" s="26"/>
      <c r="H67" s="26"/>
      <c r="I67" s="91">
        <f t="shared" si="0"/>
        <v>4.8050208024821947E-2</v>
      </c>
      <c r="J67" s="26">
        <f t="shared" si="1"/>
        <v>3407</v>
      </c>
      <c r="K67" s="26">
        <f t="shared" si="2"/>
        <v>-697</v>
      </c>
      <c r="L67" s="26">
        <f t="shared" si="3"/>
        <v>0</v>
      </c>
    </row>
    <row r="68" spans="1:12">
      <c r="A68" s="76">
        <v>66</v>
      </c>
      <c r="B68" s="90" t="s">
        <v>157</v>
      </c>
      <c r="C68" s="26">
        <v>38478</v>
      </c>
      <c r="D68" s="26">
        <v>40157</v>
      </c>
      <c r="E68" s="26">
        <v>38804</v>
      </c>
      <c r="F68" s="26"/>
      <c r="G68" s="26"/>
      <c r="H68" s="26"/>
      <c r="I68" s="91">
        <f t="shared" ref="I68:I84" si="4">(E68-C68)/C68</f>
        <v>8.4723738240033274E-3</v>
      </c>
      <c r="J68" s="26">
        <f t="shared" ref="J68:J84" si="5">E68-C68</f>
        <v>326</v>
      </c>
      <c r="K68" s="26">
        <f t="shared" ref="K68:K84" si="6">E68-D68</f>
        <v>-1353</v>
      </c>
      <c r="L68" s="26">
        <f t="shared" ref="L68:L84" si="7">H68-G68</f>
        <v>0</v>
      </c>
    </row>
    <row r="69" spans="1:12">
      <c r="A69" s="76">
        <v>67</v>
      </c>
      <c r="B69" s="90" t="s">
        <v>158</v>
      </c>
      <c r="C69" s="26">
        <v>64703</v>
      </c>
      <c r="D69" s="26">
        <v>67148</v>
      </c>
      <c r="E69" s="26">
        <v>66945</v>
      </c>
      <c r="F69" s="26"/>
      <c r="G69" s="26"/>
      <c r="H69" s="26"/>
      <c r="I69" s="91">
        <f t="shared" si="4"/>
        <v>3.465063443735221E-2</v>
      </c>
      <c r="J69" s="26">
        <f t="shared" si="5"/>
        <v>2242</v>
      </c>
      <c r="K69" s="26">
        <f t="shared" si="6"/>
        <v>-203</v>
      </c>
      <c r="L69" s="26">
        <f t="shared" si="7"/>
        <v>0</v>
      </c>
    </row>
    <row r="70" spans="1:12">
      <c r="A70" s="76">
        <v>68</v>
      </c>
      <c r="B70" s="90" t="s">
        <v>159</v>
      </c>
      <c r="C70" s="26">
        <v>43698</v>
      </c>
      <c r="D70" s="26">
        <v>44895</v>
      </c>
      <c r="E70" s="26">
        <v>44171</v>
      </c>
      <c r="F70" s="26"/>
      <c r="G70" s="26"/>
      <c r="H70" s="26"/>
      <c r="I70" s="91">
        <f t="shared" si="4"/>
        <v>1.0824294018032862E-2</v>
      </c>
      <c r="J70" s="26">
        <f t="shared" si="5"/>
        <v>473</v>
      </c>
      <c r="K70" s="26">
        <f t="shared" si="6"/>
        <v>-724</v>
      </c>
      <c r="L70" s="26">
        <f t="shared" si="7"/>
        <v>0</v>
      </c>
    </row>
    <row r="71" spans="1:12">
      <c r="A71" s="76">
        <v>69</v>
      </c>
      <c r="B71" s="90" t="s">
        <v>160</v>
      </c>
      <c r="C71" s="26">
        <v>8666</v>
      </c>
      <c r="D71" s="26">
        <v>9977</v>
      </c>
      <c r="E71" s="26">
        <v>8640</v>
      </c>
      <c r="F71" s="26"/>
      <c r="G71" s="26"/>
      <c r="H71" s="26"/>
      <c r="I71" s="91">
        <f t="shared" si="4"/>
        <v>-3.0002307869836141E-3</v>
      </c>
      <c r="J71" s="26">
        <f t="shared" si="5"/>
        <v>-26</v>
      </c>
      <c r="K71" s="26">
        <f t="shared" si="6"/>
        <v>-1337</v>
      </c>
      <c r="L71" s="26">
        <f t="shared" si="7"/>
        <v>0</v>
      </c>
    </row>
    <row r="72" spans="1:12">
      <c r="A72" s="76">
        <v>70</v>
      </c>
      <c r="B72" s="90" t="s">
        <v>161</v>
      </c>
      <c r="C72" s="26">
        <v>30692</v>
      </c>
      <c r="D72" s="26">
        <v>29727</v>
      </c>
      <c r="E72" s="26">
        <v>29224</v>
      </c>
      <c r="F72" s="26"/>
      <c r="G72" s="26"/>
      <c r="H72" s="26"/>
      <c r="I72" s="91">
        <f t="shared" si="4"/>
        <v>-4.783005343411964E-2</v>
      </c>
      <c r="J72" s="26">
        <f t="shared" si="5"/>
        <v>-1468</v>
      </c>
      <c r="K72" s="26">
        <f t="shared" si="6"/>
        <v>-503</v>
      </c>
      <c r="L72" s="26">
        <f t="shared" si="7"/>
        <v>0</v>
      </c>
    </row>
    <row r="73" spans="1:12">
      <c r="A73" s="76">
        <v>71</v>
      </c>
      <c r="B73" s="90" t="s">
        <v>162</v>
      </c>
      <c r="C73" s="26">
        <v>31300</v>
      </c>
      <c r="D73" s="26">
        <v>29894</v>
      </c>
      <c r="E73" s="26">
        <v>29463</v>
      </c>
      <c r="F73" s="26"/>
      <c r="G73" s="26"/>
      <c r="H73" s="26"/>
      <c r="I73" s="91">
        <f t="shared" si="4"/>
        <v>-5.869009584664537E-2</v>
      </c>
      <c r="J73" s="26">
        <f t="shared" si="5"/>
        <v>-1837</v>
      </c>
      <c r="K73" s="26">
        <f t="shared" si="6"/>
        <v>-431</v>
      </c>
      <c r="L73" s="26">
        <f t="shared" si="7"/>
        <v>0</v>
      </c>
    </row>
    <row r="74" spans="1:12">
      <c r="A74" s="76">
        <v>72</v>
      </c>
      <c r="B74" s="90" t="s">
        <v>163</v>
      </c>
      <c r="C74" s="26">
        <v>44893</v>
      </c>
      <c r="D74" s="26">
        <v>48569</v>
      </c>
      <c r="E74" s="26">
        <v>49224</v>
      </c>
      <c r="F74" s="26"/>
      <c r="G74" s="26"/>
      <c r="H74" s="26"/>
      <c r="I74" s="91">
        <f t="shared" si="4"/>
        <v>9.6473837792083392E-2</v>
      </c>
      <c r="J74" s="26">
        <f t="shared" si="5"/>
        <v>4331</v>
      </c>
      <c r="K74" s="26">
        <f t="shared" si="6"/>
        <v>655</v>
      </c>
      <c r="L74" s="26">
        <f t="shared" si="7"/>
        <v>0</v>
      </c>
    </row>
    <row r="75" spans="1:12">
      <c r="A75" s="76">
        <v>73</v>
      </c>
      <c r="B75" s="90" t="s">
        <v>164</v>
      </c>
      <c r="C75" s="26">
        <v>31980</v>
      </c>
      <c r="D75" s="26">
        <v>33024</v>
      </c>
      <c r="E75" s="26">
        <v>33490</v>
      </c>
      <c r="F75" s="26"/>
      <c r="G75" s="26"/>
      <c r="H75" s="26"/>
      <c r="I75" s="91">
        <f t="shared" si="4"/>
        <v>4.7217010631644775E-2</v>
      </c>
      <c r="J75" s="26">
        <f t="shared" si="5"/>
        <v>1510</v>
      </c>
      <c r="K75" s="26">
        <f t="shared" si="6"/>
        <v>466</v>
      </c>
      <c r="L75" s="26">
        <f t="shared" si="7"/>
        <v>0</v>
      </c>
    </row>
    <row r="76" spans="1:12">
      <c r="A76" s="76">
        <v>74</v>
      </c>
      <c r="B76" s="90" t="s">
        <v>165</v>
      </c>
      <c r="C76" s="26">
        <v>25519</v>
      </c>
      <c r="D76" s="26">
        <v>24495</v>
      </c>
      <c r="E76" s="26">
        <v>24216</v>
      </c>
      <c r="F76" s="26"/>
      <c r="G76" s="26"/>
      <c r="H76" s="26"/>
      <c r="I76" s="91">
        <f t="shared" si="4"/>
        <v>-5.1059994513891607E-2</v>
      </c>
      <c r="J76" s="26">
        <f t="shared" si="5"/>
        <v>-1303</v>
      </c>
      <c r="K76" s="26">
        <f t="shared" si="6"/>
        <v>-279</v>
      </c>
      <c r="L76" s="26">
        <f t="shared" si="7"/>
        <v>0</v>
      </c>
    </row>
    <row r="77" spans="1:12">
      <c r="A77" s="76">
        <v>75</v>
      </c>
      <c r="B77" s="90" t="s">
        <v>166</v>
      </c>
      <c r="C77" s="26">
        <v>9104</v>
      </c>
      <c r="D77" s="26">
        <v>10063</v>
      </c>
      <c r="E77" s="26">
        <v>9464</v>
      </c>
      <c r="F77" s="26"/>
      <c r="G77" s="26"/>
      <c r="H77" s="26"/>
      <c r="I77" s="91">
        <f t="shared" si="4"/>
        <v>3.9543057996485061E-2</v>
      </c>
      <c r="J77" s="26">
        <f t="shared" si="5"/>
        <v>360</v>
      </c>
      <c r="K77" s="26">
        <f t="shared" si="6"/>
        <v>-599</v>
      </c>
      <c r="L77" s="26">
        <f t="shared" si="7"/>
        <v>0</v>
      </c>
    </row>
    <row r="78" spans="1:12">
      <c r="A78" s="76">
        <v>76</v>
      </c>
      <c r="B78" s="90" t="s">
        <v>167</v>
      </c>
      <c r="C78" s="26">
        <v>17154</v>
      </c>
      <c r="D78" s="26">
        <v>17179</v>
      </c>
      <c r="E78" s="26">
        <v>15997</v>
      </c>
      <c r="F78" s="26"/>
      <c r="G78" s="26"/>
      <c r="H78" s="26"/>
      <c r="I78" s="91">
        <f t="shared" si="4"/>
        <v>-6.7447825580039644E-2</v>
      </c>
      <c r="J78" s="26">
        <f t="shared" si="5"/>
        <v>-1157</v>
      </c>
      <c r="K78" s="26">
        <f t="shared" si="6"/>
        <v>-1182</v>
      </c>
      <c r="L78" s="26">
        <f t="shared" si="7"/>
        <v>0</v>
      </c>
    </row>
    <row r="79" spans="1:12">
      <c r="A79" s="76">
        <v>77</v>
      </c>
      <c r="B79" s="90" t="s">
        <v>168</v>
      </c>
      <c r="C79" s="26">
        <v>40007</v>
      </c>
      <c r="D79" s="26">
        <v>40109</v>
      </c>
      <c r="E79" s="26">
        <v>39632</v>
      </c>
      <c r="F79" s="26"/>
      <c r="G79" s="26"/>
      <c r="H79" s="26"/>
      <c r="I79" s="91">
        <f t="shared" si="4"/>
        <v>-9.3733596620591397E-3</v>
      </c>
      <c r="J79" s="26">
        <f t="shared" si="5"/>
        <v>-375</v>
      </c>
      <c r="K79" s="26">
        <f t="shared" si="6"/>
        <v>-477</v>
      </c>
      <c r="L79" s="26">
        <f t="shared" si="7"/>
        <v>0</v>
      </c>
    </row>
    <row r="80" spans="1:12">
      <c r="A80" s="76">
        <v>78</v>
      </c>
      <c r="B80" s="90" t="s">
        <v>169</v>
      </c>
      <c r="C80" s="26">
        <v>30294</v>
      </c>
      <c r="D80" s="26">
        <v>29239</v>
      </c>
      <c r="E80" s="26">
        <v>28994</v>
      </c>
      <c r="F80" s="26"/>
      <c r="G80" s="26"/>
      <c r="H80" s="26"/>
      <c r="I80" s="91">
        <f t="shared" si="4"/>
        <v>-4.2912788010827228E-2</v>
      </c>
      <c r="J80" s="26">
        <f t="shared" si="5"/>
        <v>-1300</v>
      </c>
      <c r="K80" s="26">
        <f t="shared" si="6"/>
        <v>-245</v>
      </c>
      <c r="L80" s="26">
        <f t="shared" si="7"/>
        <v>0</v>
      </c>
    </row>
    <row r="81" spans="1:12">
      <c r="A81" s="76">
        <v>79</v>
      </c>
      <c r="B81" s="90" t="s">
        <v>170</v>
      </c>
      <c r="C81" s="26">
        <v>13176</v>
      </c>
      <c r="D81" s="26">
        <v>14660</v>
      </c>
      <c r="E81" s="26">
        <v>15071</v>
      </c>
      <c r="F81" s="26"/>
      <c r="G81" s="26"/>
      <c r="H81" s="26"/>
      <c r="I81" s="91">
        <f t="shared" si="4"/>
        <v>0.1438221007893139</v>
      </c>
      <c r="J81" s="26">
        <f t="shared" si="5"/>
        <v>1895</v>
      </c>
      <c r="K81" s="26">
        <f t="shared" si="6"/>
        <v>411</v>
      </c>
      <c r="L81" s="26">
        <f t="shared" si="7"/>
        <v>0</v>
      </c>
    </row>
    <row r="82" spans="1:12">
      <c r="A82" s="76">
        <v>80</v>
      </c>
      <c r="B82" s="90" t="s">
        <v>171</v>
      </c>
      <c r="C82" s="26">
        <v>45651</v>
      </c>
      <c r="D82" s="26">
        <v>44697</v>
      </c>
      <c r="E82" s="26">
        <v>43288</v>
      </c>
      <c r="F82" s="26"/>
      <c r="G82" s="26"/>
      <c r="H82" s="26"/>
      <c r="I82" s="91">
        <f t="shared" si="4"/>
        <v>-5.1762283411097239E-2</v>
      </c>
      <c r="J82" s="26">
        <f t="shared" si="5"/>
        <v>-2363</v>
      </c>
      <c r="K82" s="26">
        <f t="shared" si="6"/>
        <v>-1409</v>
      </c>
      <c r="L82" s="26">
        <f t="shared" si="7"/>
        <v>0</v>
      </c>
    </row>
    <row r="83" spans="1:12">
      <c r="A83" s="76">
        <v>81</v>
      </c>
      <c r="B83" s="90" t="s">
        <v>172</v>
      </c>
      <c r="C83" s="26">
        <v>59310</v>
      </c>
      <c r="D83" s="26">
        <v>58558</v>
      </c>
      <c r="E83" s="26">
        <v>58753</v>
      </c>
      <c r="F83" s="26"/>
      <c r="G83" s="26"/>
      <c r="H83" s="26"/>
      <c r="I83" s="91">
        <f t="shared" si="4"/>
        <v>-9.3913336705445955E-3</v>
      </c>
      <c r="J83" s="26">
        <f t="shared" si="5"/>
        <v>-557</v>
      </c>
      <c r="K83" s="26">
        <f t="shared" si="6"/>
        <v>195</v>
      </c>
      <c r="L83" s="26">
        <f t="shared" si="7"/>
        <v>0</v>
      </c>
    </row>
    <row r="84" spans="1:12" s="116" customFormat="1">
      <c r="A84" s="191" t="s">
        <v>173</v>
      </c>
      <c r="B84" s="191"/>
      <c r="C84" s="120">
        <v>11739851</v>
      </c>
      <c r="D84" s="120">
        <v>11789103</v>
      </c>
      <c r="E84" s="120">
        <v>11640815</v>
      </c>
      <c r="F84" s="120"/>
      <c r="G84" s="120"/>
      <c r="H84" s="120"/>
      <c r="I84" s="113">
        <f t="shared" si="4"/>
        <v>-8.435882193053388E-3</v>
      </c>
      <c r="J84" s="121">
        <f t="shared" si="5"/>
        <v>-99036</v>
      </c>
      <c r="K84" s="121">
        <f t="shared" si="6"/>
        <v>-148288</v>
      </c>
      <c r="L84" s="26">
        <f t="shared" si="7"/>
        <v>0</v>
      </c>
    </row>
    <row r="86" spans="1:12">
      <c r="E86" s="159"/>
      <c r="F86" s="159"/>
    </row>
    <row r="87" spans="1:12">
      <c r="E87" s="159"/>
      <c r="F87" s="159"/>
      <c r="G87" s="159"/>
      <c r="H87" s="15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abSelected="1" zoomScale="80" zoomScaleNormal="80" workbookViewId="0">
      <selection activeCell="B11" sqref="B11"/>
    </sheetView>
  </sheetViews>
  <sheetFormatPr defaultRowHeight="15"/>
  <cols>
    <col min="2" max="2" width="39.5703125" customWidth="1"/>
    <col min="3" max="3" width="19.42578125" style="157" customWidth="1"/>
    <col min="4" max="4" width="19.42578125" style="155" customWidth="1"/>
    <col min="5" max="5" width="19.42578125" style="156" customWidth="1"/>
    <col min="6" max="8" width="19.42578125" style="157" customWidth="1"/>
    <col min="9" max="9" width="41.140625" customWidth="1"/>
    <col min="10" max="10" width="29.140625" customWidth="1"/>
    <col min="11" max="11" width="23.42578125" customWidth="1"/>
    <col min="12" max="12" width="23.42578125" style="157" customWidth="1"/>
  </cols>
  <sheetData>
    <row r="1" spans="1:12" s="157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ht="62.1" customHeight="1">
      <c r="A2" s="96" t="s">
        <v>1</v>
      </c>
      <c r="B2" s="95" t="s">
        <v>90</v>
      </c>
      <c r="C2" s="94">
        <v>43040</v>
      </c>
      <c r="D2" s="94">
        <v>43374</v>
      </c>
      <c r="E2" s="94">
        <v>43405</v>
      </c>
      <c r="F2" s="94">
        <v>43040</v>
      </c>
      <c r="G2" s="94">
        <v>43374</v>
      </c>
      <c r="H2" s="94">
        <v>43405</v>
      </c>
      <c r="I2" s="93" t="s">
        <v>353</v>
      </c>
      <c r="J2" s="93" t="s">
        <v>354</v>
      </c>
      <c r="K2" s="2" t="s">
        <v>355</v>
      </c>
      <c r="L2" s="163" t="s">
        <v>356</v>
      </c>
    </row>
    <row r="3" spans="1:12">
      <c r="A3" s="85">
        <v>1</v>
      </c>
      <c r="B3" s="86" t="s">
        <v>2</v>
      </c>
      <c r="C3" s="26">
        <v>101722</v>
      </c>
      <c r="D3" s="26">
        <v>103870</v>
      </c>
      <c r="E3" s="26">
        <v>102028</v>
      </c>
      <c r="F3" s="26"/>
      <c r="G3" s="26"/>
      <c r="H3" s="26"/>
      <c r="I3" s="91">
        <f>(E3-C3)/C3</f>
        <v>3.0081988163819036E-3</v>
      </c>
      <c r="J3" s="26">
        <f>E3-C3</f>
        <v>306</v>
      </c>
      <c r="K3" s="26">
        <f>E3-D3</f>
        <v>-1842</v>
      </c>
      <c r="L3" s="26">
        <f>H3-G3</f>
        <v>0</v>
      </c>
    </row>
    <row r="4" spans="1:12">
      <c r="A4" s="85">
        <v>2</v>
      </c>
      <c r="B4" s="86" t="s">
        <v>3</v>
      </c>
      <c r="C4" s="26">
        <v>40482</v>
      </c>
      <c r="D4" s="26">
        <v>46474</v>
      </c>
      <c r="E4" s="26">
        <v>44567</v>
      </c>
      <c r="F4" s="26"/>
      <c r="G4" s="26"/>
      <c r="H4" s="26"/>
      <c r="I4" s="91">
        <f t="shared" ref="I4:I67" si="0">(E4-C4)/C4</f>
        <v>0.10090904599575119</v>
      </c>
      <c r="J4" s="26">
        <f t="shared" ref="J4:J67" si="1">E4-C4</f>
        <v>4085</v>
      </c>
      <c r="K4" s="26">
        <f t="shared" ref="K4:K67" si="2">E4-D4</f>
        <v>-1907</v>
      </c>
      <c r="L4" s="26">
        <f t="shared" ref="L4:L67" si="3">H4-G4</f>
        <v>0</v>
      </c>
    </row>
    <row r="5" spans="1:12">
      <c r="A5" s="85">
        <v>3</v>
      </c>
      <c r="B5" s="86" t="s">
        <v>4</v>
      </c>
      <c r="C5" s="26">
        <v>8830</v>
      </c>
      <c r="D5" s="26">
        <v>9306</v>
      </c>
      <c r="E5" s="26">
        <v>9335</v>
      </c>
      <c r="F5" s="26"/>
      <c r="G5" s="26"/>
      <c r="H5" s="26"/>
      <c r="I5" s="91">
        <f t="shared" si="0"/>
        <v>5.7191392978482448E-2</v>
      </c>
      <c r="J5" s="26">
        <f t="shared" si="1"/>
        <v>505</v>
      </c>
      <c r="K5" s="26">
        <f t="shared" si="2"/>
        <v>29</v>
      </c>
      <c r="L5" s="26">
        <f t="shared" si="3"/>
        <v>0</v>
      </c>
    </row>
    <row r="6" spans="1:12">
      <c r="A6" s="85">
        <v>5</v>
      </c>
      <c r="B6" s="86" t="s">
        <v>5</v>
      </c>
      <c r="C6" s="26">
        <v>10290</v>
      </c>
      <c r="D6" s="26">
        <v>13073</v>
      </c>
      <c r="E6" s="26">
        <v>13140</v>
      </c>
      <c r="F6" s="26"/>
      <c r="G6" s="26"/>
      <c r="H6" s="26"/>
      <c r="I6" s="91">
        <f t="shared" si="0"/>
        <v>0.27696793002915454</v>
      </c>
      <c r="J6" s="26">
        <f t="shared" si="1"/>
        <v>2850</v>
      </c>
      <c r="K6" s="26">
        <f t="shared" si="2"/>
        <v>67</v>
      </c>
      <c r="L6" s="26">
        <f t="shared" si="3"/>
        <v>0</v>
      </c>
    </row>
    <row r="7" spans="1:12">
      <c r="A7" s="85">
        <v>6</v>
      </c>
      <c r="B7" s="86" t="s">
        <v>6</v>
      </c>
      <c r="C7" s="26">
        <v>895</v>
      </c>
      <c r="D7" s="26">
        <v>1120</v>
      </c>
      <c r="E7" s="26">
        <v>1179</v>
      </c>
      <c r="F7" s="26"/>
      <c r="G7" s="26"/>
      <c r="H7" s="26"/>
      <c r="I7" s="91">
        <f t="shared" si="0"/>
        <v>0.31731843575418994</v>
      </c>
      <c r="J7" s="26">
        <f t="shared" si="1"/>
        <v>284</v>
      </c>
      <c r="K7" s="26">
        <f t="shared" si="2"/>
        <v>59</v>
      </c>
      <c r="L7" s="26">
        <f t="shared" si="3"/>
        <v>0</v>
      </c>
    </row>
    <row r="8" spans="1:12">
      <c r="A8" s="85">
        <v>7</v>
      </c>
      <c r="B8" s="86" t="s">
        <v>7</v>
      </c>
      <c r="C8" s="26">
        <v>16453</v>
      </c>
      <c r="D8" s="26">
        <v>17320</v>
      </c>
      <c r="E8" s="26">
        <v>17056</v>
      </c>
      <c r="F8" s="26"/>
      <c r="G8" s="26"/>
      <c r="H8" s="26"/>
      <c r="I8" s="91">
        <f t="shared" si="0"/>
        <v>3.6649851090986445E-2</v>
      </c>
      <c r="J8" s="26">
        <f t="shared" si="1"/>
        <v>603</v>
      </c>
      <c r="K8" s="26">
        <f t="shared" si="2"/>
        <v>-264</v>
      </c>
      <c r="L8" s="26">
        <f t="shared" si="3"/>
        <v>0</v>
      </c>
    </row>
    <row r="9" spans="1:12">
      <c r="A9" s="85">
        <v>8</v>
      </c>
      <c r="B9" s="86" t="s">
        <v>303</v>
      </c>
      <c r="C9" s="26">
        <v>61214</v>
      </c>
      <c r="D9" s="26">
        <v>59278</v>
      </c>
      <c r="E9" s="26">
        <v>56826</v>
      </c>
      <c r="F9" s="26"/>
      <c r="G9" s="26"/>
      <c r="H9" s="26"/>
      <c r="I9" s="91">
        <f t="shared" si="0"/>
        <v>-7.1682948345149808E-2</v>
      </c>
      <c r="J9" s="26">
        <f t="shared" si="1"/>
        <v>-4388</v>
      </c>
      <c r="K9" s="26">
        <f t="shared" si="2"/>
        <v>-2452</v>
      </c>
      <c r="L9" s="26">
        <f t="shared" si="3"/>
        <v>0</v>
      </c>
    </row>
    <row r="10" spans="1:12">
      <c r="A10" s="85">
        <v>9</v>
      </c>
      <c r="B10" s="86" t="s">
        <v>8</v>
      </c>
      <c r="C10" s="26">
        <v>6652</v>
      </c>
      <c r="D10" s="26">
        <v>8794</v>
      </c>
      <c r="E10" s="26">
        <v>8590</v>
      </c>
      <c r="F10" s="26"/>
      <c r="G10" s="26"/>
      <c r="H10" s="26"/>
      <c r="I10" s="91">
        <f t="shared" si="0"/>
        <v>0.29134095009019845</v>
      </c>
      <c r="J10" s="26">
        <f t="shared" si="1"/>
        <v>1938</v>
      </c>
      <c r="K10" s="26">
        <f t="shared" si="2"/>
        <v>-204</v>
      </c>
      <c r="L10" s="26">
        <f t="shared" si="3"/>
        <v>0</v>
      </c>
    </row>
    <row r="11" spans="1:12">
      <c r="A11" s="87">
        <v>10</v>
      </c>
      <c r="B11" s="86" t="s">
        <v>9</v>
      </c>
      <c r="C11" s="26">
        <v>327573</v>
      </c>
      <c r="D11" s="26">
        <v>333406</v>
      </c>
      <c r="E11" s="26">
        <v>327645</v>
      </c>
      <c r="F11" s="26"/>
      <c r="G11" s="26"/>
      <c r="H11" s="26"/>
      <c r="I11" s="91">
        <f t="shared" si="0"/>
        <v>2.1979833502761218E-4</v>
      </c>
      <c r="J11" s="26">
        <f t="shared" si="1"/>
        <v>72</v>
      </c>
      <c r="K11" s="26">
        <f t="shared" si="2"/>
        <v>-5761</v>
      </c>
      <c r="L11" s="26">
        <f t="shared" si="3"/>
        <v>0</v>
      </c>
    </row>
    <row r="12" spans="1:12">
      <c r="A12" s="87">
        <v>11</v>
      </c>
      <c r="B12" s="86" t="s">
        <v>10</v>
      </c>
      <c r="C12" s="26">
        <v>13688</v>
      </c>
      <c r="D12" s="26">
        <v>14504</v>
      </c>
      <c r="E12" s="26">
        <v>14220</v>
      </c>
      <c r="F12" s="26"/>
      <c r="G12" s="26"/>
      <c r="H12" s="26"/>
      <c r="I12" s="91">
        <f t="shared" si="0"/>
        <v>3.8866160140268849E-2</v>
      </c>
      <c r="J12" s="26">
        <f t="shared" si="1"/>
        <v>532</v>
      </c>
      <c r="K12" s="26">
        <f t="shared" si="2"/>
        <v>-284</v>
      </c>
      <c r="L12" s="26">
        <f t="shared" si="3"/>
        <v>0</v>
      </c>
    </row>
    <row r="13" spans="1:12">
      <c r="A13" s="87">
        <v>12</v>
      </c>
      <c r="B13" s="86" t="s">
        <v>11</v>
      </c>
      <c r="C13" s="26">
        <v>1150</v>
      </c>
      <c r="D13" s="26">
        <v>1316</v>
      </c>
      <c r="E13" s="26">
        <v>1467</v>
      </c>
      <c r="F13" s="26"/>
      <c r="G13" s="26"/>
      <c r="H13" s="26"/>
      <c r="I13" s="91">
        <f t="shared" si="0"/>
        <v>0.27565217391304347</v>
      </c>
      <c r="J13" s="26">
        <f t="shared" si="1"/>
        <v>317</v>
      </c>
      <c r="K13" s="26">
        <f t="shared" si="2"/>
        <v>151</v>
      </c>
      <c r="L13" s="26">
        <f t="shared" si="3"/>
        <v>0</v>
      </c>
    </row>
    <row r="14" spans="1:12">
      <c r="A14" s="87">
        <v>13</v>
      </c>
      <c r="B14" s="86" t="s">
        <v>12</v>
      </c>
      <c r="C14" s="26">
        <v>264031</v>
      </c>
      <c r="D14" s="26">
        <v>264496</v>
      </c>
      <c r="E14" s="26">
        <v>263913</v>
      </c>
      <c r="F14" s="26"/>
      <c r="G14" s="26"/>
      <c r="H14" s="26"/>
      <c r="I14" s="91">
        <f t="shared" si="0"/>
        <v>-4.4691721805394064E-4</v>
      </c>
      <c r="J14" s="26">
        <f t="shared" si="1"/>
        <v>-118</v>
      </c>
      <c r="K14" s="26">
        <f t="shared" si="2"/>
        <v>-583</v>
      </c>
      <c r="L14" s="26">
        <f t="shared" si="3"/>
        <v>0</v>
      </c>
    </row>
    <row r="15" spans="1:12">
      <c r="A15" s="87">
        <v>14</v>
      </c>
      <c r="B15" s="86" t="s">
        <v>13</v>
      </c>
      <c r="C15" s="26">
        <v>382629</v>
      </c>
      <c r="D15" s="26">
        <v>404036</v>
      </c>
      <c r="E15" s="26">
        <v>409147</v>
      </c>
      <c r="F15" s="26"/>
      <c r="G15" s="26"/>
      <c r="H15" s="26"/>
      <c r="I15" s="91">
        <f t="shared" si="0"/>
        <v>6.9304731214832119E-2</v>
      </c>
      <c r="J15" s="26">
        <f t="shared" si="1"/>
        <v>26518</v>
      </c>
      <c r="K15" s="26">
        <f t="shared" si="2"/>
        <v>5111</v>
      </c>
      <c r="L15" s="26">
        <f t="shared" si="3"/>
        <v>0</v>
      </c>
    </row>
    <row r="16" spans="1:12">
      <c r="A16" s="87">
        <v>15</v>
      </c>
      <c r="B16" s="86" t="s">
        <v>14</v>
      </c>
      <c r="C16" s="26">
        <v>54690</v>
      </c>
      <c r="D16" s="26">
        <v>53442</v>
      </c>
      <c r="E16" s="26">
        <v>52805</v>
      </c>
      <c r="F16" s="26"/>
      <c r="G16" s="26"/>
      <c r="H16" s="26"/>
      <c r="I16" s="91">
        <f t="shared" si="0"/>
        <v>-3.446699579447797E-2</v>
      </c>
      <c r="J16" s="26">
        <f t="shared" si="1"/>
        <v>-1885</v>
      </c>
      <c r="K16" s="26">
        <f t="shared" si="2"/>
        <v>-637</v>
      </c>
      <c r="L16" s="26">
        <f t="shared" si="3"/>
        <v>0</v>
      </c>
    </row>
    <row r="17" spans="1:12">
      <c r="A17" s="87">
        <v>16</v>
      </c>
      <c r="B17" s="86" t="s">
        <v>15</v>
      </c>
      <c r="C17" s="26">
        <v>55581</v>
      </c>
      <c r="D17" s="26">
        <v>53288</v>
      </c>
      <c r="E17" s="26">
        <v>52632</v>
      </c>
      <c r="F17" s="26"/>
      <c r="G17" s="26"/>
      <c r="H17" s="26"/>
      <c r="I17" s="91">
        <f t="shared" si="0"/>
        <v>-5.3057699573595296E-2</v>
      </c>
      <c r="J17" s="26">
        <f t="shared" si="1"/>
        <v>-2949</v>
      </c>
      <c r="K17" s="26">
        <f t="shared" si="2"/>
        <v>-656</v>
      </c>
      <c r="L17" s="26">
        <f t="shared" si="3"/>
        <v>0</v>
      </c>
    </row>
    <row r="18" spans="1:12">
      <c r="A18" s="87">
        <v>17</v>
      </c>
      <c r="B18" s="86" t="s">
        <v>16</v>
      </c>
      <c r="C18" s="26">
        <v>43062</v>
      </c>
      <c r="D18" s="26">
        <v>43963</v>
      </c>
      <c r="E18" s="26">
        <v>44006</v>
      </c>
      <c r="F18" s="26"/>
      <c r="G18" s="26"/>
      <c r="H18" s="26"/>
      <c r="I18" s="91">
        <f t="shared" si="0"/>
        <v>2.1921880079884819E-2</v>
      </c>
      <c r="J18" s="26">
        <f t="shared" si="1"/>
        <v>944</v>
      </c>
      <c r="K18" s="26">
        <f t="shared" si="2"/>
        <v>43</v>
      </c>
      <c r="L18" s="26">
        <f t="shared" si="3"/>
        <v>0</v>
      </c>
    </row>
    <row r="19" spans="1:12">
      <c r="A19" s="87">
        <v>18</v>
      </c>
      <c r="B19" s="86" t="s">
        <v>17</v>
      </c>
      <c r="C19" s="26">
        <v>50261</v>
      </c>
      <c r="D19" s="26">
        <v>46076</v>
      </c>
      <c r="E19" s="26">
        <v>46018</v>
      </c>
      <c r="F19" s="26"/>
      <c r="G19" s="26"/>
      <c r="H19" s="26"/>
      <c r="I19" s="91">
        <f t="shared" si="0"/>
        <v>-8.4419331091701313E-2</v>
      </c>
      <c r="J19" s="26">
        <f t="shared" si="1"/>
        <v>-4243</v>
      </c>
      <c r="K19" s="26">
        <f t="shared" si="2"/>
        <v>-58</v>
      </c>
      <c r="L19" s="26">
        <f t="shared" si="3"/>
        <v>0</v>
      </c>
    </row>
    <row r="20" spans="1:12">
      <c r="A20" s="87">
        <v>19</v>
      </c>
      <c r="B20" s="86" t="s">
        <v>18</v>
      </c>
      <c r="C20" s="26">
        <v>3108</v>
      </c>
      <c r="D20" s="26">
        <v>2903</v>
      </c>
      <c r="E20" s="26">
        <v>2913</v>
      </c>
      <c r="F20" s="26"/>
      <c r="G20" s="26"/>
      <c r="H20" s="26"/>
      <c r="I20" s="91">
        <f t="shared" si="0"/>
        <v>-6.2741312741312741E-2</v>
      </c>
      <c r="J20" s="26">
        <f t="shared" si="1"/>
        <v>-195</v>
      </c>
      <c r="K20" s="26">
        <f t="shared" si="2"/>
        <v>10</v>
      </c>
      <c r="L20" s="26">
        <f t="shared" si="3"/>
        <v>0</v>
      </c>
    </row>
    <row r="21" spans="1:12">
      <c r="A21" s="87">
        <v>20</v>
      </c>
      <c r="B21" s="86" t="s">
        <v>19</v>
      </c>
      <c r="C21" s="26">
        <v>56522</v>
      </c>
      <c r="D21" s="26">
        <v>58360</v>
      </c>
      <c r="E21" s="26">
        <v>58219</v>
      </c>
      <c r="F21" s="26"/>
      <c r="G21" s="26"/>
      <c r="H21" s="26"/>
      <c r="I21" s="91">
        <f t="shared" si="0"/>
        <v>3.0023707582888078E-2</v>
      </c>
      <c r="J21" s="26">
        <f t="shared" si="1"/>
        <v>1697</v>
      </c>
      <c r="K21" s="26">
        <f t="shared" si="2"/>
        <v>-141</v>
      </c>
      <c r="L21" s="26">
        <f t="shared" si="3"/>
        <v>0</v>
      </c>
    </row>
    <row r="22" spans="1:12">
      <c r="A22" s="87">
        <v>21</v>
      </c>
      <c r="B22" s="86" t="s">
        <v>20</v>
      </c>
      <c r="C22" s="26">
        <v>10329</v>
      </c>
      <c r="D22" s="26">
        <v>10973</v>
      </c>
      <c r="E22" s="26">
        <v>10836</v>
      </c>
      <c r="F22" s="26"/>
      <c r="G22" s="26"/>
      <c r="H22" s="26"/>
      <c r="I22" s="91">
        <f t="shared" si="0"/>
        <v>4.9085100203311069E-2</v>
      </c>
      <c r="J22" s="26">
        <f t="shared" si="1"/>
        <v>507</v>
      </c>
      <c r="K22" s="26">
        <f t="shared" si="2"/>
        <v>-137</v>
      </c>
      <c r="L22" s="26">
        <f t="shared" si="3"/>
        <v>0</v>
      </c>
    </row>
    <row r="23" spans="1:12">
      <c r="A23" s="87">
        <v>22</v>
      </c>
      <c r="B23" s="86" t="s">
        <v>21</v>
      </c>
      <c r="C23" s="26">
        <v>154890</v>
      </c>
      <c r="D23" s="26">
        <v>152994</v>
      </c>
      <c r="E23" s="26">
        <v>152257</v>
      </c>
      <c r="F23" s="26"/>
      <c r="G23" s="26"/>
      <c r="H23" s="26"/>
      <c r="I23" s="91">
        <f t="shared" si="0"/>
        <v>-1.6999160694686551E-2</v>
      </c>
      <c r="J23" s="26">
        <f t="shared" si="1"/>
        <v>-2633</v>
      </c>
      <c r="K23" s="26">
        <f t="shared" si="2"/>
        <v>-737</v>
      </c>
      <c r="L23" s="26">
        <f t="shared" si="3"/>
        <v>0</v>
      </c>
    </row>
    <row r="24" spans="1:12">
      <c r="A24" s="87">
        <v>23</v>
      </c>
      <c r="B24" s="86" t="s">
        <v>22</v>
      </c>
      <c r="C24" s="26">
        <v>175606</v>
      </c>
      <c r="D24" s="26">
        <v>169149</v>
      </c>
      <c r="E24" s="26">
        <v>164822</v>
      </c>
      <c r="F24" s="26"/>
      <c r="G24" s="26"/>
      <c r="H24" s="26"/>
      <c r="I24" s="91">
        <f t="shared" si="0"/>
        <v>-6.1410202384884344E-2</v>
      </c>
      <c r="J24" s="26">
        <f t="shared" si="1"/>
        <v>-10784</v>
      </c>
      <c r="K24" s="26">
        <f t="shared" si="2"/>
        <v>-4327</v>
      </c>
      <c r="L24" s="26">
        <f t="shared" si="3"/>
        <v>0</v>
      </c>
    </row>
    <row r="25" spans="1:12">
      <c r="A25" s="87">
        <v>24</v>
      </c>
      <c r="B25" s="86" t="s">
        <v>23</v>
      </c>
      <c r="C25" s="26">
        <v>85924</v>
      </c>
      <c r="D25" s="26">
        <v>84599</v>
      </c>
      <c r="E25" s="26">
        <v>84110</v>
      </c>
      <c r="F25" s="26"/>
      <c r="G25" s="26"/>
      <c r="H25" s="26"/>
      <c r="I25" s="91">
        <f t="shared" si="0"/>
        <v>-2.1111680089381312E-2</v>
      </c>
      <c r="J25" s="26">
        <f t="shared" si="1"/>
        <v>-1814</v>
      </c>
      <c r="K25" s="26">
        <f t="shared" si="2"/>
        <v>-489</v>
      </c>
      <c r="L25" s="26">
        <f t="shared" si="3"/>
        <v>0</v>
      </c>
    </row>
    <row r="26" spans="1:12">
      <c r="A26" s="87">
        <v>25</v>
      </c>
      <c r="B26" s="86" t="s">
        <v>24</v>
      </c>
      <c r="C26" s="26">
        <v>305594</v>
      </c>
      <c r="D26" s="26">
        <v>300150</v>
      </c>
      <c r="E26" s="26">
        <v>296371</v>
      </c>
      <c r="F26" s="26"/>
      <c r="G26" s="26"/>
      <c r="H26" s="26"/>
      <c r="I26" s="91">
        <f t="shared" si="0"/>
        <v>-3.018056637237642E-2</v>
      </c>
      <c r="J26" s="26">
        <f t="shared" si="1"/>
        <v>-9223</v>
      </c>
      <c r="K26" s="26">
        <f t="shared" si="2"/>
        <v>-3779</v>
      </c>
      <c r="L26" s="26">
        <f t="shared" si="3"/>
        <v>0</v>
      </c>
    </row>
    <row r="27" spans="1:12">
      <c r="A27" s="87">
        <v>26</v>
      </c>
      <c r="B27" s="86" t="s">
        <v>25</v>
      </c>
      <c r="C27" s="26">
        <v>19461</v>
      </c>
      <c r="D27" s="26">
        <v>19950</v>
      </c>
      <c r="E27" s="26">
        <v>19956</v>
      </c>
      <c r="F27" s="26"/>
      <c r="G27" s="26"/>
      <c r="H27" s="26"/>
      <c r="I27" s="91">
        <f t="shared" si="0"/>
        <v>2.5435486357330044E-2</v>
      </c>
      <c r="J27" s="26">
        <f t="shared" si="1"/>
        <v>495</v>
      </c>
      <c r="K27" s="26">
        <f t="shared" si="2"/>
        <v>6</v>
      </c>
      <c r="L27" s="26">
        <f t="shared" si="3"/>
        <v>0</v>
      </c>
    </row>
    <row r="28" spans="1:12">
      <c r="A28" s="87">
        <v>27</v>
      </c>
      <c r="B28" s="86" t="s">
        <v>26</v>
      </c>
      <c r="C28" s="26">
        <v>77261</v>
      </c>
      <c r="D28" s="26">
        <v>77927</v>
      </c>
      <c r="E28" s="26">
        <v>77273</v>
      </c>
      <c r="F28" s="26"/>
      <c r="G28" s="26"/>
      <c r="H28" s="26"/>
      <c r="I28" s="91">
        <f t="shared" si="0"/>
        <v>1.5531768939050749E-4</v>
      </c>
      <c r="J28" s="26">
        <f t="shared" si="1"/>
        <v>12</v>
      </c>
      <c r="K28" s="26">
        <f t="shared" si="2"/>
        <v>-654</v>
      </c>
      <c r="L28" s="26">
        <f t="shared" si="3"/>
        <v>0</v>
      </c>
    </row>
    <row r="29" spans="1:12">
      <c r="A29" s="87">
        <v>28</v>
      </c>
      <c r="B29" s="86" t="s">
        <v>27</v>
      </c>
      <c r="C29" s="26">
        <v>126396</v>
      </c>
      <c r="D29" s="26">
        <v>132973</v>
      </c>
      <c r="E29" s="26">
        <v>132421</v>
      </c>
      <c r="F29" s="26"/>
      <c r="G29" s="26"/>
      <c r="H29" s="26"/>
      <c r="I29" s="91">
        <f t="shared" si="0"/>
        <v>4.7667647710370582E-2</v>
      </c>
      <c r="J29" s="26">
        <f t="shared" si="1"/>
        <v>6025</v>
      </c>
      <c r="K29" s="26">
        <f t="shared" si="2"/>
        <v>-552</v>
      </c>
      <c r="L29" s="26">
        <f t="shared" si="3"/>
        <v>0</v>
      </c>
    </row>
    <row r="30" spans="1:12">
      <c r="A30" s="87">
        <v>29</v>
      </c>
      <c r="B30" s="86" t="s">
        <v>28</v>
      </c>
      <c r="C30" s="26">
        <v>65364</v>
      </c>
      <c r="D30" s="26">
        <v>67125</v>
      </c>
      <c r="E30" s="26">
        <v>67064</v>
      </c>
      <c r="F30" s="26"/>
      <c r="G30" s="26"/>
      <c r="H30" s="26"/>
      <c r="I30" s="91">
        <f t="shared" si="0"/>
        <v>2.6008200232543906E-2</v>
      </c>
      <c r="J30" s="26">
        <f t="shared" si="1"/>
        <v>1700</v>
      </c>
      <c r="K30" s="26">
        <f t="shared" si="2"/>
        <v>-61</v>
      </c>
      <c r="L30" s="26">
        <f t="shared" si="3"/>
        <v>0</v>
      </c>
    </row>
    <row r="31" spans="1:12">
      <c r="A31" s="87">
        <v>30</v>
      </c>
      <c r="B31" s="86" t="s">
        <v>29</v>
      </c>
      <c r="C31" s="26">
        <v>16649</v>
      </c>
      <c r="D31" s="26">
        <v>18478</v>
      </c>
      <c r="E31" s="26">
        <v>18297</v>
      </c>
      <c r="F31" s="26"/>
      <c r="G31" s="26"/>
      <c r="H31" s="26"/>
      <c r="I31" s="91">
        <f t="shared" si="0"/>
        <v>9.8984924019460629E-2</v>
      </c>
      <c r="J31" s="26">
        <f t="shared" si="1"/>
        <v>1648</v>
      </c>
      <c r="K31" s="26">
        <f t="shared" si="2"/>
        <v>-181</v>
      </c>
      <c r="L31" s="26">
        <f t="shared" si="3"/>
        <v>0</v>
      </c>
    </row>
    <row r="32" spans="1:12">
      <c r="A32" s="87">
        <v>31</v>
      </c>
      <c r="B32" s="86" t="s">
        <v>30</v>
      </c>
      <c r="C32" s="26">
        <v>140993</v>
      </c>
      <c r="D32" s="26">
        <v>135582</v>
      </c>
      <c r="E32" s="26">
        <v>134016</v>
      </c>
      <c r="F32" s="26"/>
      <c r="G32" s="26"/>
      <c r="H32" s="26"/>
      <c r="I32" s="91">
        <f t="shared" si="0"/>
        <v>-4.9484726192080455E-2</v>
      </c>
      <c r="J32" s="26">
        <f t="shared" si="1"/>
        <v>-6977</v>
      </c>
      <c r="K32" s="26">
        <f t="shared" si="2"/>
        <v>-1566</v>
      </c>
      <c r="L32" s="26">
        <f t="shared" si="3"/>
        <v>0</v>
      </c>
    </row>
    <row r="33" spans="1:12">
      <c r="A33" s="87">
        <v>32</v>
      </c>
      <c r="B33" s="86" t="s">
        <v>31</v>
      </c>
      <c r="C33" s="26">
        <v>51068</v>
      </c>
      <c r="D33" s="26">
        <v>52188</v>
      </c>
      <c r="E33" s="26">
        <v>52342</v>
      </c>
      <c r="F33" s="26"/>
      <c r="G33" s="26"/>
      <c r="H33" s="26"/>
      <c r="I33" s="91">
        <f t="shared" si="0"/>
        <v>2.4947129317772383E-2</v>
      </c>
      <c r="J33" s="26">
        <f t="shared" si="1"/>
        <v>1274</v>
      </c>
      <c r="K33" s="26">
        <f t="shared" si="2"/>
        <v>154</v>
      </c>
      <c r="L33" s="26">
        <f t="shared" si="3"/>
        <v>0</v>
      </c>
    </row>
    <row r="34" spans="1:12">
      <c r="A34" s="87">
        <v>33</v>
      </c>
      <c r="B34" s="86" t="s">
        <v>32</v>
      </c>
      <c r="C34" s="26">
        <v>120350</v>
      </c>
      <c r="D34" s="26">
        <v>113416</v>
      </c>
      <c r="E34" s="26">
        <v>113307</v>
      </c>
      <c r="F34" s="26"/>
      <c r="G34" s="26"/>
      <c r="H34" s="26"/>
      <c r="I34" s="91">
        <f t="shared" si="0"/>
        <v>-5.852098047361861E-2</v>
      </c>
      <c r="J34" s="26">
        <f t="shared" si="1"/>
        <v>-7043</v>
      </c>
      <c r="K34" s="26">
        <f t="shared" si="2"/>
        <v>-109</v>
      </c>
      <c r="L34" s="26">
        <f t="shared" si="3"/>
        <v>0</v>
      </c>
    </row>
    <row r="35" spans="1:12">
      <c r="A35" s="87">
        <v>35</v>
      </c>
      <c r="B35" s="86" t="s">
        <v>33</v>
      </c>
      <c r="C35" s="26">
        <v>77511</v>
      </c>
      <c r="D35" s="26">
        <v>77470</v>
      </c>
      <c r="E35" s="26">
        <v>76951</v>
      </c>
      <c r="F35" s="26"/>
      <c r="G35" s="26"/>
      <c r="H35" s="26"/>
      <c r="I35" s="91">
        <f t="shared" si="0"/>
        <v>-7.2247809988259734E-3</v>
      </c>
      <c r="J35" s="26">
        <f t="shared" si="1"/>
        <v>-560</v>
      </c>
      <c r="K35" s="26">
        <f t="shared" si="2"/>
        <v>-519</v>
      </c>
      <c r="L35" s="26">
        <f t="shared" si="3"/>
        <v>0</v>
      </c>
    </row>
    <row r="36" spans="1:12">
      <c r="A36" s="87">
        <v>36</v>
      </c>
      <c r="B36" s="86" t="s">
        <v>34</v>
      </c>
      <c r="C36" s="26">
        <v>11343</v>
      </c>
      <c r="D36" s="26">
        <v>10417</v>
      </c>
      <c r="E36" s="26">
        <v>10097</v>
      </c>
      <c r="F36" s="26"/>
      <c r="G36" s="26"/>
      <c r="H36" s="26"/>
      <c r="I36" s="91">
        <f t="shared" si="0"/>
        <v>-0.10984748302918099</v>
      </c>
      <c r="J36" s="26">
        <f t="shared" si="1"/>
        <v>-1246</v>
      </c>
      <c r="K36" s="26">
        <f t="shared" si="2"/>
        <v>-320</v>
      </c>
      <c r="L36" s="26">
        <f t="shared" si="3"/>
        <v>0</v>
      </c>
    </row>
    <row r="37" spans="1:12">
      <c r="A37" s="87">
        <v>37</v>
      </c>
      <c r="B37" s="86" t="s">
        <v>35</v>
      </c>
      <c r="C37" s="26">
        <v>8563</v>
      </c>
      <c r="D37" s="26">
        <v>8140</v>
      </c>
      <c r="E37" s="26">
        <v>8036</v>
      </c>
      <c r="F37" s="26"/>
      <c r="G37" s="26"/>
      <c r="H37" s="26"/>
      <c r="I37" s="91">
        <f t="shared" si="0"/>
        <v>-6.1543851453929696E-2</v>
      </c>
      <c r="J37" s="26">
        <f t="shared" si="1"/>
        <v>-527</v>
      </c>
      <c r="K37" s="26">
        <f t="shared" si="2"/>
        <v>-104</v>
      </c>
      <c r="L37" s="26">
        <f t="shared" si="3"/>
        <v>0</v>
      </c>
    </row>
    <row r="38" spans="1:12">
      <c r="A38" s="87">
        <v>38</v>
      </c>
      <c r="B38" s="86" t="s">
        <v>36</v>
      </c>
      <c r="C38" s="26">
        <v>56052</v>
      </c>
      <c r="D38" s="26">
        <v>52735</v>
      </c>
      <c r="E38" s="26">
        <v>52915</v>
      </c>
      <c r="F38" s="26"/>
      <c r="G38" s="26"/>
      <c r="H38" s="26"/>
      <c r="I38" s="91">
        <f t="shared" si="0"/>
        <v>-5.596588881752658E-2</v>
      </c>
      <c r="J38" s="26">
        <f t="shared" si="1"/>
        <v>-3137</v>
      </c>
      <c r="K38" s="26">
        <f t="shared" si="2"/>
        <v>180</v>
      </c>
      <c r="L38" s="26">
        <f t="shared" si="3"/>
        <v>0</v>
      </c>
    </row>
    <row r="39" spans="1:12">
      <c r="A39" s="87">
        <v>39</v>
      </c>
      <c r="B39" s="86" t="s">
        <v>37</v>
      </c>
      <c r="C39" s="26">
        <v>1206</v>
      </c>
      <c r="D39" s="26">
        <v>1457</v>
      </c>
      <c r="E39" s="26">
        <v>1387</v>
      </c>
      <c r="F39" s="26"/>
      <c r="G39" s="26"/>
      <c r="H39" s="26"/>
      <c r="I39" s="91">
        <f t="shared" si="0"/>
        <v>0.15008291873963517</v>
      </c>
      <c r="J39" s="26">
        <f t="shared" si="1"/>
        <v>181</v>
      </c>
      <c r="K39" s="26">
        <f t="shared" si="2"/>
        <v>-70</v>
      </c>
      <c r="L39" s="26">
        <f t="shared" si="3"/>
        <v>0</v>
      </c>
    </row>
    <row r="40" spans="1:12">
      <c r="A40" s="87">
        <v>41</v>
      </c>
      <c r="B40" s="86" t="s">
        <v>38</v>
      </c>
      <c r="C40" s="26">
        <v>1123740</v>
      </c>
      <c r="D40" s="26">
        <v>933414</v>
      </c>
      <c r="E40" s="26">
        <v>879944</v>
      </c>
      <c r="F40" s="26"/>
      <c r="G40" s="26"/>
      <c r="H40" s="26"/>
      <c r="I40" s="91">
        <f t="shared" si="0"/>
        <v>-0.21695054016053536</v>
      </c>
      <c r="J40" s="26">
        <f t="shared" si="1"/>
        <v>-243796</v>
      </c>
      <c r="K40" s="26">
        <f t="shared" si="2"/>
        <v>-53470</v>
      </c>
      <c r="L40" s="26">
        <f t="shared" si="3"/>
        <v>0</v>
      </c>
    </row>
    <row r="41" spans="1:12">
      <c r="A41" s="87">
        <v>42</v>
      </c>
      <c r="B41" s="86" t="s">
        <v>39</v>
      </c>
      <c r="C41" s="26">
        <v>281990</v>
      </c>
      <c r="D41" s="26">
        <v>251281</v>
      </c>
      <c r="E41" s="26">
        <v>237513</v>
      </c>
      <c r="F41" s="26"/>
      <c r="G41" s="26"/>
      <c r="H41" s="26"/>
      <c r="I41" s="91">
        <f t="shared" si="0"/>
        <v>-0.15772545125713677</v>
      </c>
      <c r="J41" s="26">
        <f t="shared" si="1"/>
        <v>-44477</v>
      </c>
      <c r="K41" s="26">
        <f t="shared" si="2"/>
        <v>-13768</v>
      </c>
      <c r="L41" s="26">
        <f t="shared" si="3"/>
        <v>0</v>
      </c>
    </row>
    <row r="42" spans="1:12">
      <c r="A42" s="87">
        <v>43</v>
      </c>
      <c r="B42" s="86" t="s">
        <v>40</v>
      </c>
      <c r="C42" s="26">
        <v>316402</v>
      </c>
      <c r="D42" s="26">
        <v>292195</v>
      </c>
      <c r="E42" s="26">
        <v>286494</v>
      </c>
      <c r="F42" s="26"/>
      <c r="G42" s="26"/>
      <c r="H42" s="26"/>
      <c r="I42" s="91">
        <f t="shared" si="0"/>
        <v>-9.4525319056137452E-2</v>
      </c>
      <c r="J42" s="26">
        <f t="shared" si="1"/>
        <v>-29908</v>
      </c>
      <c r="K42" s="26">
        <f t="shared" si="2"/>
        <v>-5701</v>
      </c>
      <c r="L42" s="26">
        <f t="shared" si="3"/>
        <v>0</v>
      </c>
    </row>
    <row r="43" spans="1:12">
      <c r="A43" s="87">
        <v>45</v>
      </c>
      <c r="B43" s="86" t="s">
        <v>41</v>
      </c>
      <c r="C43" s="26">
        <v>207555</v>
      </c>
      <c r="D43" s="26">
        <v>210038</v>
      </c>
      <c r="E43" s="26">
        <v>208862</v>
      </c>
      <c r="F43" s="26"/>
      <c r="G43" s="26"/>
      <c r="H43" s="26"/>
      <c r="I43" s="91">
        <f t="shared" si="0"/>
        <v>6.2971260629712603E-3</v>
      </c>
      <c r="J43" s="26">
        <f t="shared" si="1"/>
        <v>1307</v>
      </c>
      <c r="K43" s="26">
        <f t="shared" si="2"/>
        <v>-1176</v>
      </c>
      <c r="L43" s="26">
        <f t="shared" si="3"/>
        <v>0</v>
      </c>
    </row>
    <row r="44" spans="1:12">
      <c r="A44" s="87">
        <v>46</v>
      </c>
      <c r="B44" s="86" t="s">
        <v>42</v>
      </c>
      <c r="C44" s="26">
        <v>696605</v>
      </c>
      <c r="D44" s="26">
        <v>693788</v>
      </c>
      <c r="E44" s="26">
        <v>690142</v>
      </c>
      <c r="F44" s="26"/>
      <c r="G44" s="26"/>
      <c r="H44" s="26"/>
      <c r="I44" s="91">
        <f t="shared" si="0"/>
        <v>-9.277854738338082E-3</v>
      </c>
      <c r="J44" s="26">
        <f t="shared" si="1"/>
        <v>-6463</v>
      </c>
      <c r="K44" s="26">
        <f t="shared" si="2"/>
        <v>-3646</v>
      </c>
      <c r="L44" s="26">
        <f t="shared" si="3"/>
        <v>0</v>
      </c>
    </row>
    <row r="45" spans="1:12">
      <c r="A45" s="87">
        <v>47</v>
      </c>
      <c r="B45" s="86" t="s">
        <v>43</v>
      </c>
      <c r="C45" s="26">
        <v>1290581</v>
      </c>
      <c r="D45" s="26">
        <v>1292319</v>
      </c>
      <c r="E45" s="26">
        <v>1281948</v>
      </c>
      <c r="F45" s="26"/>
      <c r="G45" s="26"/>
      <c r="H45" s="26"/>
      <c r="I45" s="91">
        <f t="shared" si="0"/>
        <v>-6.6892353133976091E-3</v>
      </c>
      <c r="J45" s="26">
        <f t="shared" si="1"/>
        <v>-8633</v>
      </c>
      <c r="K45" s="26">
        <f t="shared" si="2"/>
        <v>-10371</v>
      </c>
      <c r="L45" s="26">
        <f t="shared" si="3"/>
        <v>0</v>
      </c>
    </row>
    <row r="46" spans="1:12">
      <c r="A46" s="87">
        <v>49</v>
      </c>
      <c r="B46" s="86" t="s">
        <v>44</v>
      </c>
      <c r="C46" s="26">
        <v>494229</v>
      </c>
      <c r="D46" s="26">
        <v>490511</v>
      </c>
      <c r="E46" s="26">
        <v>488168</v>
      </c>
      <c r="F46" s="26"/>
      <c r="G46" s="26"/>
      <c r="H46" s="26"/>
      <c r="I46" s="91">
        <f t="shared" si="0"/>
        <v>-1.2263545846156337E-2</v>
      </c>
      <c r="J46" s="26">
        <f t="shared" si="1"/>
        <v>-6061</v>
      </c>
      <c r="K46" s="26">
        <f t="shared" si="2"/>
        <v>-2343</v>
      </c>
      <c r="L46" s="26">
        <f t="shared" si="3"/>
        <v>0</v>
      </c>
    </row>
    <row r="47" spans="1:12">
      <c r="A47" s="87">
        <v>50</v>
      </c>
      <c r="B47" s="86" t="s">
        <v>45</v>
      </c>
      <c r="C47" s="26">
        <v>14081</v>
      </c>
      <c r="D47" s="26">
        <v>15653</v>
      </c>
      <c r="E47" s="26">
        <v>14535</v>
      </c>
      <c r="F47" s="26"/>
      <c r="G47" s="26"/>
      <c r="H47" s="26"/>
      <c r="I47" s="91">
        <f t="shared" si="0"/>
        <v>3.2242028265037997E-2</v>
      </c>
      <c r="J47" s="26">
        <f t="shared" si="1"/>
        <v>454</v>
      </c>
      <c r="K47" s="26">
        <f t="shared" si="2"/>
        <v>-1118</v>
      </c>
      <c r="L47" s="26">
        <f t="shared" si="3"/>
        <v>0</v>
      </c>
    </row>
    <row r="48" spans="1:12">
      <c r="A48" s="87">
        <v>51</v>
      </c>
      <c r="B48" s="86" t="s">
        <v>46</v>
      </c>
      <c r="C48" s="26">
        <v>4630</v>
      </c>
      <c r="D48" s="26">
        <v>5068</v>
      </c>
      <c r="E48" s="26">
        <v>4980</v>
      </c>
      <c r="F48" s="26"/>
      <c r="G48" s="26"/>
      <c r="H48" s="26"/>
      <c r="I48" s="91">
        <f t="shared" si="0"/>
        <v>7.5593952483801297E-2</v>
      </c>
      <c r="J48" s="26">
        <f t="shared" si="1"/>
        <v>350</v>
      </c>
      <c r="K48" s="26">
        <f t="shared" si="2"/>
        <v>-88</v>
      </c>
      <c r="L48" s="26">
        <f t="shared" si="3"/>
        <v>0</v>
      </c>
    </row>
    <row r="49" spans="1:12">
      <c r="A49" s="87">
        <v>52</v>
      </c>
      <c r="B49" s="86" t="s">
        <v>47</v>
      </c>
      <c r="C49" s="26">
        <v>190790</v>
      </c>
      <c r="D49" s="26">
        <v>190044</v>
      </c>
      <c r="E49" s="26">
        <v>189760</v>
      </c>
      <c r="F49" s="26"/>
      <c r="G49" s="26"/>
      <c r="H49" s="26"/>
      <c r="I49" s="91">
        <f t="shared" si="0"/>
        <v>-5.3986057969495254E-3</v>
      </c>
      <c r="J49" s="26">
        <f t="shared" si="1"/>
        <v>-1030</v>
      </c>
      <c r="K49" s="26">
        <f t="shared" si="2"/>
        <v>-284</v>
      </c>
      <c r="L49" s="26">
        <f t="shared" si="3"/>
        <v>0</v>
      </c>
    </row>
    <row r="50" spans="1:12">
      <c r="A50" s="87">
        <v>53</v>
      </c>
      <c r="B50" s="86" t="s">
        <v>48</v>
      </c>
      <c r="C50" s="26">
        <v>27572</v>
      </c>
      <c r="D50" s="26">
        <v>27803</v>
      </c>
      <c r="E50" s="26">
        <v>27994</v>
      </c>
      <c r="F50" s="26"/>
      <c r="G50" s="26"/>
      <c r="H50" s="26"/>
      <c r="I50" s="91">
        <f t="shared" si="0"/>
        <v>1.5305382271870014E-2</v>
      </c>
      <c r="J50" s="26">
        <f t="shared" si="1"/>
        <v>422</v>
      </c>
      <c r="K50" s="26">
        <f t="shared" si="2"/>
        <v>191</v>
      </c>
      <c r="L50" s="26">
        <f t="shared" si="3"/>
        <v>0</v>
      </c>
    </row>
    <row r="51" spans="1:12">
      <c r="A51" s="87">
        <v>55</v>
      </c>
      <c r="B51" s="86" t="s">
        <v>49</v>
      </c>
      <c r="C51" s="26">
        <v>190284</v>
      </c>
      <c r="D51" s="26">
        <v>234909</v>
      </c>
      <c r="E51" s="26">
        <v>212695</v>
      </c>
      <c r="F51" s="26"/>
      <c r="G51" s="26"/>
      <c r="H51" s="26"/>
      <c r="I51" s="91">
        <f t="shared" si="0"/>
        <v>0.11777658657585503</v>
      </c>
      <c r="J51" s="26">
        <f t="shared" si="1"/>
        <v>22411</v>
      </c>
      <c r="K51" s="26">
        <f t="shared" si="2"/>
        <v>-22214</v>
      </c>
      <c r="L51" s="26">
        <f t="shared" si="3"/>
        <v>0</v>
      </c>
    </row>
    <row r="52" spans="1:12">
      <c r="A52" s="87">
        <v>56</v>
      </c>
      <c r="B52" s="86" t="s">
        <v>50</v>
      </c>
      <c r="C52" s="26">
        <v>633344</v>
      </c>
      <c r="D52" s="26">
        <v>649820</v>
      </c>
      <c r="E52" s="26">
        <v>645522</v>
      </c>
      <c r="F52" s="26"/>
      <c r="G52" s="26"/>
      <c r="H52" s="26"/>
      <c r="I52" s="91">
        <f t="shared" si="0"/>
        <v>1.922809721099434E-2</v>
      </c>
      <c r="J52" s="26">
        <f t="shared" si="1"/>
        <v>12178</v>
      </c>
      <c r="K52" s="26">
        <f t="shared" si="2"/>
        <v>-4298</v>
      </c>
      <c r="L52" s="26">
        <f t="shared" si="3"/>
        <v>0</v>
      </c>
    </row>
    <row r="53" spans="1:12">
      <c r="A53" s="87">
        <v>58</v>
      </c>
      <c r="B53" s="86" t="s">
        <v>51</v>
      </c>
      <c r="C53" s="26">
        <v>20848</v>
      </c>
      <c r="D53" s="26">
        <v>22397</v>
      </c>
      <c r="E53" s="26">
        <v>22167</v>
      </c>
      <c r="F53" s="26"/>
      <c r="G53" s="26"/>
      <c r="H53" s="26"/>
      <c r="I53" s="91">
        <f t="shared" si="0"/>
        <v>6.3267459708365309E-2</v>
      </c>
      <c r="J53" s="26">
        <f t="shared" si="1"/>
        <v>1319</v>
      </c>
      <c r="K53" s="26">
        <f t="shared" si="2"/>
        <v>-230</v>
      </c>
      <c r="L53" s="26">
        <f t="shared" si="3"/>
        <v>0</v>
      </c>
    </row>
    <row r="54" spans="1:12">
      <c r="A54" s="87">
        <v>59</v>
      </c>
      <c r="B54" s="86" t="s">
        <v>52</v>
      </c>
      <c r="C54" s="26">
        <v>16580</v>
      </c>
      <c r="D54" s="26">
        <v>16365</v>
      </c>
      <c r="E54" s="26">
        <v>16440</v>
      </c>
      <c r="F54" s="26"/>
      <c r="G54" s="26"/>
      <c r="H54" s="26"/>
      <c r="I54" s="91">
        <f t="shared" si="0"/>
        <v>-8.4439083232810616E-3</v>
      </c>
      <c r="J54" s="26">
        <f t="shared" si="1"/>
        <v>-140</v>
      </c>
      <c r="K54" s="26">
        <f t="shared" si="2"/>
        <v>75</v>
      </c>
      <c r="L54" s="26">
        <f t="shared" si="3"/>
        <v>0</v>
      </c>
    </row>
    <row r="55" spans="1:12">
      <c r="A55" s="87">
        <v>60</v>
      </c>
      <c r="B55" s="86" t="s">
        <v>53</v>
      </c>
      <c r="C55" s="26">
        <v>8123</v>
      </c>
      <c r="D55" s="26">
        <v>8507</v>
      </c>
      <c r="E55" s="26">
        <v>9044</v>
      </c>
      <c r="F55" s="26"/>
      <c r="G55" s="26"/>
      <c r="H55" s="26"/>
      <c r="I55" s="91">
        <f t="shared" si="0"/>
        <v>0.11338175550904839</v>
      </c>
      <c r="J55" s="26">
        <f t="shared" si="1"/>
        <v>921</v>
      </c>
      <c r="K55" s="26">
        <f t="shared" si="2"/>
        <v>537</v>
      </c>
      <c r="L55" s="26">
        <f t="shared" si="3"/>
        <v>0</v>
      </c>
    </row>
    <row r="56" spans="1:12">
      <c r="A56" s="87">
        <v>61</v>
      </c>
      <c r="B56" s="86" t="s">
        <v>54</v>
      </c>
      <c r="C56" s="26">
        <v>19271</v>
      </c>
      <c r="D56" s="26">
        <v>18452</v>
      </c>
      <c r="E56" s="26">
        <v>18595</v>
      </c>
      <c r="F56" s="26"/>
      <c r="G56" s="26"/>
      <c r="H56" s="26"/>
      <c r="I56" s="91">
        <f t="shared" si="0"/>
        <v>-3.5078615536298062E-2</v>
      </c>
      <c r="J56" s="26">
        <f t="shared" si="1"/>
        <v>-676</v>
      </c>
      <c r="K56" s="26">
        <f t="shared" si="2"/>
        <v>143</v>
      </c>
      <c r="L56" s="26">
        <f t="shared" si="3"/>
        <v>0</v>
      </c>
    </row>
    <row r="57" spans="1:12">
      <c r="A57" s="87">
        <v>62</v>
      </c>
      <c r="B57" s="86" t="s">
        <v>55</v>
      </c>
      <c r="C57" s="26">
        <v>64710</v>
      </c>
      <c r="D57" s="26">
        <v>71806</v>
      </c>
      <c r="E57" s="26">
        <v>72635</v>
      </c>
      <c r="F57" s="26"/>
      <c r="G57" s="26"/>
      <c r="H57" s="26"/>
      <c r="I57" s="91">
        <f t="shared" si="0"/>
        <v>0.12246947921495904</v>
      </c>
      <c r="J57" s="26">
        <f t="shared" si="1"/>
        <v>7925</v>
      </c>
      <c r="K57" s="26">
        <f t="shared" si="2"/>
        <v>829</v>
      </c>
      <c r="L57" s="26">
        <f t="shared" si="3"/>
        <v>0</v>
      </c>
    </row>
    <row r="58" spans="1:12">
      <c r="A58" s="87">
        <v>63</v>
      </c>
      <c r="B58" s="86" t="s">
        <v>56</v>
      </c>
      <c r="C58" s="26">
        <v>25923</v>
      </c>
      <c r="D58" s="26">
        <v>31429</v>
      </c>
      <c r="E58" s="26">
        <v>31250</v>
      </c>
      <c r="F58" s="26"/>
      <c r="G58" s="26"/>
      <c r="H58" s="26"/>
      <c r="I58" s="91">
        <f t="shared" si="0"/>
        <v>0.20549319137445513</v>
      </c>
      <c r="J58" s="26">
        <f t="shared" si="1"/>
        <v>5327</v>
      </c>
      <c r="K58" s="26">
        <f t="shared" si="2"/>
        <v>-179</v>
      </c>
      <c r="L58" s="26">
        <f t="shared" si="3"/>
        <v>0</v>
      </c>
    </row>
    <row r="59" spans="1:12">
      <c r="A59" s="87">
        <v>64</v>
      </c>
      <c r="B59" s="86" t="s">
        <v>57</v>
      </c>
      <c r="C59" s="26">
        <v>61492</v>
      </c>
      <c r="D59" s="26">
        <v>60922</v>
      </c>
      <c r="E59" s="26">
        <v>60836</v>
      </c>
      <c r="F59" s="26"/>
      <c r="G59" s="26"/>
      <c r="H59" s="26"/>
      <c r="I59" s="91">
        <f t="shared" si="0"/>
        <v>-1.0668054381057699E-2</v>
      </c>
      <c r="J59" s="26">
        <f t="shared" si="1"/>
        <v>-656</v>
      </c>
      <c r="K59" s="26">
        <f t="shared" si="2"/>
        <v>-86</v>
      </c>
      <c r="L59" s="26">
        <f t="shared" si="3"/>
        <v>0</v>
      </c>
    </row>
    <row r="60" spans="1:12">
      <c r="A60" s="87">
        <v>65</v>
      </c>
      <c r="B60" s="86" t="s">
        <v>58</v>
      </c>
      <c r="C60" s="26">
        <v>20490</v>
      </c>
      <c r="D60" s="26">
        <v>18609</v>
      </c>
      <c r="E60" s="26">
        <v>18544</v>
      </c>
      <c r="F60" s="26"/>
      <c r="G60" s="26"/>
      <c r="H60" s="26"/>
      <c r="I60" s="91">
        <f t="shared" si="0"/>
        <v>-9.4973157637872133E-2</v>
      </c>
      <c r="J60" s="26">
        <f t="shared" si="1"/>
        <v>-1946</v>
      </c>
      <c r="K60" s="26">
        <f t="shared" si="2"/>
        <v>-65</v>
      </c>
      <c r="L60" s="26">
        <f t="shared" si="3"/>
        <v>0</v>
      </c>
    </row>
    <row r="61" spans="1:12">
      <c r="A61" s="87">
        <v>66</v>
      </c>
      <c r="B61" s="86" t="s">
        <v>59</v>
      </c>
      <c r="C61" s="26">
        <v>45771</v>
      </c>
      <c r="D61" s="26">
        <v>45467</v>
      </c>
      <c r="E61" s="26">
        <v>45534</v>
      </c>
      <c r="F61" s="26"/>
      <c r="G61" s="26"/>
      <c r="H61" s="26"/>
      <c r="I61" s="91">
        <f t="shared" si="0"/>
        <v>-5.1779511044110901E-3</v>
      </c>
      <c r="J61" s="26">
        <f t="shared" si="1"/>
        <v>-237</v>
      </c>
      <c r="K61" s="26">
        <f t="shared" si="2"/>
        <v>67</v>
      </c>
      <c r="L61" s="26">
        <f t="shared" si="3"/>
        <v>0</v>
      </c>
    </row>
    <row r="62" spans="1:12">
      <c r="A62" s="87">
        <v>68</v>
      </c>
      <c r="B62" s="86" t="s">
        <v>60</v>
      </c>
      <c r="C62" s="26">
        <v>121334</v>
      </c>
      <c r="D62" s="26">
        <v>126313</v>
      </c>
      <c r="E62" s="26">
        <v>127947</v>
      </c>
      <c r="F62" s="26"/>
      <c r="G62" s="26"/>
      <c r="H62" s="26"/>
      <c r="I62" s="91">
        <f t="shared" si="0"/>
        <v>5.4502447788748416E-2</v>
      </c>
      <c r="J62" s="26">
        <f t="shared" si="1"/>
        <v>6613</v>
      </c>
      <c r="K62" s="26">
        <f t="shared" si="2"/>
        <v>1634</v>
      </c>
      <c r="L62" s="26">
        <f t="shared" si="3"/>
        <v>0</v>
      </c>
    </row>
    <row r="63" spans="1:12">
      <c r="A63" s="87">
        <v>69</v>
      </c>
      <c r="B63" s="86" t="s">
        <v>61</v>
      </c>
      <c r="C63" s="26">
        <v>143977</v>
      </c>
      <c r="D63" s="26">
        <v>144330</v>
      </c>
      <c r="E63" s="26">
        <v>144881</v>
      </c>
      <c r="F63" s="26"/>
      <c r="G63" s="26"/>
      <c r="H63" s="26"/>
      <c r="I63" s="91">
        <f t="shared" si="0"/>
        <v>6.2787806385742164E-3</v>
      </c>
      <c r="J63" s="26">
        <f t="shared" si="1"/>
        <v>904</v>
      </c>
      <c r="K63" s="26">
        <f t="shared" si="2"/>
        <v>551</v>
      </c>
      <c r="L63" s="26">
        <f t="shared" si="3"/>
        <v>0</v>
      </c>
    </row>
    <row r="64" spans="1:12">
      <c r="A64" s="87">
        <v>70</v>
      </c>
      <c r="B64" s="86" t="s">
        <v>62</v>
      </c>
      <c r="C64" s="26">
        <v>169521</v>
      </c>
      <c r="D64" s="26">
        <v>167800</v>
      </c>
      <c r="E64" s="26">
        <v>166095</v>
      </c>
      <c r="F64" s="26"/>
      <c r="G64" s="26"/>
      <c r="H64" s="26"/>
      <c r="I64" s="91">
        <f t="shared" si="0"/>
        <v>-2.0209885500911393E-2</v>
      </c>
      <c r="J64" s="26">
        <f t="shared" si="1"/>
        <v>-3426</v>
      </c>
      <c r="K64" s="26">
        <f t="shared" si="2"/>
        <v>-1705</v>
      </c>
      <c r="L64" s="26">
        <f t="shared" si="3"/>
        <v>0</v>
      </c>
    </row>
    <row r="65" spans="1:12">
      <c r="A65" s="87">
        <v>71</v>
      </c>
      <c r="B65" s="86" t="s">
        <v>63</v>
      </c>
      <c r="C65" s="26">
        <v>149506</v>
      </c>
      <c r="D65" s="26">
        <v>145004</v>
      </c>
      <c r="E65" s="26">
        <v>143086</v>
      </c>
      <c r="F65" s="26"/>
      <c r="G65" s="26"/>
      <c r="H65" s="26"/>
      <c r="I65" s="91">
        <f t="shared" si="0"/>
        <v>-4.2941420411220954E-2</v>
      </c>
      <c r="J65" s="26">
        <f t="shared" si="1"/>
        <v>-6420</v>
      </c>
      <c r="K65" s="26">
        <f t="shared" si="2"/>
        <v>-1918</v>
      </c>
      <c r="L65" s="26">
        <f t="shared" si="3"/>
        <v>0</v>
      </c>
    </row>
    <row r="66" spans="1:12">
      <c r="A66" s="87">
        <v>72</v>
      </c>
      <c r="B66" s="86" t="s">
        <v>64</v>
      </c>
      <c r="C66" s="26">
        <v>7737</v>
      </c>
      <c r="D66" s="26">
        <v>8108</v>
      </c>
      <c r="E66" s="26">
        <v>7922</v>
      </c>
      <c r="F66" s="26"/>
      <c r="G66" s="26"/>
      <c r="H66" s="26"/>
      <c r="I66" s="91">
        <f t="shared" si="0"/>
        <v>2.3911076644694326E-2</v>
      </c>
      <c r="J66" s="26">
        <f t="shared" si="1"/>
        <v>185</v>
      </c>
      <c r="K66" s="26">
        <f t="shared" si="2"/>
        <v>-186</v>
      </c>
      <c r="L66" s="26">
        <f t="shared" si="3"/>
        <v>0</v>
      </c>
    </row>
    <row r="67" spans="1:12">
      <c r="A67" s="87">
        <v>73</v>
      </c>
      <c r="B67" s="86" t="s">
        <v>65</v>
      </c>
      <c r="C67" s="26">
        <v>47358</v>
      </c>
      <c r="D67" s="26">
        <v>45654</v>
      </c>
      <c r="E67" s="26">
        <v>45157</v>
      </c>
      <c r="F67" s="26"/>
      <c r="G67" s="26"/>
      <c r="H67" s="26"/>
      <c r="I67" s="91">
        <f t="shared" si="0"/>
        <v>-4.647578022720554E-2</v>
      </c>
      <c r="J67" s="26">
        <f t="shared" si="1"/>
        <v>-2201</v>
      </c>
      <c r="K67" s="26">
        <f t="shared" si="2"/>
        <v>-497</v>
      </c>
      <c r="L67" s="26">
        <f t="shared" si="3"/>
        <v>0</v>
      </c>
    </row>
    <row r="68" spans="1:12">
      <c r="A68" s="87">
        <v>74</v>
      </c>
      <c r="B68" s="86" t="s">
        <v>66</v>
      </c>
      <c r="C68" s="26">
        <v>37274</v>
      </c>
      <c r="D68" s="26">
        <v>39877</v>
      </c>
      <c r="E68" s="26">
        <v>39836</v>
      </c>
      <c r="F68" s="26"/>
      <c r="G68" s="26"/>
      <c r="H68" s="26"/>
      <c r="I68" s="91">
        <f t="shared" ref="I68:I92" si="4">(E68-C68)/C68</f>
        <v>6.8734238343080969E-2</v>
      </c>
      <c r="J68" s="26">
        <f t="shared" ref="J68:J92" si="5">E68-C68</f>
        <v>2562</v>
      </c>
      <c r="K68" s="26">
        <f t="shared" ref="K68:K92" si="6">E68-D68</f>
        <v>-41</v>
      </c>
      <c r="L68" s="26">
        <f t="shared" ref="L68:L92" si="7">H68-G68</f>
        <v>0</v>
      </c>
    </row>
    <row r="69" spans="1:12">
      <c r="A69" s="87">
        <v>75</v>
      </c>
      <c r="B69" s="86" t="s">
        <v>67</v>
      </c>
      <c r="C69" s="26">
        <v>7355</v>
      </c>
      <c r="D69" s="26">
        <v>8028</v>
      </c>
      <c r="E69" s="26">
        <v>8062</v>
      </c>
      <c r="F69" s="26"/>
      <c r="G69" s="26"/>
      <c r="H69" s="26"/>
      <c r="I69" s="91">
        <f t="shared" si="4"/>
        <v>9.6125084976206657E-2</v>
      </c>
      <c r="J69" s="26">
        <f t="shared" si="5"/>
        <v>707</v>
      </c>
      <c r="K69" s="26">
        <f t="shared" si="6"/>
        <v>34</v>
      </c>
      <c r="L69" s="26">
        <f t="shared" si="7"/>
        <v>0</v>
      </c>
    </row>
    <row r="70" spans="1:12">
      <c r="A70" s="87">
        <v>77</v>
      </c>
      <c r="B70" s="86" t="s">
        <v>68</v>
      </c>
      <c r="C70" s="26">
        <v>26117</v>
      </c>
      <c r="D70" s="26">
        <v>25767</v>
      </c>
      <c r="E70" s="26">
        <v>25103</v>
      </c>
      <c r="F70" s="26"/>
      <c r="G70" s="26"/>
      <c r="H70" s="26"/>
      <c r="I70" s="91">
        <f t="shared" si="4"/>
        <v>-3.8825286212045791E-2</v>
      </c>
      <c r="J70" s="26">
        <f t="shared" si="5"/>
        <v>-1014</v>
      </c>
      <c r="K70" s="26">
        <f t="shared" si="6"/>
        <v>-664</v>
      </c>
      <c r="L70" s="26">
        <f t="shared" si="7"/>
        <v>0</v>
      </c>
    </row>
    <row r="71" spans="1:12">
      <c r="A71" s="87">
        <v>78</v>
      </c>
      <c r="B71" s="86" t="s">
        <v>69</v>
      </c>
      <c r="C71" s="26">
        <v>45943</v>
      </c>
      <c r="D71" s="26">
        <v>42611</v>
      </c>
      <c r="E71" s="26">
        <v>41742</v>
      </c>
      <c r="F71" s="26"/>
      <c r="G71" s="26"/>
      <c r="H71" s="26"/>
      <c r="I71" s="91">
        <f t="shared" si="4"/>
        <v>-9.1439392290446855E-2</v>
      </c>
      <c r="J71" s="26">
        <f t="shared" si="5"/>
        <v>-4201</v>
      </c>
      <c r="K71" s="26">
        <f t="shared" si="6"/>
        <v>-869</v>
      </c>
      <c r="L71" s="26">
        <f t="shared" si="7"/>
        <v>0</v>
      </c>
    </row>
    <row r="72" spans="1:12">
      <c r="A72" s="87">
        <v>79</v>
      </c>
      <c r="B72" s="86" t="s">
        <v>70</v>
      </c>
      <c r="C72" s="26">
        <v>40617</v>
      </c>
      <c r="D72" s="26">
        <v>45354</v>
      </c>
      <c r="E72" s="26">
        <v>43717</v>
      </c>
      <c r="F72" s="26"/>
      <c r="G72" s="26"/>
      <c r="H72" s="26"/>
      <c r="I72" s="91">
        <f t="shared" si="4"/>
        <v>7.6322722012950248E-2</v>
      </c>
      <c r="J72" s="26">
        <f t="shared" si="5"/>
        <v>3100</v>
      </c>
      <c r="K72" s="26">
        <f t="shared" si="6"/>
        <v>-1637</v>
      </c>
      <c r="L72" s="26">
        <f t="shared" si="7"/>
        <v>0</v>
      </c>
    </row>
    <row r="73" spans="1:12">
      <c r="A73" s="87">
        <v>80</v>
      </c>
      <c r="B73" s="86" t="s">
        <v>71</v>
      </c>
      <c r="C73" s="26">
        <v>233749</v>
      </c>
      <c r="D73" s="26">
        <v>244491</v>
      </c>
      <c r="E73" s="26">
        <v>243468</v>
      </c>
      <c r="F73" s="26"/>
      <c r="G73" s="26"/>
      <c r="H73" s="26"/>
      <c r="I73" s="91">
        <f t="shared" si="4"/>
        <v>4.1578787502834239E-2</v>
      </c>
      <c r="J73" s="26">
        <f t="shared" si="5"/>
        <v>9719</v>
      </c>
      <c r="K73" s="26">
        <f t="shared" si="6"/>
        <v>-1023</v>
      </c>
      <c r="L73" s="26">
        <f t="shared" si="7"/>
        <v>0</v>
      </c>
    </row>
    <row r="74" spans="1:12">
      <c r="A74" s="87">
        <v>81</v>
      </c>
      <c r="B74" s="86" t="s">
        <v>72</v>
      </c>
      <c r="C74" s="26">
        <v>523870</v>
      </c>
      <c r="D74" s="26">
        <v>531446</v>
      </c>
      <c r="E74" s="26">
        <v>523063</v>
      </c>
      <c r="F74" s="26"/>
      <c r="G74" s="26"/>
      <c r="H74" s="26"/>
      <c r="I74" s="91">
        <f t="shared" si="4"/>
        <v>-1.5404585106992192E-3</v>
      </c>
      <c r="J74" s="26">
        <f t="shared" si="5"/>
        <v>-807</v>
      </c>
      <c r="K74" s="26">
        <f t="shared" si="6"/>
        <v>-8383</v>
      </c>
      <c r="L74" s="26">
        <f t="shared" si="7"/>
        <v>0</v>
      </c>
    </row>
    <row r="75" spans="1:12">
      <c r="A75" s="87">
        <v>82</v>
      </c>
      <c r="B75" s="86" t="s">
        <v>73</v>
      </c>
      <c r="C75" s="26">
        <v>316389</v>
      </c>
      <c r="D75" s="26">
        <v>329539</v>
      </c>
      <c r="E75" s="26">
        <v>325890</v>
      </c>
      <c r="F75" s="26"/>
      <c r="G75" s="26"/>
      <c r="H75" s="26"/>
      <c r="I75" s="91">
        <f t="shared" si="4"/>
        <v>3.0029489015104823E-2</v>
      </c>
      <c r="J75" s="26">
        <f t="shared" si="5"/>
        <v>9501</v>
      </c>
      <c r="K75" s="26">
        <f t="shared" si="6"/>
        <v>-3649</v>
      </c>
      <c r="L75" s="26">
        <f t="shared" si="7"/>
        <v>0</v>
      </c>
    </row>
    <row r="76" spans="1:12">
      <c r="A76" s="87">
        <v>84</v>
      </c>
      <c r="B76" s="86" t="s">
        <v>74</v>
      </c>
      <c r="C76" s="26">
        <v>74269</v>
      </c>
      <c r="D76" s="26">
        <v>103511</v>
      </c>
      <c r="E76" s="26">
        <v>104422</v>
      </c>
      <c r="F76" s="26"/>
      <c r="G76" s="26"/>
      <c r="H76" s="26"/>
      <c r="I76" s="91">
        <f t="shared" si="4"/>
        <v>0.4059971185824503</v>
      </c>
      <c r="J76" s="26">
        <f t="shared" si="5"/>
        <v>30153</v>
      </c>
      <c r="K76" s="26">
        <f t="shared" si="6"/>
        <v>911</v>
      </c>
      <c r="L76" s="26">
        <f t="shared" si="7"/>
        <v>0</v>
      </c>
    </row>
    <row r="77" spans="1:12">
      <c r="A77" s="87">
        <v>85</v>
      </c>
      <c r="B77" s="86" t="s">
        <v>75</v>
      </c>
      <c r="C77" s="26">
        <v>425920</v>
      </c>
      <c r="D77" s="26">
        <v>466087</v>
      </c>
      <c r="E77" s="26">
        <v>475970</v>
      </c>
      <c r="F77" s="26"/>
      <c r="G77" s="26"/>
      <c r="H77" s="26"/>
      <c r="I77" s="91">
        <f t="shared" si="4"/>
        <v>0.1175103305785124</v>
      </c>
      <c r="J77" s="26">
        <f t="shared" si="5"/>
        <v>50050</v>
      </c>
      <c r="K77" s="26">
        <f t="shared" si="6"/>
        <v>9883</v>
      </c>
      <c r="L77" s="26">
        <f t="shared" si="7"/>
        <v>0</v>
      </c>
    </row>
    <row r="78" spans="1:12">
      <c r="A78" s="87">
        <v>86</v>
      </c>
      <c r="B78" s="86" t="s">
        <v>76</v>
      </c>
      <c r="C78" s="26">
        <v>196625</v>
      </c>
      <c r="D78" s="26">
        <v>279658</v>
      </c>
      <c r="E78" s="26">
        <v>281978</v>
      </c>
      <c r="F78" s="26"/>
      <c r="G78" s="26"/>
      <c r="H78" s="26"/>
      <c r="I78" s="91">
        <f t="shared" si="4"/>
        <v>0.43409027336300066</v>
      </c>
      <c r="J78" s="26">
        <f t="shared" si="5"/>
        <v>85353</v>
      </c>
      <c r="K78" s="26">
        <f t="shared" si="6"/>
        <v>2320</v>
      </c>
      <c r="L78" s="26">
        <f t="shared" si="7"/>
        <v>0</v>
      </c>
    </row>
    <row r="79" spans="1:12">
      <c r="A79" s="87">
        <v>87</v>
      </c>
      <c r="B79" s="86" t="s">
        <v>77</v>
      </c>
      <c r="C79" s="26">
        <v>24114</v>
      </c>
      <c r="D79" s="26">
        <v>30825</v>
      </c>
      <c r="E79" s="26">
        <v>31120</v>
      </c>
      <c r="F79" s="26"/>
      <c r="G79" s="26"/>
      <c r="H79" s="26"/>
      <c r="I79" s="91">
        <f t="shared" si="4"/>
        <v>0.29053661773243761</v>
      </c>
      <c r="J79" s="26">
        <f t="shared" si="5"/>
        <v>7006</v>
      </c>
      <c r="K79" s="26">
        <f t="shared" si="6"/>
        <v>295</v>
      </c>
      <c r="L79" s="26">
        <f t="shared" si="7"/>
        <v>0</v>
      </c>
    </row>
    <row r="80" spans="1:12">
      <c r="A80" s="87">
        <v>88</v>
      </c>
      <c r="B80" s="86" t="s">
        <v>78</v>
      </c>
      <c r="C80" s="26">
        <v>49736</v>
      </c>
      <c r="D80" s="26">
        <v>51766</v>
      </c>
      <c r="E80" s="26">
        <v>52185</v>
      </c>
      <c r="F80" s="26"/>
      <c r="G80" s="26"/>
      <c r="H80" s="26"/>
      <c r="I80" s="91">
        <f t="shared" si="4"/>
        <v>4.923998713205726E-2</v>
      </c>
      <c r="J80" s="26">
        <f t="shared" si="5"/>
        <v>2449</v>
      </c>
      <c r="K80" s="26">
        <f t="shared" si="6"/>
        <v>419</v>
      </c>
      <c r="L80" s="26">
        <f t="shared" si="7"/>
        <v>0</v>
      </c>
    </row>
    <row r="81" spans="1:12">
      <c r="A81" s="87">
        <v>90</v>
      </c>
      <c r="B81" s="86" t="s">
        <v>79</v>
      </c>
      <c r="C81" s="26">
        <v>10987</v>
      </c>
      <c r="D81" s="26">
        <v>11079</v>
      </c>
      <c r="E81" s="26">
        <v>9851</v>
      </c>
      <c r="F81" s="26"/>
      <c r="G81" s="26"/>
      <c r="H81" s="26"/>
      <c r="I81" s="91">
        <f t="shared" si="4"/>
        <v>-0.10339492127059252</v>
      </c>
      <c r="J81" s="26">
        <f t="shared" si="5"/>
        <v>-1136</v>
      </c>
      <c r="K81" s="26">
        <f t="shared" si="6"/>
        <v>-1228</v>
      </c>
      <c r="L81" s="26">
        <f t="shared" si="7"/>
        <v>0</v>
      </c>
    </row>
    <row r="82" spans="1:12">
      <c r="A82" s="87">
        <v>91</v>
      </c>
      <c r="B82" s="86" t="s">
        <v>80</v>
      </c>
      <c r="C82" s="26">
        <v>3133</v>
      </c>
      <c r="D82" s="26">
        <v>4039</v>
      </c>
      <c r="E82" s="26">
        <v>4124</v>
      </c>
      <c r="F82" s="26"/>
      <c r="G82" s="26"/>
      <c r="H82" s="26"/>
      <c r="I82" s="91">
        <f t="shared" si="4"/>
        <v>0.31631024577082667</v>
      </c>
      <c r="J82" s="26">
        <f t="shared" si="5"/>
        <v>991</v>
      </c>
      <c r="K82" s="26">
        <f t="shared" si="6"/>
        <v>85</v>
      </c>
      <c r="L82" s="26">
        <f t="shared" si="7"/>
        <v>0</v>
      </c>
    </row>
    <row r="83" spans="1:12">
      <c r="A83" s="87">
        <v>92</v>
      </c>
      <c r="B83" s="86" t="s">
        <v>81</v>
      </c>
      <c r="C83" s="26">
        <v>7647</v>
      </c>
      <c r="D83" s="26">
        <v>6978</v>
      </c>
      <c r="E83" s="26">
        <v>6793</v>
      </c>
      <c r="F83" s="26"/>
      <c r="G83" s="26"/>
      <c r="H83" s="26"/>
      <c r="I83" s="91">
        <f t="shared" si="4"/>
        <v>-0.11167778213678567</v>
      </c>
      <c r="J83" s="26">
        <f t="shared" si="5"/>
        <v>-854</v>
      </c>
      <c r="K83" s="26">
        <f t="shared" si="6"/>
        <v>-185</v>
      </c>
      <c r="L83" s="26">
        <f t="shared" si="7"/>
        <v>0</v>
      </c>
    </row>
    <row r="84" spans="1:12">
      <c r="A84" s="87">
        <v>93</v>
      </c>
      <c r="B84" s="86" t="s">
        <v>82</v>
      </c>
      <c r="C84" s="26">
        <v>44595</v>
      </c>
      <c r="D84" s="26">
        <v>48306</v>
      </c>
      <c r="E84" s="26">
        <v>47553</v>
      </c>
      <c r="F84" s="26"/>
      <c r="G84" s="26"/>
      <c r="H84" s="26"/>
      <c r="I84" s="91">
        <f t="shared" si="4"/>
        <v>6.633030608812647E-2</v>
      </c>
      <c r="J84" s="26">
        <f t="shared" si="5"/>
        <v>2958</v>
      </c>
      <c r="K84" s="26">
        <f t="shared" si="6"/>
        <v>-753</v>
      </c>
      <c r="L84" s="26">
        <f t="shared" si="7"/>
        <v>0</v>
      </c>
    </row>
    <row r="85" spans="1:12">
      <c r="A85" s="87">
        <v>94</v>
      </c>
      <c r="B85" s="86" t="s">
        <v>83</v>
      </c>
      <c r="C85" s="26">
        <v>49773</v>
      </c>
      <c r="D85" s="26">
        <v>55423</v>
      </c>
      <c r="E85" s="26">
        <v>56032</v>
      </c>
      <c r="F85" s="26"/>
      <c r="G85" s="26"/>
      <c r="H85" s="26"/>
      <c r="I85" s="91">
        <f t="shared" si="4"/>
        <v>0.12575090912743858</v>
      </c>
      <c r="J85" s="26">
        <f t="shared" si="5"/>
        <v>6259</v>
      </c>
      <c r="K85" s="26">
        <f t="shared" si="6"/>
        <v>609</v>
      </c>
      <c r="L85" s="26">
        <f t="shared" si="7"/>
        <v>0</v>
      </c>
    </row>
    <row r="86" spans="1:12">
      <c r="A86" s="87">
        <v>95</v>
      </c>
      <c r="B86" s="86" t="s">
        <v>84</v>
      </c>
      <c r="C86" s="26">
        <v>57602</v>
      </c>
      <c r="D86" s="26">
        <v>53450</v>
      </c>
      <c r="E86" s="26">
        <v>53025</v>
      </c>
      <c r="F86" s="26"/>
      <c r="G86" s="26"/>
      <c r="H86" s="26"/>
      <c r="I86" s="91">
        <f t="shared" si="4"/>
        <v>-7.9459046560883304E-2</v>
      </c>
      <c r="J86" s="26">
        <f t="shared" si="5"/>
        <v>-4577</v>
      </c>
      <c r="K86" s="26">
        <f t="shared" si="6"/>
        <v>-425</v>
      </c>
      <c r="L86" s="26">
        <f t="shared" si="7"/>
        <v>0</v>
      </c>
    </row>
    <row r="87" spans="1:12">
      <c r="A87" s="87">
        <v>96</v>
      </c>
      <c r="B87" s="86" t="s">
        <v>85</v>
      </c>
      <c r="C87" s="26">
        <v>103404</v>
      </c>
      <c r="D87" s="26">
        <v>106350</v>
      </c>
      <c r="E87" s="26">
        <v>103673</v>
      </c>
      <c r="F87" s="26"/>
      <c r="G87" s="26"/>
      <c r="H87" s="26"/>
      <c r="I87" s="91">
        <f t="shared" si="4"/>
        <v>2.601446752543422E-3</v>
      </c>
      <c r="J87" s="26">
        <f t="shared" si="5"/>
        <v>269</v>
      </c>
      <c r="K87" s="26">
        <f t="shared" si="6"/>
        <v>-2677</v>
      </c>
      <c r="L87" s="26">
        <f t="shared" si="7"/>
        <v>0</v>
      </c>
    </row>
    <row r="88" spans="1:12">
      <c r="A88" s="87">
        <v>97</v>
      </c>
      <c r="B88" s="86" t="s">
        <v>86</v>
      </c>
      <c r="C88" s="26">
        <v>18371</v>
      </c>
      <c r="D88" s="26">
        <v>14884</v>
      </c>
      <c r="E88" s="26">
        <v>14565</v>
      </c>
      <c r="F88" s="26"/>
      <c r="G88" s="26"/>
      <c r="H88" s="26"/>
      <c r="I88" s="91">
        <f t="shared" si="4"/>
        <v>-0.20717435087910294</v>
      </c>
      <c r="J88" s="26">
        <f t="shared" si="5"/>
        <v>-3806</v>
      </c>
      <c r="K88" s="26">
        <f t="shared" si="6"/>
        <v>-319</v>
      </c>
      <c r="L88" s="26">
        <f t="shared" si="7"/>
        <v>0</v>
      </c>
    </row>
    <row r="89" spans="1:12">
      <c r="A89" s="87">
        <v>98</v>
      </c>
      <c r="B89" s="86" t="s">
        <v>87</v>
      </c>
      <c r="C89" s="26">
        <v>844</v>
      </c>
      <c r="D89" s="26">
        <v>807</v>
      </c>
      <c r="E89" s="26">
        <v>774</v>
      </c>
      <c r="F89" s="26"/>
      <c r="G89" s="26"/>
      <c r="H89" s="26"/>
      <c r="I89" s="91">
        <f t="shared" si="4"/>
        <v>-8.2938388625592413E-2</v>
      </c>
      <c r="J89" s="26">
        <f t="shared" si="5"/>
        <v>-70</v>
      </c>
      <c r="K89" s="26">
        <f t="shared" si="6"/>
        <v>-33</v>
      </c>
      <c r="L89" s="26">
        <f t="shared" si="7"/>
        <v>0</v>
      </c>
    </row>
    <row r="90" spans="1:12">
      <c r="A90" s="87">
        <v>99</v>
      </c>
      <c r="B90" s="86" t="s">
        <v>88</v>
      </c>
      <c r="C90" s="26">
        <v>3833</v>
      </c>
      <c r="D90" s="26">
        <v>3987</v>
      </c>
      <c r="E90" s="26">
        <v>3989</v>
      </c>
      <c r="F90" s="26"/>
      <c r="G90" s="26"/>
      <c r="H90" s="26"/>
      <c r="I90" s="91">
        <f t="shared" si="4"/>
        <v>4.0699191234020347E-2</v>
      </c>
      <c r="J90" s="26">
        <f t="shared" si="5"/>
        <v>156</v>
      </c>
      <c r="K90" s="26">
        <f t="shared" si="6"/>
        <v>2</v>
      </c>
      <c r="L90" s="26">
        <f t="shared" si="7"/>
        <v>0</v>
      </c>
    </row>
    <row r="91" spans="1:12" s="157" customFormat="1">
      <c r="A91" s="87"/>
      <c r="B91" s="100" t="s">
        <v>288</v>
      </c>
      <c r="C91" s="26">
        <v>39847</v>
      </c>
      <c r="D91" s="26">
        <v>46086</v>
      </c>
      <c r="E91" s="26">
        <v>47026</v>
      </c>
      <c r="F91" s="26"/>
      <c r="G91" s="26"/>
      <c r="H91" s="26"/>
      <c r="I91" s="91">
        <f>(E91-C91)/C91</f>
        <v>0.18016412778879212</v>
      </c>
      <c r="J91" s="26">
        <f>E91-C91</f>
        <v>7179</v>
      </c>
      <c r="K91" s="26">
        <f>E91-D91</f>
        <v>940</v>
      </c>
      <c r="L91" s="26">
        <f>H91-G91</f>
        <v>0</v>
      </c>
    </row>
    <row r="92" spans="1:12" s="116" customFormat="1" ht="14.45" customHeight="1">
      <c r="A92" s="193" t="s">
        <v>89</v>
      </c>
      <c r="B92" s="193"/>
      <c r="C92" s="120">
        <v>11739851</v>
      </c>
      <c r="D92" s="120">
        <v>11789103</v>
      </c>
      <c r="E92" s="120">
        <v>11640815</v>
      </c>
      <c r="F92" s="120"/>
      <c r="G92" s="120"/>
      <c r="H92" s="120"/>
      <c r="I92" s="113">
        <f t="shared" si="4"/>
        <v>-8.435882193053388E-3</v>
      </c>
      <c r="J92" s="121">
        <f t="shared" si="5"/>
        <v>-99036</v>
      </c>
      <c r="K92" s="121">
        <f t="shared" si="6"/>
        <v>-148288</v>
      </c>
      <c r="L92" s="26">
        <f t="shared" si="7"/>
        <v>0</v>
      </c>
    </row>
    <row r="94" spans="1:12">
      <c r="C94" s="170"/>
      <c r="D94" s="170"/>
      <c r="E94" s="170"/>
      <c r="F94" s="170"/>
      <c r="G94" s="170"/>
      <c r="H94" s="17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2019-02-26T07:46:58Z</dcterms:modified>
</cp:coreProperties>
</file>