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 defaultThemeVersion="124226"/>
  <bookViews>
    <workbookView xWindow="0" yWindow="0" windowWidth="4620" windowHeight="7260" tabRatio="869" firstSheet="11" activeTab="14"/>
  </bookViews>
  <sheets>
    <sheet name="Endeksler" sheetId="27" r:id="rId1"/>
    <sheet name="Endeksler2" sheetId="36" r:id="rId2"/>
    <sheet name="4a-4b-4c" sheetId="35" r:id="rId3"/>
    <sheet name="4a_Sektör" sheetId="2" r:id="rId4"/>
    <sheet name="4a_İmalat_Sektör" sheetId="21" r:id="rId5"/>
    <sheet name="4a_İl" sheetId="3" r:id="rId6"/>
    <sheet name="4b_Esnaf_İl" sheetId="24" r:id="rId7"/>
    <sheet name="4b_Tarım_İl" sheetId="25" r:id="rId8"/>
    <sheet name="4c_Kamu_İl " sheetId="26" r:id="rId9"/>
    <sheet name="4a_İşyeri_Sektör" sheetId="17" r:id="rId10"/>
    <sheet name="4a_İşyeri_İl" sheetId="18" r:id="rId11"/>
    <sheet name="4a_Kadın_Sektör" sheetId="5" r:id="rId12"/>
    <sheet name="4a_Kadın_İmalat_Sektör" sheetId="23" r:id="rId13"/>
    <sheet name="4a_Kadın_İl" sheetId="30" r:id="rId14"/>
    <sheet name="İşsizlikSigortası_Başvuru" sheetId="8" r:id="rId15"/>
    <sheet name="İşsizlikSigortası_Ödeme" sheetId="9" r:id="rId16"/>
    <sheet name="Ortalama_Günlük_Kazanç_Sektör" sheetId="28" r:id="rId17"/>
    <sheet name="Ortalama_Günlük_Kazanç_İl" sheetId="29" r:id="rId18"/>
    <sheet name="KOBİ_İşyeri_İl" sheetId="31" r:id="rId19"/>
    <sheet name="KOBİ_İşyeri_Sektör" sheetId="32" r:id="rId20"/>
    <sheet name="KOBİ_Sigortalı_İl" sheetId="33" r:id="rId21"/>
    <sheet name="KOBİ_Sigortalı_Sektör" sheetId="34" r:id="rId22"/>
  </sheets>
  <definedNames>
    <definedName name="_xlnm._FilterDatabase" localSheetId="5" hidden="1">'4a_İl'!$A$2:$K$85</definedName>
    <definedName name="_xlnm._FilterDatabase" localSheetId="4" hidden="1">'4a_İmalat_Sektör'!$A$2:$K$27</definedName>
    <definedName name="_xlnm._FilterDatabase" localSheetId="10" hidden="1">'4a_İşyeri_İl'!$A$2:$K$91</definedName>
    <definedName name="_xlnm._FilterDatabase" localSheetId="9" hidden="1">'4a_İşyeri_Sektör'!$A$2:$K$97</definedName>
    <definedName name="_xlnm._FilterDatabase" localSheetId="12" hidden="1">'4a_Kadın_İmalat_Sektör'!$A$2:$K$18</definedName>
    <definedName name="_xlnm._FilterDatabase" localSheetId="11" hidden="1">'4a_Kadın_Sektör'!$A$2:$K$92</definedName>
    <definedName name="_xlnm._FilterDatabase" localSheetId="3" hidden="1">'4a_Sektör'!$A$2:$K$92</definedName>
    <definedName name="_xlnm._FilterDatabase" localSheetId="6" hidden="1">'4b_Esnaf_İl'!$A$2:$K$85</definedName>
    <definedName name="_xlnm._FilterDatabase" localSheetId="7" hidden="1">'4b_Tarım_İl'!$A$2:$K$85</definedName>
    <definedName name="_xlnm._FilterDatabase" localSheetId="8" hidden="1">'4c_Kamu_İl '!$A$2:$K$84</definedName>
    <definedName name="_xlnm._FilterDatabase" localSheetId="0" hidden="1">Endeksler!$A$1:$I$1</definedName>
    <definedName name="_xlnm._FilterDatabase" localSheetId="14" hidden="1">İşsizlikSigortası_Başvuru!$A$2:$H$84</definedName>
    <definedName name="_xlnm._FilterDatabase" localSheetId="15" hidden="1">İşsizlikSigortası_Ödeme!$A$2:$I$84</definedName>
  </definedNames>
  <calcPr calcId="145621"/>
  <fileRecoveryPr autoRecover="0"/>
</workbook>
</file>

<file path=xl/calcChain.xml><?xml version="1.0" encoding="utf-8"?>
<calcChain xmlns="http://schemas.openxmlformats.org/spreadsheetml/2006/main">
  <c r="H69" i="36" l="1"/>
  <c r="C69" i="36"/>
  <c r="E69" i="36"/>
  <c r="G69" i="36"/>
  <c r="I120" i="27"/>
  <c r="G120" i="27"/>
  <c r="E120" i="27"/>
  <c r="C120" i="27"/>
  <c r="H68" i="36" l="1"/>
  <c r="C68" i="36"/>
  <c r="G68" i="36"/>
  <c r="E68" i="36"/>
  <c r="I91" i="17" l="1"/>
  <c r="J91" i="17"/>
  <c r="K91" i="17"/>
  <c r="M91" i="17"/>
  <c r="N91" i="17"/>
  <c r="I91" i="5"/>
  <c r="J91" i="5"/>
  <c r="K91" i="5"/>
  <c r="M91" i="5"/>
  <c r="N91" i="5"/>
  <c r="I91" i="34"/>
  <c r="J91" i="34"/>
  <c r="K91" i="34"/>
  <c r="L91" i="34"/>
  <c r="I91" i="32"/>
  <c r="J91" i="32"/>
  <c r="K91" i="32"/>
  <c r="L91" i="32"/>
  <c r="K91" i="28"/>
  <c r="J91" i="28"/>
  <c r="H91" i="28"/>
  <c r="N91" i="2"/>
  <c r="K91" i="2"/>
  <c r="J91" i="2"/>
  <c r="I91" i="2"/>
  <c r="I119" i="27"/>
  <c r="G119" i="27"/>
  <c r="E119" i="27"/>
  <c r="C119" i="27"/>
  <c r="I91" i="28" l="1"/>
  <c r="I92" i="28"/>
  <c r="M4" i="2" l="1"/>
  <c r="M5" i="2"/>
  <c r="M6" i="2"/>
  <c r="M7" i="2"/>
  <c r="M8" i="2"/>
  <c r="M9" i="2"/>
  <c r="M10" i="2"/>
  <c r="M11" i="2"/>
  <c r="M12" i="2"/>
  <c r="M13" i="2"/>
  <c r="M14" i="2"/>
  <c r="M15" i="2"/>
  <c r="M16" i="2"/>
  <c r="M17" i="2"/>
  <c r="M18" i="2"/>
  <c r="M19" i="2"/>
  <c r="M20" i="2"/>
  <c r="M21" i="2"/>
  <c r="M22" i="2"/>
  <c r="M23" i="2"/>
  <c r="M24" i="2"/>
  <c r="M25" i="2"/>
  <c r="M26" i="2"/>
  <c r="M27" i="2"/>
  <c r="M28" i="2"/>
  <c r="M29" i="2"/>
  <c r="M30" i="2"/>
  <c r="M31" i="2"/>
  <c r="M32" i="2"/>
  <c r="M33" i="2"/>
  <c r="M34" i="2"/>
  <c r="M35" i="2"/>
  <c r="M36" i="2"/>
  <c r="M37" i="2"/>
  <c r="M38" i="2"/>
  <c r="M39" i="2"/>
  <c r="M40" i="2"/>
  <c r="M41" i="2"/>
  <c r="M42" i="2"/>
  <c r="M43" i="2"/>
  <c r="M44" i="2"/>
  <c r="M45" i="2"/>
  <c r="M46" i="2"/>
  <c r="M47" i="2"/>
  <c r="M48" i="2"/>
  <c r="M49" i="2"/>
  <c r="M50" i="2"/>
  <c r="M51" i="2"/>
  <c r="M52" i="2"/>
  <c r="M53" i="2"/>
  <c r="M54" i="2"/>
  <c r="M55" i="2"/>
  <c r="M56" i="2"/>
  <c r="M57" i="2"/>
  <c r="M58" i="2"/>
  <c r="M59" i="2"/>
  <c r="M60" i="2"/>
  <c r="M61" i="2"/>
  <c r="M62" i="2"/>
  <c r="M63" i="2"/>
  <c r="M64" i="2"/>
  <c r="M65" i="2"/>
  <c r="M66" i="2"/>
  <c r="M67" i="2"/>
  <c r="M68" i="2"/>
  <c r="M69" i="2"/>
  <c r="M70" i="2"/>
  <c r="M71" i="2"/>
  <c r="M72" i="2"/>
  <c r="M73" i="2"/>
  <c r="M74" i="2"/>
  <c r="M75" i="2"/>
  <c r="M76" i="2"/>
  <c r="M77" i="2"/>
  <c r="M78" i="2"/>
  <c r="M79" i="2"/>
  <c r="M80" i="2"/>
  <c r="M81" i="2"/>
  <c r="M82" i="2"/>
  <c r="M83" i="2"/>
  <c r="M84" i="2"/>
  <c r="M85" i="2"/>
  <c r="M86" i="2"/>
  <c r="M87" i="2"/>
  <c r="M88" i="2"/>
  <c r="M89" i="2"/>
  <c r="M90" i="2"/>
  <c r="M91" i="2"/>
  <c r="M92" i="2"/>
  <c r="M3" i="2"/>
  <c r="I118" i="27"/>
  <c r="G118" i="27"/>
  <c r="E118" i="27"/>
  <c r="C118" i="27"/>
  <c r="H67" i="36"/>
  <c r="G67" i="36"/>
  <c r="E67" i="36"/>
  <c r="C67" i="36"/>
  <c r="H66" i="36" l="1"/>
  <c r="G66" i="36"/>
  <c r="E66" i="36"/>
  <c r="C66" i="36"/>
  <c r="I117" i="27"/>
  <c r="G117" i="27"/>
  <c r="E117" i="27"/>
  <c r="C117" i="27"/>
  <c r="I116" i="27" l="1"/>
  <c r="G116" i="27"/>
  <c r="E116" i="27"/>
  <c r="C116" i="27"/>
  <c r="H65" i="36"/>
  <c r="C65" i="36"/>
  <c r="E65" i="36"/>
  <c r="G65" i="36"/>
  <c r="G64" i="36" l="1"/>
  <c r="H64" i="36"/>
  <c r="E64" i="36"/>
  <c r="C64" i="36"/>
  <c r="I115" i="27"/>
  <c r="G115" i="27"/>
  <c r="E115" i="27"/>
  <c r="C115" i="27"/>
  <c r="H3" i="9" l="1"/>
  <c r="I3" i="9"/>
  <c r="J3" i="9"/>
  <c r="K3" i="9"/>
  <c r="L3" i="9"/>
  <c r="H3" i="8"/>
  <c r="I3" i="8"/>
  <c r="J3" i="8"/>
  <c r="K3" i="8"/>
  <c r="L3" i="8"/>
  <c r="I3" i="31" l="1"/>
  <c r="I4" i="31"/>
  <c r="I5" i="31"/>
  <c r="I6" i="31"/>
  <c r="I7" i="31"/>
  <c r="I8" i="31"/>
  <c r="I9" i="31"/>
  <c r="I10" i="31"/>
  <c r="I11" i="31"/>
  <c r="I12" i="31"/>
  <c r="I13" i="31"/>
  <c r="I14" i="31"/>
  <c r="I15" i="31"/>
  <c r="I16" i="31"/>
  <c r="I17" i="31"/>
  <c r="I18" i="31"/>
  <c r="I19" i="31"/>
  <c r="I20" i="31"/>
  <c r="I21" i="31"/>
  <c r="I22" i="31"/>
  <c r="I23" i="31"/>
  <c r="I24" i="31"/>
  <c r="I25" i="31"/>
  <c r="I26" i="31"/>
  <c r="I27" i="31"/>
  <c r="I28" i="31"/>
  <c r="I29" i="31"/>
  <c r="I30" i="31"/>
  <c r="I31" i="31"/>
  <c r="I32" i="31"/>
  <c r="I33" i="31"/>
  <c r="I34" i="31"/>
  <c r="I35" i="31"/>
  <c r="I36" i="31"/>
  <c r="I37" i="31"/>
  <c r="I38" i="31"/>
  <c r="I39" i="31"/>
  <c r="I40" i="31"/>
  <c r="I41" i="31"/>
  <c r="I42" i="31"/>
  <c r="I43" i="31"/>
  <c r="I44" i="31"/>
  <c r="I45" i="31"/>
  <c r="I46" i="31"/>
  <c r="I47" i="31"/>
  <c r="I48" i="31"/>
  <c r="I49" i="31"/>
  <c r="I50" i="31"/>
  <c r="I51" i="31"/>
  <c r="I52" i="31"/>
  <c r="I53" i="31"/>
  <c r="I54" i="31"/>
  <c r="I55" i="31"/>
  <c r="I56" i="31"/>
  <c r="I57" i="31"/>
  <c r="I58" i="31"/>
  <c r="I59" i="31"/>
  <c r="I60" i="31"/>
  <c r="I61" i="31"/>
  <c r="I62" i="31"/>
  <c r="I63" i="31"/>
  <c r="I64" i="31"/>
  <c r="I65" i="31"/>
  <c r="I66" i="31"/>
  <c r="I67" i="31"/>
  <c r="I68" i="31"/>
  <c r="I69" i="31"/>
  <c r="I70" i="31"/>
  <c r="I71" i="31"/>
  <c r="I72" i="31"/>
  <c r="I73" i="31"/>
  <c r="I74" i="31"/>
  <c r="I75" i="31"/>
  <c r="I76" i="31"/>
  <c r="I77" i="31"/>
  <c r="I78" i="31"/>
  <c r="I79" i="31"/>
  <c r="I80" i="31"/>
  <c r="I81" i="31"/>
  <c r="I82" i="31"/>
  <c r="I83" i="31"/>
  <c r="C63" i="36" l="1"/>
  <c r="E63" i="36"/>
  <c r="G63" i="36"/>
  <c r="H63" i="36"/>
  <c r="I114" i="27"/>
  <c r="G114" i="27"/>
  <c r="E114" i="27"/>
  <c r="C114" i="27"/>
  <c r="H62" i="36" l="1"/>
  <c r="G62" i="36"/>
  <c r="E62" i="36"/>
  <c r="C62" i="36"/>
  <c r="H61" i="36"/>
  <c r="G61" i="36"/>
  <c r="E61" i="36"/>
  <c r="C61" i="36"/>
  <c r="H60" i="36"/>
  <c r="G60" i="36"/>
  <c r="E60" i="36"/>
  <c r="C60" i="36"/>
  <c r="H59" i="36"/>
  <c r="G59" i="36"/>
  <c r="E59" i="36"/>
  <c r="C59" i="36"/>
  <c r="H58" i="36"/>
  <c r="G58" i="36"/>
  <c r="E58" i="36"/>
  <c r="C58" i="36"/>
  <c r="H57" i="36"/>
  <c r="G57" i="36"/>
  <c r="E57" i="36"/>
  <c r="C57" i="36"/>
  <c r="H56" i="36"/>
  <c r="G56" i="36"/>
  <c r="E56" i="36"/>
  <c r="C56" i="36"/>
  <c r="H55" i="36"/>
  <c r="G55" i="36"/>
  <c r="E55" i="36"/>
  <c r="C55" i="36"/>
  <c r="H54" i="36"/>
  <c r="G54" i="36"/>
  <c r="E54" i="36"/>
  <c r="C54" i="36"/>
  <c r="H53" i="36"/>
  <c r="G53" i="36"/>
  <c r="E53" i="36"/>
  <c r="C53" i="36"/>
  <c r="H52" i="36"/>
  <c r="G52" i="36"/>
  <c r="E52" i="36"/>
  <c r="C52" i="36"/>
  <c r="H51" i="36"/>
  <c r="G51" i="36"/>
  <c r="E51" i="36"/>
  <c r="C51" i="36"/>
  <c r="H50" i="36"/>
  <c r="G50" i="36"/>
  <c r="E50" i="36"/>
  <c r="C50" i="36"/>
  <c r="H49" i="36"/>
  <c r="G49" i="36"/>
  <c r="E49" i="36"/>
  <c r="C49" i="36"/>
  <c r="H48" i="36"/>
  <c r="G48" i="36"/>
  <c r="E48" i="36"/>
  <c r="C48" i="36"/>
  <c r="H47" i="36"/>
  <c r="G47" i="36"/>
  <c r="E47" i="36"/>
  <c r="C47" i="36"/>
  <c r="H46" i="36"/>
  <c r="G46" i="36"/>
  <c r="E46" i="36"/>
  <c r="C46" i="36"/>
  <c r="H45" i="36"/>
  <c r="G45" i="36"/>
  <c r="E45" i="36"/>
  <c r="C45" i="36"/>
  <c r="H44" i="36"/>
  <c r="G44" i="36"/>
  <c r="E44" i="36"/>
  <c r="C44" i="36"/>
  <c r="H43" i="36"/>
  <c r="G43" i="36"/>
  <c r="E43" i="36"/>
  <c r="C43" i="36"/>
  <c r="H42" i="36"/>
  <c r="G42" i="36"/>
  <c r="E42" i="36"/>
  <c r="C42" i="36"/>
  <c r="H41" i="36"/>
  <c r="G41" i="36"/>
  <c r="E41" i="36"/>
  <c r="C41" i="36"/>
  <c r="H40" i="36"/>
  <c r="G40" i="36"/>
  <c r="E40" i="36"/>
  <c r="C40" i="36"/>
  <c r="H39" i="36"/>
  <c r="G39" i="36"/>
  <c r="E39" i="36"/>
  <c r="C39" i="36"/>
  <c r="H38" i="36"/>
  <c r="G38" i="36"/>
  <c r="E38" i="36"/>
  <c r="C38" i="36"/>
  <c r="H37" i="36"/>
  <c r="G37" i="36"/>
  <c r="E37" i="36"/>
  <c r="C37" i="36"/>
  <c r="H36" i="36"/>
  <c r="G36" i="36"/>
  <c r="E36" i="36"/>
  <c r="C36" i="36"/>
  <c r="H35" i="36"/>
  <c r="G35" i="36"/>
  <c r="E35" i="36"/>
  <c r="C35" i="36"/>
  <c r="H34" i="36"/>
  <c r="G34" i="36"/>
  <c r="E34" i="36"/>
  <c r="C34" i="36"/>
  <c r="H33" i="36"/>
  <c r="G33" i="36"/>
  <c r="E33" i="36"/>
  <c r="C33" i="36"/>
  <c r="H32" i="36"/>
  <c r="G32" i="36"/>
  <c r="E32" i="36"/>
  <c r="C32" i="36"/>
  <c r="H31" i="36"/>
  <c r="G31" i="36"/>
  <c r="E31" i="36"/>
  <c r="C31" i="36"/>
  <c r="H30" i="36"/>
  <c r="G30" i="36"/>
  <c r="E30" i="36"/>
  <c r="C30" i="36"/>
  <c r="H29" i="36"/>
  <c r="G29" i="36"/>
  <c r="E29" i="36"/>
  <c r="C29" i="36"/>
  <c r="H28" i="36"/>
  <c r="G28" i="36"/>
  <c r="E28" i="36"/>
  <c r="C28" i="36"/>
  <c r="H27" i="36"/>
  <c r="G27" i="36"/>
  <c r="E27" i="36"/>
  <c r="C27" i="36"/>
  <c r="H26" i="36"/>
  <c r="G26" i="36"/>
  <c r="E26" i="36"/>
  <c r="C26" i="36"/>
  <c r="H25" i="36"/>
  <c r="G25" i="36"/>
  <c r="E25" i="36"/>
  <c r="C25" i="36"/>
  <c r="H24" i="36"/>
  <c r="G24" i="36"/>
  <c r="E24" i="36"/>
  <c r="C24" i="36"/>
  <c r="H23" i="36"/>
  <c r="G23" i="36"/>
  <c r="E23" i="36"/>
  <c r="C23" i="36"/>
  <c r="H22" i="36"/>
  <c r="G22" i="36"/>
  <c r="E22" i="36"/>
  <c r="C22" i="36"/>
  <c r="H21" i="36"/>
  <c r="G21" i="36"/>
  <c r="E21" i="36"/>
  <c r="C21" i="36"/>
  <c r="H20" i="36"/>
  <c r="G20" i="36"/>
  <c r="E20" i="36"/>
  <c r="C20" i="36"/>
  <c r="H19" i="36"/>
  <c r="G19" i="36"/>
  <c r="E19" i="36"/>
  <c r="C19" i="36"/>
  <c r="H18" i="36"/>
  <c r="G18" i="36"/>
  <c r="E18" i="36"/>
  <c r="C18" i="36"/>
  <c r="H17" i="36"/>
  <c r="G17" i="36"/>
  <c r="E17" i="36"/>
  <c r="C17" i="36"/>
  <c r="H16" i="36"/>
  <c r="G16" i="36"/>
  <c r="E16" i="36"/>
  <c r="C16" i="36"/>
  <c r="H15" i="36"/>
  <c r="G15" i="36"/>
  <c r="E15" i="36"/>
  <c r="C15" i="36"/>
  <c r="H14" i="36"/>
  <c r="G14" i="36"/>
  <c r="E14" i="36"/>
  <c r="C14" i="36"/>
  <c r="H13" i="36"/>
  <c r="G13" i="36"/>
  <c r="E13" i="36"/>
  <c r="C13" i="36"/>
  <c r="H12" i="36"/>
  <c r="G12" i="36"/>
  <c r="E12" i="36"/>
  <c r="C12" i="36"/>
  <c r="H11" i="36"/>
  <c r="G11" i="36"/>
  <c r="E11" i="36"/>
  <c r="C11" i="36"/>
  <c r="H10" i="36"/>
  <c r="G10" i="36"/>
  <c r="E10" i="36"/>
  <c r="C10" i="36"/>
  <c r="H9" i="36"/>
  <c r="G9" i="36"/>
  <c r="E9" i="36"/>
  <c r="C9" i="36"/>
  <c r="H8" i="36"/>
  <c r="G8" i="36"/>
  <c r="E8" i="36"/>
  <c r="C8" i="36"/>
  <c r="H7" i="36"/>
  <c r="G7" i="36"/>
  <c r="E7" i="36"/>
  <c r="C7" i="36"/>
  <c r="H6" i="36"/>
  <c r="G6" i="36"/>
  <c r="E6" i="36"/>
  <c r="C6" i="36"/>
  <c r="H5" i="36"/>
  <c r="G5" i="36"/>
  <c r="E5" i="36"/>
  <c r="C5" i="36"/>
  <c r="H4" i="36"/>
  <c r="G4" i="36"/>
  <c r="E4" i="36"/>
  <c r="C4" i="36"/>
  <c r="H3" i="36"/>
  <c r="G3" i="36"/>
  <c r="E3" i="36"/>
  <c r="C3" i="36"/>
  <c r="H2" i="36"/>
  <c r="G2" i="36"/>
  <c r="E2" i="36"/>
  <c r="C2" i="36"/>
  <c r="I113" i="27" l="1"/>
  <c r="G113" i="27"/>
  <c r="E113" i="27"/>
  <c r="C113" i="27"/>
  <c r="I112" i="27" l="1"/>
  <c r="G112" i="27"/>
  <c r="E112" i="27"/>
  <c r="C112" i="27"/>
  <c r="I111" i="27" l="1"/>
  <c r="G111" i="27"/>
  <c r="E111" i="27"/>
  <c r="C111" i="27"/>
  <c r="I110" i="27" l="1"/>
  <c r="G110" i="27"/>
  <c r="E110" i="27"/>
  <c r="C110" i="27"/>
  <c r="I109" i="27" l="1"/>
  <c r="G109" i="27"/>
  <c r="E109" i="27"/>
  <c r="C109" i="27"/>
  <c r="I108" i="27" l="1"/>
  <c r="G108" i="27"/>
  <c r="E108" i="27"/>
  <c r="C108" i="27"/>
  <c r="I102" i="27" l="1"/>
  <c r="I103" i="27"/>
  <c r="G102" i="27"/>
  <c r="G103" i="27"/>
  <c r="E102" i="27"/>
  <c r="E103" i="27"/>
  <c r="E107" i="27"/>
  <c r="I107" i="27"/>
  <c r="G107" i="27"/>
  <c r="C107" i="27"/>
  <c r="L92" i="34" l="1"/>
  <c r="K92" i="34"/>
  <c r="J92" i="34"/>
  <c r="I92" i="34"/>
  <c r="L90" i="34"/>
  <c r="K90" i="34"/>
  <c r="J90" i="34"/>
  <c r="I90" i="34"/>
  <c r="L89" i="34"/>
  <c r="K89" i="34"/>
  <c r="J89" i="34"/>
  <c r="I89" i="34"/>
  <c r="L88" i="34"/>
  <c r="K88" i="34"/>
  <c r="J88" i="34"/>
  <c r="I88" i="34"/>
  <c r="L87" i="34"/>
  <c r="K87" i="34"/>
  <c r="J87" i="34"/>
  <c r="I87" i="34"/>
  <c r="L86" i="34"/>
  <c r="K86" i="34"/>
  <c r="J86" i="34"/>
  <c r="I86" i="34"/>
  <c r="L85" i="34"/>
  <c r="K85" i="34"/>
  <c r="J85" i="34"/>
  <c r="I85" i="34"/>
  <c r="L84" i="34"/>
  <c r="K84" i="34"/>
  <c r="J84" i="34"/>
  <c r="I84" i="34"/>
  <c r="L83" i="34"/>
  <c r="K83" i="34"/>
  <c r="J83" i="34"/>
  <c r="I83" i="34"/>
  <c r="L82" i="34"/>
  <c r="K82" i="34"/>
  <c r="J82" i="34"/>
  <c r="I82" i="34"/>
  <c r="L81" i="34"/>
  <c r="K81" i="34"/>
  <c r="J81" i="34"/>
  <c r="I81" i="34"/>
  <c r="L80" i="34"/>
  <c r="K80" i="34"/>
  <c r="J80" i="34"/>
  <c r="I80" i="34"/>
  <c r="L79" i="34"/>
  <c r="K79" i="34"/>
  <c r="J79" i="34"/>
  <c r="I79" i="34"/>
  <c r="L78" i="34"/>
  <c r="K78" i="34"/>
  <c r="J78" i="34"/>
  <c r="I78" i="34"/>
  <c r="L77" i="34"/>
  <c r="K77" i="34"/>
  <c r="J77" i="34"/>
  <c r="I77" i="34"/>
  <c r="L76" i="34"/>
  <c r="K76" i="34"/>
  <c r="J76" i="34"/>
  <c r="I76" i="34"/>
  <c r="L75" i="34"/>
  <c r="K75" i="34"/>
  <c r="J75" i="34"/>
  <c r="I75" i="34"/>
  <c r="L74" i="34"/>
  <c r="K74" i="34"/>
  <c r="J74" i="34"/>
  <c r="I74" i="34"/>
  <c r="L73" i="34"/>
  <c r="K73" i="34"/>
  <c r="J73" i="34"/>
  <c r="I73" i="34"/>
  <c r="L72" i="34"/>
  <c r="K72" i="34"/>
  <c r="J72" i="34"/>
  <c r="I72" i="34"/>
  <c r="L71" i="34"/>
  <c r="K71" i="34"/>
  <c r="J71" i="34"/>
  <c r="I71" i="34"/>
  <c r="L70" i="34"/>
  <c r="K70" i="34"/>
  <c r="J70" i="34"/>
  <c r="I70" i="34"/>
  <c r="L69" i="34"/>
  <c r="K69" i="34"/>
  <c r="J69" i="34"/>
  <c r="I69" i="34"/>
  <c r="L68" i="34"/>
  <c r="K68" i="34"/>
  <c r="J68" i="34"/>
  <c r="I68" i="34"/>
  <c r="L67" i="34"/>
  <c r="K67" i="34"/>
  <c r="J67" i="34"/>
  <c r="I67" i="34"/>
  <c r="L66" i="34"/>
  <c r="K66" i="34"/>
  <c r="J66" i="34"/>
  <c r="I66" i="34"/>
  <c r="L65" i="34"/>
  <c r="K65" i="34"/>
  <c r="J65" i="34"/>
  <c r="I65" i="34"/>
  <c r="L64" i="34"/>
  <c r="K64" i="34"/>
  <c r="J64" i="34"/>
  <c r="I64" i="34"/>
  <c r="L63" i="34"/>
  <c r="K63" i="34"/>
  <c r="J63" i="34"/>
  <c r="I63" i="34"/>
  <c r="L62" i="34"/>
  <c r="K62" i="34"/>
  <c r="J62" i="34"/>
  <c r="I62" i="34"/>
  <c r="L61" i="34"/>
  <c r="K61" i="34"/>
  <c r="J61" i="34"/>
  <c r="I61" i="34"/>
  <c r="L60" i="34"/>
  <c r="K60" i="34"/>
  <c r="J60" i="34"/>
  <c r="I60" i="34"/>
  <c r="L59" i="34"/>
  <c r="K59" i="34"/>
  <c r="J59" i="34"/>
  <c r="I59" i="34"/>
  <c r="L58" i="34"/>
  <c r="K58" i="34"/>
  <c r="J58" i="34"/>
  <c r="I58" i="34"/>
  <c r="L57" i="34"/>
  <c r="K57" i="34"/>
  <c r="J57" i="34"/>
  <c r="I57" i="34"/>
  <c r="L56" i="34"/>
  <c r="K56" i="34"/>
  <c r="J56" i="34"/>
  <c r="I56" i="34"/>
  <c r="L55" i="34"/>
  <c r="K55" i="34"/>
  <c r="J55" i="34"/>
  <c r="I55" i="34"/>
  <c r="L54" i="34"/>
  <c r="K54" i="34"/>
  <c r="J54" i="34"/>
  <c r="I54" i="34"/>
  <c r="L53" i="34"/>
  <c r="K53" i="34"/>
  <c r="J53" i="34"/>
  <c r="I53" i="34"/>
  <c r="L52" i="34"/>
  <c r="K52" i="34"/>
  <c r="J52" i="34"/>
  <c r="I52" i="34"/>
  <c r="L51" i="34"/>
  <c r="K51" i="34"/>
  <c r="J51" i="34"/>
  <c r="I51" i="34"/>
  <c r="L50" i="34"/>
  <c r="K50" i="34"/>
  <c r="J50" i="34"/>
  <c r="I50" i="34"/>
  <c r="L49" i="34"/>
  <c r="K49" i="34"/>
  <c r="J49" i="34"/>
  <c r="I49" i="34"/>
  <c r="L48" i="34"/>
  <c r="K48" i="34"/>
  <c r="J48" i="34"/>
  <c r="I48" i="34"/>
  <c r="L47" i="34"/>
  <c r="K47" i="34"/>
  <c r="J47" i="34"/>
  <c r="I47" i="34"/>
  <c r="L46" i="34"/>
  <c r="K46" i="34"/>
  <c r="J46" i="34"/>
  <c r="I46" i="34"/>
  <c r="L45" i="34"/>
  <c r="K45" i="34"/>
  <c r="J45" i="34"/>
  <c r="I45" i="34"/>
  <c r="L44" i="34"/>
  <c r="K44" i="34"/>
  <c r="J44" i="34"/>
  <c r="I44" i="34"/>
  <c r="L43" i="34"/>
  <c r="K43" i="34"/>
  <c r="J43" i="34"/>
  <c r="I43" i="34"/>
  <c r="L42" i="34"/>
  <c r="K42" i="34"/>
  <c r="J42" i="34"/>
  <c r="I42" i="34"/>
  <c r="L41" i="34"/>
  <c r="K41" i="34"/>
  <c r="J41" i="34"/>
  <c r="I41" i="34"/>
  <c r="L40" i="34"/>
  <c r="K40" i="34"/>
  <c r="J40" i="34"/>
  <c r="I40" i="34"/>
  <c r="L39" i="34"/>
  <c r="K39" i="34"/>
  <c r="J39" i="34"/>
  <c r="I39" i="34"/>
  <c r="L38" i="34"/>
  <c r="K38" i="34"/>
  <c r="J38" i="34"/>
  <c r="I38" i="34"/>
  <c r="L37" i="34"/>
  <c r="K37" i="34"/>
  <c r="J37" i="34"/>
  <c r="I37" i="34"/>
  <c r="L36" i="34"/>
  <c r="K36" i="34"/>
  <c r="J36" i="34"/>
  <c r="I36" i="34"/>
  <c r="L35" i="34"/>
  <c r="K35" i="34"/>
  <c r="J35" i="34"/>
  <c r="I35" i="34"/>
  <c r="L34" i="34"/>
  <c r="K34" i="34"/>
  <c r="J34" i="34"/>
  <c r="I34" i="34"/>
  <c r="L33" i="34"/>
  <c r="K33" i="34"/>
  <c r="J33" i="34"/>
  <c r="I33" i="34"/>
  <c r="L32" i="34"/>
  <c r="K32" i="34"/>
  <c r="J32" i="34"/>
  <c r="I32" i="34"/>
  <c r="L31" i="34"/>
  <c r="K31" i="34"/>
  <c r="J31" i="34"/>
  <c r="I31" i="34"/>
  <c r="L30" i="34"/>
  <c r="K30" i="34"/>
  <c r="J30" i="34"/>
  <c r="I30" i="34"/>
  <c r="L29" i="34"/>
  <c r="K29" i="34"/>
  <c r="J29" i="34"/>
  <c r="I29" i="34"/>
  <c r="L28" i="34"/>
  <c r="K28" i="34"/>
  <c r="J28" i="34"/>
  <c r="I28" i="34"/>
  <c r="L27" i="34"/>
  <c r="K27" i="34"/>
  <c r="J27" i="34"/>
  <c r="I27" i="34"/>
  <c r="L26" i="34"/>
  <c r="K26" i="34"/>
  <c r="J26" i="34"/>
  <c r="I26" i="34"/>
  <c r="L25" i="34"/>
  <c r="K25" i="34"/>
  <c r="J25" i="34"/>
  <c r="I25" i="34"/>
  <c r="L24" i="34"/>
  <c r="K24" i="34"/>
  <c r="J24" i="34"/>
  <c r="I24" i="34"/>
  <c r="L23" i="34"/>
  <c r="K23" i="34"/>
  <c r="J23" i="34"/>
  <c r="I23" i="34"/>
  <c r="L22" i="34"/>
  <c r="K22" i="34"/>
  <c r="J22" i="34"/>
  <c r="I22" i="34"/>
  <c r="L21" i="34"/>
  <c r="K21" i="34"/>
  <c r="J21" i="34"/>
  <c r="I21" i="34"/>
  <c r="L20" i="34"/>
  <c r="K20" i="34"/>
  <c r="J20" i="34"/>
  <c r="I20" i="34"/>
  <c r="L19" i="34"/>
  <c r="K19" i="34"/>
  <c r="J19" i="34"/>
  <c r="I19" i="34"/>
  <c r="L18" i="34"/>
  <c r="K18" i="34"/>
  <c r="J18" i="34"/>
  <c r="I18" i="34"/>
  <c r="L17" i="34"/>
  <c r="K17" i="34"/>
  <c r="J17" i="34"/>
  <c r="I17" i="34"/>
  <c r="L16" i="34"/>
  <c r="K16" i="34"/>
  <c r="J16" i="34"/>
  <c r="I16" i="34"/>
  <c r="L15" i="34"/>
  <c r="K15" i="34"/>
  <c r="J15" i="34"/>
  <c r="I15" i="34"/>
  <c r="L14" i="34"/>
  <c r="K14" i="34"/>
  <c r="J14" i="34"/>
  <c r="I14" i="34"/>
  <c r="L13" i="34"/>
  <c r="K13" i="34"/>
  <c r="J13" i="34"/>
  <c r="I13" i="34"/>
  <c r="L12" i="34"/>
  <c r="K12" i="34"/>
  <c r="J12" i="34"/>
  <c r="I12" i="34"/>
  <c r="L11" i="34"/>
  <c r="K11" i="34"/>
  <c r="J11" i="34"/>
  <c r="I11" i="34"/>
  <c r="L10" i="34"/>
  <c r="K10" i="34"/>
  <c r="J10" i="34"/>
  <c r="I10" i="34"/>
  <c r="L9" i="34"/>
  <c r="K9" i="34"/>
  <c r="J9" i="34"/>
  <c r="I9" i="34"/>
  <c r="L8" i="34"/>
  <c r="K8" i="34"/>
  <c r="J8" i="34"/>
  <c r="I8" i="34"/>
  <c r="L7" i="34"/>
  <c r="K7" i="34"/>
  <c r="J7" i="34"/>
  <c r="I7" i="34"/>
  <c r="L6" i="34"/>
  <c r="K6" i="34"/>
  <c r="J6" i="34"/>
  <c r="I6" i="34"/>
  <c r="L5" i="34"/>
  <c r="K5" i="34"/>
  <c r="J5" i="34"/>
  <c r="I5" i="34"/>
  <c r="L4" i="34"/>
  <c r="K4" i="34"/>
  <c r="J4" i="34"/>
  <c r="I4" i="34"/>
  <c r="L3" i="34"/>
  <c r="K3" i="34"/>
  <c r="J3" i="34"/>
  <c r="I3" i="34"/>
  <c r="L84" i="33"/>
  <c r="K84" i="33"/>
  <c r="J84" i="33"/>
  <c r="I84" i="33"/>
  <c r="L83" i="33"/>
  <c r="K83" i="33"/>
  <c r="J83" i="33"/>
  <c r="I83" i="33"/>
  <c r="L82" i="33"/>
  <c r="K82" i="33"/>
  <c r="J82" i="33"/>
  <c r="I82" i="33"/>
  <c r="L81" i="33"/>
  <c r="K81" i="33"/>
  <c r="J81" i="33"/>
  <c r="I81" i="33"/>
  <c r="L80" i="33"/>
  <c r="K80" i="33"/>
  <c r="J80" i="33"/>
  <c r="I80" i="33"/>
  <c r="L79" i="33"/>
  <c r="K79" i="33"/>
  <c r="J79" i="33"/>
  <c r="I79" i="33"/>
  <c r="L78" i="33"/>
  <c r="K78" i="33"/>
  <c r="J78" i="33"/>
  <c r="I78" i="33"/>
  <c r="L77" i="33"/>
  <c r="K77" i="33"/>
  <c r="J77" i="33"/>
  <c r="I77" i="33"/>
  <c r="L76" i="33"/>
  <c r="K76" i="33"/>
  <c r="J76" i="33"/>
  <c r="I76" i="33"/>
  <c r="L75" i="33"/>
  <c r="K75" i="33"/>
  <c r="J75" i="33"/>
  <c r="I75" i="33"/>
  <c r="L74" i="33"/>
  <c r="K74" i="33"/>
  <c r="J74" i="33"/>
  <c r="I74" i="33"/>
  <c r="L73" i="33"/>
  <c r="K73" i="33"/>
  <c r="J73" i="33"/>
  <c r="I73" i="33"/>
  <c r="L72" i="33"/>
  <c r="K72" i="33"/>
  <c r="J72" i="33"/>
  <c r="I72" i="33"/>
  <c r="L71" i="33"/>
  <c r="K71" i="33"/>
  <c r="J71" i="33"/>
  <c r="I71" i="33"/>
  <c r="L70" i="33"/>
  <c r="K70" i="33"/>
  <c r="J70" i="33"/>
  <c r="I70" i="33"/>
  <c r="L69" i="33"/>
  <c r="K69" i="33"/>
  <c r="J69" i="33"/>
  <c r="I69" i="33"/>
  <c r="L68" i="33"/>
  <c r="K68" i="33"/>
  <c r="J68" i="33"/>
  <c r="I68" i="33"/>
  <c r="L67" i="33"/>
  <c r="K67" i="33"/>
  <c r="J67" i="33"/>
  <c r="I67" i="33"/>
  <c r="L66" i="33"/>
  <c r="K66" i="33"/>
  <c r="J66" i="33"/>
  <c r="I66" i="33"/>
  <c r="L65" i="33"/>
  <c r="K65" i="33"/>
  <c r="J65" i="33"/>
  <c r="I65" i="33"/>
  <c r="L64" i="33"/>
  <c r="K64" i="33"/>
  <c r="J64" i="33"/>
  <c r="I64" i="33"/>
  <c r="L63" i="33"/>
  <c r="K63" i="33"/>
  <c r="J63" i="33"/>
  <c r="I63" i="33"/>
  <c r="L62" i="33"/>
  <c r="K62" i="33"/>
  <c r="J62" i="33"/>
  <c r="I62" i="33"/>
  <c r="L61" i="33"/>
  <c r="K61" i="33"/>
  <c r="J61" i="33"/>
  <c r="I61" i="33"/>
  <c r="L60" i="33"/>
  <c r="K60" i="33"/>
  <c r="J60" i="33"/>
  <c r="I60" i="33"/>
  <c r="L59" i="33"/>
  <c r="K59" i="33"/>
  <c r="J59" i="33"/>
  <c r="I59" i="33"/>
  <c r="L58" i="33"/>
  <c r="K58" i="33"/>
  <c r="J58" i="33"/>
  <c r="I58" i="33"/>
  <c r="L57" i="33"/>
  <c r="K57" i="33"/>
  <c r="J57" i="33"/>
  <c r="I57" i="33"/>
  <c r="L56" i="33"/>
  <c r="K56" i="33"/>
  <c r="J56" i="33"/>
  <c r="I56" i="33"/>
  <c r="L55" i="33"/>
  <c r="K55" i="33"/>
  <c r="J55" i="33"/>
  <c r="I55" i="33"/>
  <c r="L54" i="33"/>
  <c r="K54" i="33"/>
  <c r="J54" i="33"/>
  <c r="I54" i="33"/>
  <c r="L53" i="33"/>
  <c r="K53" i="33"/>
  <c r="J53" i="33"/>
  <c r="I53" i="33"/>
  <c r="L52" i="33"/>
  <c r="K52" i="33"/>
  <c r="J52" i="33"/>
  <c r="I52" i="33"/>
  <c r="L51" i="33"/>
  <c r="K51" i="33"/>
  <c r="J51" i="33"/>
  <c r="I51" i="33"/>
  <c r="L50" i="33"/>
  <c r="K50" i="33"/>
  <c r="J50" i="33"/>
  <c r="I50" i="33"/>
  <c r="L49" i="33"/>
  <c r="K49" i="33"/>
  <c r="J49" i="33"/>
  <c r="I49" i="33"/>
  <c r="L48" i="33"/>
  <c r="K48" i="33"/>
  <c r="J48" i="33"/>
  <c r="I48" i="33"/>
  <c r="L47" i="33"/>
  <c r="K47" i="33"/>
  <c r="J47" i="33"/>
  <c r="I47" i="33"/>
  <c r="L46" i="33"/>
  <c r="K46" i="33"/>
  <c r="J46" i="33"/>
  <c r="I46" i="33"/>
  <c r="L45" i="33"/>
  <c r="K45" i="33"/>
  <c r="J45" i="33"/>
  <c r="I45" i="33"/>
  <c r="L44" i="33"/>
  <c r="K44" i="33"/>
  <c r="J44" i="33"/>
  <c r="I44" i="33"/>
  <c r="L43" i="33"/>
  <c r="K43" i="33"/>
  <c r="J43" i="33"/>
  <c r="I43" i="33"/>
  <c r="L42" i="33"/>
  <c r="K42" i="33"/>
  <c r="J42" i="33"/>
  <c r="I42" i="33"/>
  <c r="L41" i="33"/>
  <c r="K41" i="33"/>
  <c r="J41" i="33"/>
  <c r="I41" i="33"/>
  <c r="L40" i="33"/>
  <c r="K40" i="33"/>
  <c r="J40" i="33"/>
  <c r="I40" i="33"/>
  <c r="L39" i="33"/>
  <c r="K39" i="33"/>
  <c r="J39" i="33"/>
  <c r="I39" i="33"/>
  <c r="L38" i="33"/>
  <c r="K38" i="33"/>
  <c r="J38" i="33"/>
  <c r="I38" i="33"/>
  <c r="L37" i="33"/>
  <c r="K37" i="33"/>
  <c r="J37" i="33"/>
  <c r="I37" i="33"/>
  <c r="L36" i="33"/>
  <c r="K36" i="33"/>
  <c r="J36" i="33"/>
  <c r="I36" i="33"/>
  <c r="L35" i="33"/>
  <c r="K35" i="33"/>
  <c r="J35" i="33"/>
  <c r="I35" i="33"/>
  <c r="L34" i="33"/>
  <c r="K34" i="33"/>
  <c r="J34" i="33"/>
  <c r="I34" i="33"/>
  <c r="L33" i="33"/>
  <c r="K33" i="33"/>
  <c r="J33" i="33"/>
  <c r="I33" i="33"/>
  <c r="L32" i="33"/>
  <c r="K32" i="33"/>
  <c r="J32" i="33"/>
  <c r="I32" i="33"/>
  <c r="L31" i="33"/>
  <c r="K31" i="33"/>
  <c r="J31" i="33"/>
  <c r="I31" i="33"/>
  <c r="L30" i="33"/>
  <c r="K30" i="33"/>
  <c r="J30" i="33"/>
  <c r="I30" i="33"/>
  <c r="L29" i="33"/>
  <c r="K29" i="33"/>
  <c r="J29" i="33"/>
  <c r="I29" i="33"/>
  <c r="L28" i="33"/>
  <c r="K28" i="33"/>
  <c r="J28" i="33"/>
  <c r="I28" i="33"/>
  <c r="L27" i="33"/>
  <c r="K27" i="33"/>
  <c r="J27" i="33"/>
  <c r="I27" i="33"/>
  <c r="L26" i="33"/>
  <c r="K26" i="33"/>
  <c r="J26" i="33"/>
  <c r="I26" i="33"/>
  <c r="L25" i="33"/>
  <c r="K25" i="33"/>
  <c r="J25" i="33"/>
  <c r="I25" i="33"/>
  <c r="L24" i="33"/>
  <c r="K24" i="33"/>
  <c r="J24" i="33"/>
  <c r="I24" i="33"/>
  <c r="L23" i="33"/>
  <c r="K23" i="33"/>
  <c r="J23" i="33"/>
  <c r="I23" i="33"/>
  <c r="L22" i="33"/>
  <c r="K22" i="33"/>
  <c r="J22" i="33"/>
  <c r="I22" i="33"/>
  <c r="L21" i="33"/>
  <c r="K21" i="33"/>
  <c r="J21" i="33"/>
  <c r="I21" i="33"/>
  <c r="L20" i="33"/>
  <c r="K20" i="33"/>
  <c r="J20" i="33"/>
  <c r="I20" i="33"/>
  <c r="L19" i="33"/>
  <c r="K19" i="33"/>
  <c r="J19" i="33"/>
  <c r="I19" i="33"/>
  <c r="L18" i="33"/>
  <c r="K18" i="33"/>
  <c r="J18" i="33"/>
  <c r="I18" i="33"/>
  <c r="L17" i="33"/>
  <c r="K17" i="33"/>
  <c r="J17" i="33"/>
  <c r="I17" i="33"/>
  <c r="L16" i="33"/>
  <c r="K16" i="33"/>
  <c r="J16" i="33"/>
  <c r="I16" i="33"/>
  <c r="L15" i="33"/>
  <c r="K15" i="33"/>
  <c r="J15" i="33"/>
  <c r="I15" i="33"/>
  <c r="L14" i="33"/>
  <c r="K14" i="33"/>
  <c r="J14" i="33"/>
  <c r="I14" i="33"/>
  <c r="L13" i="33"/>
  <c r="K13" i="33"/>
  <c r="J13" i="33"/>
  <c r="I13" i="33"/>
  <c r="L12" i="33"/>
  <c r="K12" i="33"/>
  <c r="J12" i="33"/>
  <c r="I12" i="33"/>
  <c r="L11" i="33"/>
  <c r="K11" i="33"/>
  <c r="J11" i="33"/>
  <c r="I11" i="33"/>
  <c r="L10" i="33"/>
  <c r="K10" i="33"/>
  <c r="J10" i="33"/>
  <c r="I10" i="33"/>
  <c r="L9" i="33"/>
  <c r="K9" i="33"/>
  <c r="J9" i="33"/>
  <c r="I9" i="33"/>
  <c r="L8" i="33"/>
  <c r="K8" i="33"/>
  <c r="J8" i="33"/>
  <c r="I8" i="33"/>
  <c r="L7" i="33"/>
  <c r="K7" i="33"/>
  <c r="J7" i="33"/>
  <c r="I7" i="33"/>
  <c r="L6" i="33"/>
  <c r="K6" i="33"/>
  <c r="J6" i="33"/>
  <c r="I6" i="33"/>
  <c r="L5" i="33"/>
  <c r="K5" i="33"/>
  <c r="J5" i="33"/>
  <c r="I5" i="33"/>
  <c r="L4" i="33"/>
  <c r="K4" i="33"/>
  <c r="J4" i="33"/>
  <c r="I4" i="33"/>
  <c r="L3" i="33"/>
  <c r="K3" i="33"/>
  <c r="J3" i="33"/>
  <c r="I3" i="33"/>
  <c r="L92" i="32"/>
  <c r="K92" i="32"/>
  <c r="J92" i="32"/>
  <c r="I92" i="32"/>
  <c r="L90" i="32"/>
  <c r="K90" i="32"/>
  <c r="J90" i="32"/>
  <c r="I90" i="32"/>
  <c r="L89" i="32"/>
  <c r="K89" i="32"/>
  <c r="J89" i="32"/>
  <c r="I89" i="32"/>
  <c r="L88" i="32"/>
  <c r="K88" i="32"/>
  <c r="J88" i="32"/>
  <c r="I88" i="32"/>
  <c r="L87" i="32"/>
  <c r="K87" i="32"/>
  <c r="J87" i="32"/>
  <c r="I87" i="32"/>
  <c r="L86" i="32"/>
  <c r="K86" i="32"/>
  <c r="J86" i="32"/>
  <c r="I86" i="32"/>
  <c r="L85" i="32"/>
  <c r="K85" i="32"/>
  <c r="J85" i="32"/>
  <c r="I85" i="32"/>
  <c r="L84" i="32"/>
  <c r="K84" i="32"/>
  <c r="J84" i="32"/>
  <c r="I84" i="32"/>
  <c r="L83" i="32"/>
  <c r="K83" i="32"/>
  <c r="J83" i="32"/>
  <c r="I83" i="32"/>
  <c r="L82" i="32"/>
  <c r="K82" i="32"/>
  <c r="J82" i="32"/>
  <c r="I82" i="32"/>
  <c r="L81" i="32"/>
  <c r="K81" i="32"/>
  <c r="J81" i="32"/>
  <c r="I81" i="32"/>
  <c r="L80" i="32"/>
  <c r="K80" i="32"/>
  <c r="J80" i="32"/>
  <c r="I80" i="32"/>
  <c r="L79" i="32"/>
  <c r="K79" i="32"/>
  <c r="J79" i="32"/>
  <c r="I79" i="32"/>
  <c r="L78" i="32"/>
  <c r="K78" i="32"/>
  <c r="J78" i="32"/>
  <c r="I78" i="32"/>
  <c r="L77" i="32"/>
  <c r="K77" i="32"/>
  <c r="J77" i="32"/>
  <c r="I77" i="32"/>
  <c r="L76" i="32"/>
  <c r="K76" i="32"/>
  <c r="J76" i="32"/>
  <c r="I76" i="32"/>
  <c r="L75" i="32"/>
  <c r="K75" i="32"/>
  <c r="J75" i="32"/>
  <c r="I75" i="32"/>
  <c r="L74" i="32"/>
  <c r="K74" i="32"/>
  <c r="J74" i="32"/>
  <c r="I74" i="32"/>
  <c r="L73" i="32"/>
  <c r="K73" i="32"/>
  <c r="J73" i="32"/>
  <c r="I73" i="32"/>
  <c r="L72" i="32"/>
  <c r="K72" i="32"/>
  <c r="J72" i="32"/>
  <c r="I72" i="32"/>
  <c r="L71" i="32"/>
  <c r="K71" i="32"/>
  <c r="J71" i="32"/>
  <c r="I71" i="32"/>
  <c r="L70" i="32"/>
  <c r="K70" i="32"/>
  <c r="J70" i="32"/>
  <c r="I70" i="32"/>
  <c r="L69" i="32"/>
  <c r="K69" i="32"/>
  <c r="J69" i="32"/>
  <c r="I69" i="32"/>
  <c r="L68" i="32"/>
  <c r="K68" i="32"/>
  <c r="J68" i="32"/>
  <c r="I68" i="32"/>
  <c r="L67" i="32"/>
  <c r="K67" i="32"/>
  <c r="J67" i="32"/>
  <c r="I67" i="32"/>
  <c r="L66" i="32"/>
  <c r="K66" i="32"/>
  <c r="J66" i="32"/>
  <c r="I66" i="32"/>
  <c r="L65" i="32"/>
  <c r="K65" i="32"/>
  <c r="J65" i="32"/>
  <c r="I65" i="32"/>
  <c r="L64" i="32"/>
  <c r="K64" i="32"/>
  <c r="J64" i="32"/>
  <c r="I64" i="32"/>
  <c r="L63" i="32"/>
  <c r="K63" i="32"/>
  <c r="J63" i="32"/>
  <c r="I63" i="32"/>
  <c r="L62" i="32"/>
  <c r="K62" i="32"/>
  <c r="J62" i="32"/>
  <c r="I62" i="32"/>
  <c r="L61" i="32"/>
  <c r="K61" i="32"/>
  <c r="J61" i="32"/>
  <c r="I61" i="32"/>
  <c r="L60" i="32"/>
  <c r="K60" i="32"/>
  <c r="J60" i="32"/>
  <c r="I60" i="32"/>
  <c r="L59" i="32"/>
  <c r="K59" i="32"/>
  <c r="J59" i="32"/>
  <c r="I59" i="32"/>
  <c r="L58" i="32"/>
  <c r="K58" i="32"/>
  <c r="J58" i="32"/>
  <c r="I58" i="32"/>
  <c r="L57" i="32"/>
  <c r="K57" i="32"/>
  <c r="J57" i="32"/>
  <c r="I57" i="32"/>
  <c r="L56" i="32"/>
  <c r="K56" i="32"/>
  <c r="J56" i="32"/>
  <c r="I56" i="32"/>
  <c r="L55" i="32"/>
  <c r="K55" i="32"/>
  <c r="J55" i="32"/>
  <c r="I55" i="32"/>
  <c r="L54" i="32"/>
  <c r="K54" i="32"/>
  <c r="J54" i="32"/>
  <c r="I54" i="32"/>
  <c r="L53" i="32"/>
  <c r="K53" i="32"/>
  <c r="J53" i="32"/>
  <c r="I53" i="32"/>
  <c r="L52" i="32"/>
  <c r="K52" i="32"/>
  <c r="J52" i="32"/>
  <c r="I52" i="32"/>
  <c r="L51" i="32"/>
  <c r="K51" i="32"/>
  <c r="J51" i="32"/>
  <c r="I51" i="32"/>
  <c r="L50" i="32"/>
  <c r="K50" i="32"/>
  <c r="J50" i="32"/>
  <c r="I50" i="32"/>
  <c r="L49" i="32"/>
  <c r="K49" i="32"/>
  <c r="J49" i="32"/>
  <c r="I49" i="32"/>
  <c r="L48" i="32"/>
  <c r="K48" i="32"/>
  <c r="J48" i="32"/>
  <c r="I48" i="32"/>
  <c r="L47" i="32"/>
  <c r="K47" i="32"/>
  <c r="J47" i="32"/>
  <c r="I47" i="32"/>
  <c r="L46" i="32"/>
  <c r="K46" i="32"/>
  <c r="J46" i="32"/>
  <c r="I46" i="32"/>
  <c r="L45" i="32"/>
  <c r="K45" i="32"/>
  <c r="J45" i="32"/>
  <c r="I45" i="32"/>
  <c r="L44" i="32"/>
  <c r="K44" i="32"/>
  <c r="J44" i="32"/>
  <c r="I44" i="32"/>
  <c r="L43" i="32"/>
  <c r="K43" i="32"/>
  <c r="J43" i="32"/>
  <c r="I43" i="32"/>
  <c r="L42" i="32"/>
  <c r="K42" i="32"/>
  <c r="J42" i="32"/>
  <c r="I42" i="32"/>
  <c r="L41" i="32"/>
  <c r="K41" i="32"/>
  <c r="J41" i="32"/>
  <c r="I41" i="32"/>
  <c r="L40" i="32"/>
  <c r="K40" i="32"/>
  <c r="J40" i="32"/>
  <c r="I40" i="32"/>
  <c r="L39" i="32"/>
  <c r="K39" i="32"/>
  <c r="J39" i="32"/>
  <c r="I39" i="32"/>
  <c r="L38" i="32"/>
  <c r="K38" i="32"/>
  <c r="J38" i="32"/>
  <c r="I38" i="32"/>
  <c r="L37" i="32"/>
  <c r="K37" i="32"/>
  <c r="J37" i="32"/>
  <c r="I37" i="32"/>
  <c r="L36" i="32"/>
  <c r="K36" i="32"/>
  <c r="J36" i="32"/>
  <c r="I36" i="32"/>
  <c r="L35" i="32"/>
  <c r="K35" i="32"/>
  <c r="J35" i="32"/>
  <c r="I35" i="32"/>
  <c r="L34" i="32"/>
  <c r="K34" i="32"/>
  <c r="J34" i="32"/>
  <c r="I34" i="32"/>
  <c r="L33" i="32"/>
  <c r="K33" i="32"/>
  <c r="J33" i="32"/>
  <c r="I33" i="32"/>
  <c r="L32" i="32"/>
  <c r="K32" i="32"/>
  <c r="J32" i="32"/>
  <c r="I32" i="32"/>
  <c r="L31" i="32"/>
  <c r="K31" i="32"/>
  <c r="J31" i="32"/>
  <c r="I31" i="32"/>
  <c r="L30" i="32"/>
  <c r="K30" i="32"/>
  <c r="J30" i="32"/>
  <c r="I30" i="32"/>
  <c r="L29" i="32"/>
  <c r="K29" i="32"/>
  <c r="J29" i="32"/>
  <c r="I29" i="32"/>
  <c r="L28" i="32"/>
  <c r="K28" i="32"/>
  <c r="J28" i="32"/>
  <c r="I28" i="32"/>
  <c r="L27" i="32"/>
  <c r="K27" i="32"/>
  <c r="J27" i="32"/>
  <c r="I27" i="32"/>
  <c r="L26" i="32"/>
  <c r="K26" i="32"/>
  <c r="J26" i="32"/>
  <c r="I26" i="32"/>
  <c r="L25" i="32"/>
  <c r="K25" i="32"/>
  <c r="J25" i="32"/>
  <c r="I25" i="32"/>
  <c r="L24" i="32"/>
  <c r="K24" i="32"/>
  <c r="J24" i="32"/>
  <c r="I24" i="32"/>
  <c r="L23" i="32"/>
  <c r="K23" i="32"/>
  <c r="J23" i="32"/>
  <c r="I23" i="32"/>
  <c r="L22" i="32"/>
  <c r="K22" i="32"/>
  <c r="J22" i="32"/>
  <c r="I22" i="32"/>
  <c r="L21" i="32"/>
  <c r="K21" i="32"/>
  <c r="J21" i="32"/>
  <c r="I21" i="32"/>
  <c r="L20" i="32"/>
  <c r="K20" i="32"/>
  <c r="J20" i="32"/>
  <c r="I20" i="32"/>
  <c r="L19" i="32"/>
  <c r="K19" i="32"/>
  <c r="J19" i="32"/>
  <c r="I19" i="32"/>
  <c r="L18" i="32"/>
  <c r="K18" i="32"/>
  <c r="J18" i="32"/>
  <c r="I18" i="32"/>
  <c r="L17" i="32"/>
  <c r="K17" i="32"/>
  <c r="J17" i="32"/>
  <c r="I17" i="32"/>
  <c r="L16" i="32"/>
  <c r="K16" i="32"/>
  <c r="J16" i="32"/>
  <c r="I16" i="32"/>
  <c r="L15" i="32"/>
  <c r="K15" i="32"/>
  <c r="J15" i="32"/>
  <c r="I15" i="32"/>
  <c r="L14" i="32"/>
  <c r="K14" i="32"/>
  <c r="J14" i="32"/>
  <c r="I14" i="32"/>
  <c r="L13" i="32"/>
  <c r="K13" i="32"/>
  <c r="J13" i="32"/>
  <c r="I13" i="32"/>
  <c r="L12" i="32"/>
  <c r="K12" i="32"/>
  <c r="J12" i="32"/>
  <c r="I12" i="32"/>
  <c r="L11" i="32"/>
  <c r="K11" i="32"/>
  <c r="J11" i="32"/>
  <c r="I11" i="32"/>
  <c r="L10" i="32"/>
  <c r="K10" i="32"/>
  <c r="J10" i="32"/>
  <c r="I10" i="32"/>
  <c r="L9" i="32"/>
  <c r="K9" i="32"/>
  <c r="J9" i="32"/>
  <c r="I9" i="32"/>
  <c r="L8" i="32"/>
  <c r="K8" i="32"/>
  <c r="J8" i="32"/>
  <c r="I8" i="32"/>
  <c r="L7" i="32"/>
  <c r="K7" i="32"/>
  <c r="J7" i="32"/>
  <c r="I7" i="32"/>
  <c r="L6" i="32"/>
  <c r="K6" i="32"/>
  <c r="J6" i="32"/>
  <c r="I6" i="32"/>
  <c r="L5" i="32"/>
  <c r="K5" i="32"/>
  <c r="J5" i="32"/>
  <c r="I5" i="32"/>
  <c r="L4" i="32"/>
  <c r="K4" i="32"/>
  <c r="J4" i="32"/>
  <c r="I4" i="32"/>
  <c r="L3" i="32"/>
  <c r="K3" i="32"/>
  <c r="J3" i="32"/>
  <c r="I3" i="32"/>
  <c r="L84" i="31"/>
  <c r="K84" i="31"/>
  <c r="J84" i="31"/>
  <c r="I84" i="31"/>
  <c r="L83" i="31"/>
  <c r="K83" i="31"/>
  <c r="J83" i="31"/>
  <c r="L82" i="31"/>
  <c r="K82" i="31"/>
  <c r="J82" i="31"/>
  <c r="L81" i="31"/>
  <c r="K81" i="31"/>
  <c r="J81" i="31"/>
  <c r="L80" i="31"/>
  <c r="K80" i="31"/>
  <c r="J80" i="31"/>
  <c r="L79" i="31"/>
  <c r="K79" i="31"/>
  <c r="J79" i="31"/>
  <c r="L78" i="31"/>
  <c r="K78" i="31"/>
  <c r="J78" i="31"/>
  <c r="L77" i="31"/>
  <c r="K77" i="31"/>
  <c r="J77" i="31"/>
  <c r="L76" i="31"/>
  <c r="K76" i="31"/>
  <c r="J76" i="31"/>
  <c r="L75" i="31"/>
  <c r="K75" i="31"/>
  <c r="J75" i="31"/>
  <c r="L74" i="31"/>
  <c r="K74" i="31"/>
  <c r="J74" i="31"/>
  <c r="L73" i="31"/>
  <c r="K73" i="31"/>
  <c r="J73" i="31"/>
  <c r="L72" i="31"/>
  <c r="K72" i="31"/>
  <c r="J72" i="31"/>
  <c r="L71" i="31"/>
  <c r="K71" i="31"/>
  <c r="J71" i="31"/>
  <c r="L70" i="31"/>
  <c r="K70" i="31"/>
  <c r="J70" i="31"/>
  <c r="L69" i="31"/>
  <c r="K69" i="31"/>
  <c r="J69" i="31"/>
  <c r="L68" i="31"/>
  <c r="K68" i="31"/>
  <c r="J68" i="31"/>
  <c r="L67" i="31"/>
  <c r="K67" i="31"/>
  <c r="J67" i="31"/>
  <c r="L66" i="31"/>
  <c r="K66" i="31"/>
  <c r="J66" i="31"/>
  <c r="L65" i="31"/>
  <c r="K65" i="31"/>
  <c r="J65" i="31"/>
  <c r="L64" i="31"/>
  <c r="K64" i="31"/>
  <c r="J64" i="31"/>
  <c r="L63" i="31"/>
  <c r="K63" i="31"/>
  <c r="J63" i="31"/>
  <c r="L62" i="31"/>
  <c r="K62" i="31"/>
  <c r="J62" i="31"/>
  <c r="L61" i="31"/>
  <c r="K61" i="31"/>
  <c r="J61" i="31"/>
  <c r="L60" i="31"/>
  <c r="K60" i="31"/>
  <c r="J60" i="31"/>
  <c r="L59" i="31"/>
  <c r="K59" i="31"/>
  <c r="J59" i="31"/>
  <c r="L58" i="31"/>
  <c r="K58" i="31"/>
  <c r="J58" i="31"/>
  <c r="L57" i="31"/>
  <c r="K57" i="31"/>
  <c r="J57" i="31"/>
  <c r="L56" i="31"/>
  <c r="K56" i="31"/>
  <c r="J56" i="31"/>
  <c r="L55" i="31"/>
  <c r="K55" i="31"/>
  <c r="J55" i="31"/>
  <c r="L54" i="31"/>
  <c r="K54" i="31"/>
  <c r="J54" i="31"/>
  <c r="L53" i="31"/>
  <c r="K53" i="31"/>
  <c r="J53" i="31"/>
  <c r="L52" i="31"/>
  <c r="K52" i="31"/>
  <c r="J52" i="31"/>
  <c r="L51" i="31"/>
  <c r="K51" i="31"/>
  <c r="J51" i="31"/>
  <c r="L50" i="31"/>
  <c r="K50" i="31"/>
  <c r="J50" i="31"/>
  <c r="L49" i="31"/>
  <c r="K49" i="31"/>
  <c r="J49" i="31"/>
  <c r="L48" i="31"/>
  <c r="K48" i="31"/>
  <c r="J48" i="31"/>
  <c r="L47" i="31"/>
  <c r="K47" i="31"/>
  <c r="J47" i="31"/>
  <c r="L46" i="31"/>
  <c r="K46" i="31"/>
  <c r="J46" i="31"/>
  <c r="L45" i="31"/>
  <c r="K45" i="31"/>
  <c r="J45" i="31"/>
  <c r="L44" i="31"/>
  <c r="K44" i="31"/>
  <c r="J44" i="31"/>
  <c r="L43" i="31"/>
  <c r="K43" i="31"/>
  <c r="J43" i="31"/>
  <c r="L42" i="31"/>
  <c r="K42" i="31"/>
  <c r="J42" i="31"/>
  <c r="L41" i="31"/>
  <c r="K41" i="31"/>
  <c r="J41" i="31"/>
  <c r="L40" i="31"/>
  <c r="K40" i="31"/>
  <c r="J40" i="31"/>
  <c r="L39" i="31"/>
  <c r="K39" i="31"/>
  <c r="J39" i="31"/>
  <c r="L38" i="31"/>
  <c r="K38" i="31"/>
  <c r="J38" i="31"/>
  <c r="L37" i="31"/>
  <c r="K37" i="31"/>
  <c r="J37" i="31"/>
  <c r="L36" i="31"/>
  <c r="K36" i="31"/>
  <c r="J36" i="31"/>
  <c r="L35" i="31"/>
  <c r="K35" i="31"/>
  <c r="J35" i="31"/>
  <c r="L34" i="31"/>
  <c r="K34" i="31"/>
  <c r="J34" i="31"/>
  <c r="L33" i="31"/>
  <c r="K33" i="31"/>
  <c r="J33" i="31"/>
  <c r="L32" i="31"/>
  <c r="K32" i="31"/>
  <c r="J32" i="31"/>
  <c r="L31" i="31"/>
  <c r="K31" i="31"/>
  <c r="J31" i="31"/>
  <c r="L30" i="31"/>
  <c r="K30" i="31"/>
  <c r="J30" i="31"/>
  <c r="L29" i="31"/>
  <c r="K29" i="31"/>
  <c r="J29" i="31"/>
  <c r="L28" i="31"/>
  <c r="K28" i="31"/>
  <c r="J28" i="31"/>
  <c r="L27" i="31"/>
  <c r="K27" i="31"/>
  <c r="J27" i="31"/>
  <c r="L26" i="31"/>
  <c r="K26" i="31"/>
  <c r="J26" i="31"/>
  <c r="L25" i="31"/>
  <c r="K25" i="31"/>
  <c r="J25" i="31"/>
  <c r="L24" i="31"/>
  <c r="K24" i="31"/>
  <c r="J24" i="31"/>
  <c r="L23" i="31"/>
  <c r="K23" i="31"/>
  <c r="J23" i="31"/>
  <c r="L22" i="31"/>
  <c r="K22" i="31"/>
  <c r="J22" i="31"/>
  <c r="L21" i="31"/>
  <c r="K21" i="31"/>
  <c r="J21" i="31"/>
  <c r="L20" i="31"/>
  <c r="K20" i="31"/>
  <c r="J20" i="31"/>
  <c r="L19" i="31"/>
  <c r="K19" i="31"/>
  <c r="J19" i="31"/>
  <c r="L18" i="31"/>
  <c r="K18" i="31"/>
  <c r="J18" i="31"/>
  <c r="L17" i="31"/>
  <c r="K17" i="31"/>
  <c r="J17" i="31"/>
  <c r="L16" i="31"/>
  <c r="K16" i="31"/>
  <c r="J16" i="31"/>
  <c r="L15" i="31"/>
  <c r="K15" i="31"/>
  <c r="J15" i="31"/>
  <c r="L14" i="31"/>
  <c r="K14" i="31"/>
  <c r="J14" i="31"/>
  <c r="L13" i="31"/>
  <c r="K13" i="31"/>
  <c r="J13" i="31"/>
  <c r="L12" i="31"/>
  <c r="K12" i="31"/>
  <c r="J12" i="31"/>
  <c r="L11" i="31"/>
  <c r="K11" i="31"/>
  <c r="J11" i="31"/>
  <c r="L10" i="31"/>
  <c r="K10" i="31"/>
  <c r="J10" i="31"/>
  <c r="L9" i="31"/>
  <c r="K9" i="31"/>
  <c r="J9" i="31"/>
  <c r="L8" i="31"/>
  <c r="K8" i="31"/>
  <c r="J8" i="31"/>
  <c r="L7" i="31"/>
  <c r="K7" i="31"/>
  <c r="J7" i="31"/>
  <c r="L6" i="31"/>
  <c r="K6" i="31"/>
  <c r="J6" i="31"/>
  <c r="L5" i="31"/>
  <c r="K5" i="31"/>
  <c r="J5" i="31"/>
  <c r="L4" i="31"/>
  <c r="K4" i="31"/>
  <c r="J4" i="31"/>
  <c r="L3" i="31"/>
  <c r="K3" i="31"/>
  <c r="J3" i="31"/>
  <c r="K84" i="29"/>
  <c r="J84" i="29"/>
  <c r="I84" i="29"/>
  <c r="H84" i="29"/>
  <c r="K83" i="29"/>
  <c r="J83" i="29"/>
  <c r="I83" i="29"/>
  <c r="H83" i="29"/>
  <c r="K82" i="29"/>
  <c r="J82" i="29"/>
  <c r="I82" i="29"/>
  <c r="H82" i="29"/>
  <c r="K81" i="29"/>
  <c r="J81" i="29"/>
  <c r="I81" i="29"/>
  <c r="H81" i="29"/>
  <c r="K80" i="29"/>
  <c r="J80" i="29"/>
  <c r="I80" i="29"/>
  <c r="H80" i="29"/>
  <c r="K79" i="29"/>
  <c r="J79" i="29"/>
  <c r="I79" i="29"/>
  <c r="H79" i="29"/>
  <c r="K78" i="29"/>
  <c r="J78" i="29"/>
  <c r="I78" i="29"/>
  <c r="H78" i="29"/>
  <c r="K77" i="29"/>
  <c r="J77" i="29"/>
  <c r="I77" i="29"/>
  <c r="H77" i="29"/>
  <c r="K76" i="29"/>
  <c r="J76" i="29"/>
  <c r="I76" i="29"/>
  <c r="H76" i="29"/>
  <c r="K75" i="29"/>
  <c r="J75" i="29"/>
  <c r="I75" i="29"/>
  <c r="H75" i="29"/>
  <c r="K74" i="29"/>
  <c r="J74" i="29"/>
  <c r="I74" i="29"/>
  <c r="H74" i="29"/>
  <c r="K73" i="29"/>
  <c r="J73" i="29"/>
  <c r="I73" i="29"/>
  <c r="H73" i="29"/>
  <c r="K72" i="29"/>
  <c r="J72" i="29"/>
  <c r="I72" i="29"/>
  <c r="H72" i="29"/>
  <c r="K71" i="29"/>
  <c r="J71" i="29"/>
  <c r="I71" i="29"/>
  <c r="H71" i="29"/>
  <c r="K70" i="29"/>
  <c r="J70" i="29"/>
  <c r="I70" i="29"/>
  <c r="H70" i="29"/>
  <c r="K69" i="29"/>
  <c r="J69" i="29"/>
  <c r="I69" i="29"/>
  <c r="H69" i="29"/>
  <c r="K68" i="29"/>
  <c r="J68" i="29"/>
  <c r="I68" i="29"/>
  <c r="H68" i="29"/>
  <c r="K67" i="29"/>
  <c r="J67" i="29"/>
  <c r="I67" i="29"/>
  <c r="H67" i="29"/>
  <c r="K66" i="29"/>
  <c r="J66" i="29"/>
  <c r="I66" i="29"/>
  <c r="H66" i="29"/>
  <c r="K65" i="29"/>
  <c r="J65" i="29"/>
  <c r="I65" i="29"/>
  <c r="H65" i="29"/>
  <c r="K64" i="29"/>
  <c r="J64" i="29"/>
  <c r="I64" i="29"/>
  <c r="H64" i="29"/>
  <c r="K63" i="29"/>
  <c r="J63" i="29"/>
  <c r="I63" i="29"/>
  <c r="H63" i="29"/>
  <c r="K62" i="29"/>
  <c r="J62" i="29"/>
  <c r="I62" i="29"/>
  <c r="H62" i="29"/>
  <c r="K61" i="29"/>
  <c r="J61" i="29"/>
  <c r="I61" i="29"/>
  <c r="H61" i="29"/>
  <c r="K60" i="29"/>
  <c r="J60" i="29"/>
  <c r="I60" i="29"/>
  <c r="H60" i="29"/>
  <c r="K59" i="29"/>
  <c r="J59" i="29"/>
  <c r="I59" i="29"/>
  <c r="H59" i="29"/>
  <c r="K58" i="29"/>
  <c r="J58" i="29"/>
  <c r="I58" i="29"/>
  <c r="H58" i="29"/>
  <c r="K57" i="29"/>
  <c r="J57" i="29"/>
  <c r="I57" i="29"/>
  <c r="H57" i="29"/>
  <c r="K56" i="29"/>
  <c r="J56" i="29"/>
  <c r="I56" i="29"/>
  <c r="H56" i="29"/>
  <c r="K55" i="29"/>
  <c r="J55" i="29"/>
  <c r="I55" i="29"/>
  <c r="H55" i="29"/>
  <c r="K54" i="29"/>
  <c r="J54" i="29"/>
  <c r="I54" i="29"/>
  <c r="H54" i="29"/>
  <c r="K53" i="29"/>
  <c r="J53" i="29"/>
  <c r="I53" i="29"/>
  <c r="H53" i="29"/>
  <c r="K52" i="29"/>
  <c r="J52" i="29"/>
  <c r="I52" i="29"/>
  <c r="H52" i="29"/>
  <c r="K51" i="29"/>
  <c r="J51" i="29"/>
  <c r="I51" i="29"/>
  <c r="H51" i="29"/>
  <c r="K50" i="29"/>
  <c r="J50" i="29"/>
  <c r="I50" i="29"/>
  <c r="H50" i="29"/>
  <c r="K49" i="29"/>
  <c r="J49" i="29"/>
  <c r="I49" i="29"/>
  <c r="H49" i="29"/>
  <c r="K48" i="29"/>
  <c r="J48" i="29"/>
  <c r="I48" i="29"/>
  <c r="H48" i="29"/>
  <c r="K47" i="29"/>
  <c r="J47" i="29"/>
  <c r="I47" i="29"/>
  <c r="H47" i="29"/>
  <c r="K46" i="29"/>
  <c r="J46" i="29"/>
  <c r="I46" i="29"/>
  <c r="H46" i="29"/>
  <c r="K45" i="29"/>
  <c r="J45" i="29"/>
  <c r="I45" i="29"/>
  <c r="H45" i="29"/>
  <c r="K44" i="29"/>
  <c r="J44" i="29"/>
  <c r="I44" i="29"/>
  <c r="H44" i="29"/>
  <c r="K43" i="29"/>
  <c r="J43" i="29"/>
  <c r="I43" i="29"/>
  <c r="H43" i="29"/>
  <c r="K42" i="29"/>
  <c r="J42" i="29"/>
  <c r="I42" i="29"/>
  <c r="H42" i="29"/>
  <c r="K41" i="29"/>
  <c r="J41" i="29"/>
  <c r="I41" i="29"/>
  <c r="H41" i="29"/>
  <c r="K40" i="29"/>
  <c r="J40" i="29"/>
  <c r="I40" i="29"/>
  <c r="H40" i="29"/>
  <c r="K39" i="29"/>
  <c r="J39" i="29"/>
  <c r="I39" i="29"/>
  <c r="H39" i="29"/>
  <c r="K38" i="29"/>
  <c r="J38" i="29"/>
  <c r="I38" i="29"/>
  <c r="H38" i="29"/>
  <c r="K37" i="29"/>
  <c r="J37" i="29"/>
  <c r="I37" i="29"/>
  <c r="H37" i="29"/>
  <c r="K36" i="29"/>
  <c r="J36" i="29"/>
  <c r="I36" i="29"/>
  <c r="H36" i="29"/>
  <c r="K35" i="29"/>
  <c r="J35" i="29"/>
  <c r="I35" i="29"/>
  <c r="H35" i="29"/>
  <c r="K34" i="29"/>
  <c r="J34" i="29"/>
  <c r="I34" i="29"/>
  <c r="H34" i="29"/>
  <c r="K33" i="29"/>
  <c r="J33" i="29"/>
  <c r="I33" i="29"/>
  <c r="H33" i="29"/>
  <c r="K32" i="29"/>
  <c r="J32" i="29"/>
  <c r="I32" i="29"/>
  <c r="H32" i="29"/>
  <c r="K31" i="29"/>
  <c r="J31" i="29"/>
  <c r="I31" i="29"/>
  <c r="H31" i="29"/>
  <c r="K30" i="29"/>
  <c r="J30" i="29"/>
  <c r="I30" i="29"/>
  <c r="H30" i="29"/>
  <c r="K29" i="29"/>
  <c r="J29" i="29"/>
  <c r="I29" i="29"/>
  <c r="H29" i="29"/>
  <c r="K28" i="29"/>
  <c r="J28" i="29"/>
  <c r="I28" i="29"/>
  <c r="H28" i="29"/>
  <c r="K27" i="29"/>
  <c r="J27" i="29"/>
  <c r="I27" i="29"/>
  <c r="H27" i="29"/>
  <c r="K26" i="29"/>
  <c r="J26" i="29"/>
  <c r="I26" i="29"/>
  <c r="H26" i="29"/>
  <c r="K25" i="29"/>
  <c r="J25" i="29"/>
  <c r="I25" i="29"/>
  <c r="H25" i="29"/>
  <c r="K24" i="29"/>
  <c r="J24" i="29"/>
  <c r="I24" i="29"/>
  <c r="H24" i="29"/>
  <c r="K23" i="29"/>
  <c r="J23" i="29"/>
  <c r="I23" i="29"/>
  <c r="H23" i="29"/>
  <c r="K22" i="29"/>
  <c r="J22" i="29"/>
  <c r="I22" i="29"/>
  <c r="H22" i="29"/>
  <c r="K21" i="29"/>
  <c r="J21" i="29"/>
  <c r="I21" i="29"/>
  <c r="H21" i="29"/>
  <c r="K20" i="29"/>
  <c r="J20" i="29"/>
  <c r="I20" i="29"/>
  <c r="H20" i="29"/>
  <c r="K19" i="29"/>
  <c r="J19" i="29"/>
  <c r="I19" i="29"/>
  <c r="H19" i="29"/>
  <c r="K18" i="29"/>
  <c r="J18" i="29"/>
  <c r="I18" i="29"/>
  <c r="H18" i="29"/>
  <c r="K17" i="29"/>
  <c r="J17" i="29"/>
  <c r="I17" i="29"/>
  <c r="H17" i="29"/>
  <c r="K16" i="29"/>
  <c r="J16" i="29"/>
  <c r="I16" i="29"/>
  <c r="H16" i="29"/>
  <c r="K15" i="29"/>
  <c r="J15" i="29"/>
  <c r="I15" i="29"/>
  <c r="H15" i="29"/>
  <c r="K14" i="29"/>
  <c r="J14" i="29"/>
  <c r="I14" i="29"/>
  <c r="H14" i="29"/>
  <c r="K13" i="29"/>
  <c r="J13" i="29"/>
  <c r="I13" i="29"/>
  <c r="H13" i="29"/>
  <c r="K12" i="29"/>
  <c r="J12" i="29"/>
  <c r="I12" i="29"/>
  <c r="H12" i="29"/>
  <c r="K11" i="29"/>
  <c r="J11" i="29"/>
  <c r="I11" i="29"/>
  <c r="H11" i="29"/>
  <c r="K10" i="29"/>
  <c r="J10" i="29"/>
  <c r="I10" i="29"/>
  <c r="H10" i="29"/>
  <c r="K9" i="29"/>
  <c r="J9" i="29"/>
  <c r="I9" i="29"/>
  <c r="H9" i="29"/>
  <c r="K8" i="29"/>
  <c r="J8" i="29"/>
  <c r="I8" i="29"/>
  <c r="H8" i="29"/>
  <c r="K7" i="29"/>
  <c r="J7" i="29"/>
  <c r="I7" i="29"/>
  <c r="H7" i="29"/>
  <c r="K6" i="29"/>
  <c r="J6" i="29"/>
  <c r="I6" i="29"/>
  <c r="H6" i="29"/>
  <c r="K5" i="29"/>
  <c r="J5" i="29"/>
  <c r="I5" i="29"/>
  <c r="H5" i="29"/>
  <c r="K4" i="29"/>
  <c r="J4" i="29"/>
  <c r="I4" i="29"/>
  <c r="H4" i="29"/>
  <c r="K3" i="29"/>
  <c r="J3" i="29"/>
  <c r="I3" i="29"/>
  <c r="H3" i="29"/>
  <c r="K92" i="28"/>
  <c r="J92" i="28"/>
  <c r="H92" i="28"/>
  <c r="K90" i="28"/>
  <c r="J90" i="28"/>
  <c r="I90" i="28"/>
  <c r="H90" i="28"/>
  <c r="K89" i="28"/>
  <c r="J89" i="28"/>
  <c r="I89" i="28"/>
  <c r="H89" i="28"/>
  <c r="K88" i="28"/>
  <c r="J88" i="28"/>
  <c r="I88" i="28"/>
  <c r="H88" i="28"/>
  <c r="K87" i="28"/>
  <c r="J87" i="28"/>
  <c r="I87" i="28"/>
  <c r="H87" i="28"/>
  <c r="K86" i="28"/>
  <c r="J86" i="28"/>
  <c r="I86" i="28"/>
  <c r="H86" i="28"/>
  <c r="K85" i="28"/>
  <c r="J85" i="28"/>
  <c r="I85" i="28"/>
  <c r="H85" i="28"/>
  <c r="K84" i="28"/>
  <c r="J84" i="28"/>
  <c r="I84" i="28"/>
  <c r="H84" i="28"/>
  <c r="K83" i="28"/>
  <c r="J83" i="28"/>
  <c r="I83" i="28"/>
  <c r="H83" i="28"/>
  <c r="K82" i="28"/>
  <c r="J82" i="28"/>
  <c r="I82" i="28"/>
  <c r="H82" i="28"/>
  <c r="K81" i="28"/>
  <c r="J81" i="28"/>
  <c r="I81" i="28"/>
  <c r="H81" i="28"/>
  <c r="K80" i="28"/>
  <c r="J80" i="28"/>
  <c r="I80" i="28"/>
  <c r="H80" i="28"/>
  <c r="K79" i="28"/>
  <c r="J79" i="28"/>
  <c r="I79" i="28"/>
  <c r="H79" i="28"/>
  <c r="K78" i="28"/>
  <c r="J78" i="28"/>
  <c r="I78" i="28"/>
  <c r="H78" i="28"/>
  <c r="K77" i="28"/>
  <c r="J77" i="28"/>
  <c r="I77" i="28"/>
  <c r="H77" i="28"/>
  <c r="K76" i="28"/>
  <c r="J76" i="28"/>
  <c r="I76" i="28"/>
  <c r="H76" i="28"/>
  <c r="K75" i="28"/>
  <c r="J75" i="28"/>
  <c r="I75" i="28"/>
  <c r="H75" i="28"/>
  <c r="K74" i="28"/>
  <c r="J74" i="28"/>
  <c r="I74" i="28"/>
  <c r="H74" i="28"/>
  <c r="K73" i="28"/>
  <c r="J73" i="28"/>
  <c r="I73" i="28"/>
  <c r="H73" i="28"/>
  <c r="K72" i="28"/>
  <c r="J72" i="28"/>
  <c r="I72" i="28"/>
  <c r="H72" i="28"/>
  <c r="K71" i="28"/>
  <c r="J71" i="28"/>
  <c r="I71" i="28"/>
  <c r="H71" i="28"/>
  <c r="K70" i="28"/>
  <c r="J70" i="28"/>
  <c r="I70" i="28"/>
  <c r="H70" i="28"/>
  <c r="K69" i="28"/>
  <c r="J69" i="28"/>
  <c r="I69" i="28"/>
  <c r="H69" i="28"/>
  <c r="K68" i="28"/>
  <c r="J68" i="28"/>
  <c r="I68" i="28"/>
  <c r="H68" i="28"/>
  <c r="K67" i="28"/>
  <c r="J67" i="28"/>
  <c r="I67" i="28"/>
  <c r="H67" i="28"/>
  <c r="K66" i="28"/>
  <c r="J66" i="28"/>
  <c r="I66" i="28"/>
  <c r="H66" i="28"/>
  <c r="K65" i="28"/>
  <c r="J65" i="28"/>
  <c r="I65" i="28"/>
  <c r="H65" i="28"/>
  <c r="K64" i="28"/>
  <c r="J64" i="28"/>
  <c r="I64" i="28"/>
  <c r="H64" i="28"/>
  <c r="K63" i="28"/>
  <c r="J63" i="28"/>
  <c r="I63" i="28"/>
  <c r="H63" i="28"/>
  <c r="K62" i="28"/>
  <c r="J62" i="28"/>
  <c r="I62" i="28"/>
  <c r="H62" i="28"/>
  <c r="K61" i="28"/>
  <c r="J61" i="28"/>
  <c r="I61" i="28"/>
  <c r="H61" i="28"/>
  <c r="K60" i="28"/>
  <c r="J60" i="28"/>
  <c r="I60" i="28"/>
  <c r="H60" i="28"/>
  <c r="K59" i="28"/>
  <c r="J59" i="28"/>
  <c r="I59" i="28"/>
  <c r="H59" i="28"/>
  <c r="K58" i="28"/>
  <c r="J58" i="28"/>
  <c r="I58" i="28"/>
  <c r="H58" i="28"/>
  <c r="K57" i="28"/>
  <c r="J57" i="28"/>
  <c r="I57" i="28"/>
  <c r="H57" i="28"/>
  <c r="K56" i="28"/>
  <c r="J56" i="28"/>
  <c r="I56" i="28"/>
  <c r="H56" i="28"/>
  <c r="K55" i="28"/>
  <c r="J55" i="28"/>
  <c r="I55" i="28"/>
  <c r="H55" i="28"/>
  <c r="K54" i="28"/>
  <c r="J54" i="28"/>
  <c r="I54" i="28"/>
  <c r="H54" i="28"/>
  <c r="K53" i="28"/>
  <c r="J53" i="28"/>
  <c r="I53" i="28"/>
  <c r="H53" i="28"/>
  <c r="K52" i="28"/>
  <c r="J52" i="28"/>
  <c r="I52" i="28"/>
  <c r="H52" i="28"/>
  <c r="K51" i="28"/>
  <c r="J51" i="28"/>
  <c r="I51" i="28"/>
  <c r="H51" i="28"/>
  <c r="K50" i="28"/>
  <c r="J50" i="28"/>
  <c r="I50" i="28"/>
  <c r="H50" i="28"/>
  <c r="K49" i="28"/>
  <c r="J49" i="28"/>
  <c r="I49" i="28"/>
  <c r="H49" i="28"/>
  <c r="K48" i="28"/>
  <c r="J48" i="28"/>
  <c r="I48" i="28"/>
  <c r="H48" i="28"/>
  <c r="K47" i="28"/>
  <c r="J47" i="28"/>
  <c r="I47" i="28"/>
  <c r="H47" i="28"/>
  <c r="K46" i="28"/>
  <c r="J46" i="28"/>
  <c r="I46" i="28"/>
  <c r="H46" i="28"/>
  <c r="K45" i="28"/>
  <c r="J45" i="28"/>
  <c r="I45" i="28"/>
  <c r="H45" i="28"/>
  <c r="K44" i="28"/>
  <c r="J44" i="28"/>
  <c r="I44" i="28"/>
  <c r="H44" i="28"/>
  <c r="K43" i="28"/>
  <c r="J43" i="28"/>
  <c r="I43" i="28"/>
  <c r="H43" i="28"/>
  <c r="K42" i="28"/>
  <c r="J42" i="28"/>
  <c r="I42" i="28"/>
  <c r="H42" i="28"/>
  <c r="K41" i="28"/>
  <c r="J41" i="28"/>
  <c r="I41" i="28"/>
  <c r="H41" i="28"/>
  <c r="K40" i="28"/>
  <c r="J40" i="28"/>
  <c r="I40" i="28"/>
  <c r="H40" i="28"/>
  <c r="K39" i="28"/>
  <c r="J39" i="28"/>
  <c r="I39" i="28"/>
  <c r="H39" i="28"/>
  <c r="K38" i="28"/>
  <c r="J38" i="28"/>
  <c r="I38" i="28"/>
  <c r="H38" i="28"/>
  <c r="K37" i="28"/>
  <c r="J37" i="28"/>
  <c r="I37" i="28"/>
  <c r="H37" i="28"/>
  <c r="K36" i="28"/>
  <c r="J36" i="28"/>
  <c r="I36" i="28"/>
  <c r="H36" i="28"/>
  <c r="K35" i="28"/>
  <c r="J35" i="28"/>
  <c r="I35" i="28"/>
  <c r="H35" i="28"/>
  <c r="K34" i="28"/>
  <c r="J34" i="28"/>
  <c r="I34" i="28"/>
  <c r="H34" i="28"/>
  <c r="K33" i="28"/>
  <c r="J33" i="28"/>
  <c r="I33" i="28"/>
  <c r="H33" i="28"/>
  <c r="K32" i="28"/>
  <c r="J32" i="28"/>
  <c r="I32" i="28"/>
  <c r="H32" i="28"/>
  <c r="K31" i="28"/>
  <c r="J31" i="28"/>
  <c r="I31" i="28"/>
  <c r="H31" i="28"/>
  <c r="K30" i="28"/>
  <c r="J30" i="28"/>
  <c r="I30" i="28"/>
  <c r="H30" i="28"/>
  <c r="K29" i="28"/>
  <c r="J29" i="28"/>
  <c r="I29" i="28"/>
  <c r="H29" i="28"/>
  <c r="K28" i="28"/>
  <c r="J28" i="28"/>
  <c r="I28" i="28"/>
  <c r="H28" i="28"/>
  <c r="K27" i="28"/>
  <c r="J27" i="28"/>
  <c r="I27" i="28"/>
  <c r="H27" i="28"/>
  <c r="K26" i="28"/>
  <c r="J26" i="28"/>
  <c r="I26" i="28"/>
  <c r="H26" i="28"/>
  <c r="K25" i="28"/>
  <c r="J25" i="28"/>
  <c r="I25" i="28"/>
  <c r="H25" i="28"/>
  <c r="K24" i="28"/>
  <c r="J24" i="28"/>
  <c r="I24" i="28"/>
  <c r="H24" i="28"/>
  <c r="K23" i="28"/>
  <c r="J23" i="28"/>
  <c r="I23" i="28"/>
  <c r="H23" i="28"/>
  <c r="K22" i="28"/>
  <c r="J22" i="28"/>
  <c r="I22" i="28"/>
  <c r="H22" i="28"/>
  <c r="K21" i="28"/>
  <c r="J21" i="28"/>
  <c r="I21" i="28"/>
  <c r="H21" i="28"/>
  <c r="K20" i="28"/>
  <c r="J20" i="28"/>
  <c r="I20" i="28"/>
  <c r="H20" i="28"/>
  <c r="K19" i="28"/>
  <c r="J19" i="28"/>
  <c r="I19" i="28"/>
  <c r="H19" i="28"/>
  <c r="K18" i="28"/>
  <c r="J18" i="28"/>
  <c r="I18" i="28"/>
  <c r="H18" i="28"/>
  <c r="K17" i="28"/>
  <c r="J17" i="28"/>
  <c r="I17" i="28"/>
  <c r="H17" i="28"/>
  <c r="K16" i="28"/>
  <c r="J16" i="28"/>
  <c r="I16" i="28"/>
  <c r="H16" i="28"/>
  <c r="K15" i="28"/>
  <c r="J15" i="28"/>
  <c r="I15" i="28"/>
  <c r="H15" i="28"/>
  <c r="K14" i="28"/>
  <c r="J14" i="28"/>
  <c r="I14" i="28"/>
  <c r="H14" i="28"/>
  <c r="K13" i="28"/>
  <c r="J13" i="28"/>
  <c r="I13" i="28"/>
  <c r="H13" i="28"/>
  <c r="K12" i="28"/>
  <c r="J12" i="28"/>
  <c r="I12" i="28"/>
  <c r="H12" i="28"/>
  <c r="K11" i="28"/>
  <c r="J11" i="28"/>
  <c r="I11" i="28"/>
  <c r="H11" i="28"/>
  <c r="K10" i="28"/>
  <c r="J10" i="28"/>
  <c r="I10" i="28"/>
  <c r="H10" i="28"/>
  <c r="K9" i="28"/>
  <c r="J9" i="28"/>
  <c r="I9" i="28"/>
  <c r="H9" i="28"/>
  <c r="K8" i="28"/>
  <c r="J8" i="28"/>
  <c r="I8" i="28"/>
  <c r="H8" i="28"/>
  <c r="K7" i="28"/>
  <c r="J7" i="28"/>
  <c r="I7" i="28"/>
  <c r="H7" i="28"/>
  <c r="K6" i="28"/>
  <c r="J6" i="28"/>
  <c r="I6" i="28"/>
  <c r="H6" i="28"/>
  <c r="K5" i="28"/>
  <c r="J5" i="28"/>
  <c r="I5" i="28"/>
  <c r="H5" i="28"/>
  <c r="K4" i="28"/>
  <c r="J4" i="28"/>
  <c r="I4" i="28"/>
  <c r="H4" i="28"/>
  <c r="K3" i="28"/>
  <c r="J3" i="28"/>
  <c r="I3" i="28"/>
  <c r="H3" i="28"/>
  <c r="L84" i="9"/>
  <c r="K84" i="9"/>
  <c r="J84" i="9"/>
  <c r="I84" i="9"/>
  <c r="H84" i="9"/>
  <c r="L83" i="9"/>
  <c r="K83" i="9"/>
  <c r="J83" i="9"/>
  <c r="I83" i="9"/>
  <c r="H83" i="9"/>
  <c r="L82" i="9"/>
  <c r="K82" i="9"/>
  <c r="J82" i="9"/>
  <c r="I82" i="9"/>
  <c r="H82" i="9"/>
  <c r="L81" i="9"/>
  <c r="K81" i="9"/>
  <c r="J81" i="9"/>
  <c r="I81" i="9"/>
  <c r="H81" i="9"/>
  <c r="L80" i="9"/>
  <c r="K80" i="9"/>
  <c r="J80" i="9"/>
  <c r="I80" i="9"/>
  <c r="H80" i="9"/>
  <c r="L79" i="9"/>
  <c r="K79" i="9"/>
  <c r="J79" i="9"/>
  <c r="I79" i="9"/>
  <c r="H79" i="9"/>
  <c r="L78" i="9"/>
  <c r="K78" i="9"/>
  <c r="J78" i="9"/>
  <c r="I78" i="9"/>
  <c r="H78" i="9"/>
  <c r="L77" i="9"/>
  <c r="K77" i="9"/>
  <c r="J77" i="9"/>
  <c r="I77" i="9"/>
  <c r="H77" i="9"/>
  <c r="L76" i="9"/>
  <c r="K76" i="9"/>
  <c r="J76" i="9"/>
  <c r="I76" i="9"/>
  <c r="H76" i="9"/>
  <c r="L75" i="9"/>
  <c r="K75" i="9"/>
  <c r="J75" i="9"/>
  <c r="I75" i="9"/>
  <c r="H75" i="9"/>
  <c r="L74" i="9"/>
  <c r="K74" i="9"/>
  <c r="J74" i="9"/>
  <c r="I74" i="9"/>
  <c r="H74" i="9"/>
  <c r="L73" i="9"/>
  <c r="K73" i="9"/>
  <c r="J73" i="9"/>
  <c r="I73" i="9"/>
  <c r="H73" i="9"/>
  <c r="L72" i="9"/>
  <c r="K72" i="9"/>
  <c r="J72" i="9"/>
  <c r="I72" i="9"/>
  <c r="H72" i="9"/>
  <c r="L71" i="9"/>
  <c r="K71" i="9"/>
  <c r="J71" i="9"/>
  <c r="I71" i="9"/>
  <c r="H71" i="9"/>
  <c r="L70" i="9"/>
  <c r="K70" i="9"/>
  <c r="J70" i="9"/>
  <c r="I70" i="9"/>
  <c r="H70" i="9"/>
  <c r="L69" i="9"/>
  <c r="K69" i="9"/>
  <c r="J69" i="9"/>
  <c r="I69" i="9"/>
  <c r="H69" i="9"/>
  <c r="L68" i="9"/>
  <c r="K68" i="9"/>
  <c r="J68" i="9"/>
  <c r="I68" i="9"/>
  <c r="H68" i="9"/>
  <c r="L67" i="9"/>
  <c r="K67" i="9"/>
  <c r="J67" i="9"/>
  <c r="I67" i="9"/>
  <c r="H67" i="9"/>
  <c r="L66" i="9"/>
  <c r="K66" i="9"/>
  <c r="J66" i="9"/>
  <c r="I66" i="9"/>
  <c r="H66" i="9"/>
  <c r="L65" i="9"/>
  <c r="K65" i="9"/>
  <c r="J65" i="9"/>
  <c r="I65" i="9"/>
  <c r="H65" i="9"/>
  <c r="L64" i="9"/>
  <c r="K64" i="9"/>
  <c r="J64" i="9"/>
  <c r="I64" i="9"/>
  <c r="H64" i="9"/>
  <c r="L63" i="9"/>
  <c r="K63" i="9"/>
  <c r="J63" i="9"/>
  <c r="I63" i="9"/>
  <c r="H63" i="9"/>
  <c r="L62" i="9"/>
  <c r="K62" i="9"/>
  <c r="J62" i="9"/>
  <c r="I62" i="9"/>
  <c r="H62" i="9"/>
  <c r="L61" i="9"/>
  <c r="K61" i="9"/>
  <c r="J61" i="9"/>
  <c r="I61" i="9"/>
  <c r="H61" i="9"/>
  <c r="L60" i="9"/>
  <c r="K60" i="9"/>
  <c r="J60" i="9"/>
  <c r="I60" i="9"/>
  <c r="H60" i="9"/>
  <c r="L59" i="9"/>
  <c r="K59" i="9"/>
  <c r="J59" i="9"/>
  <c r="I59" i="9"/>
  <c r="H59" i="9"/>
  <c r="L58" i="9"/>
  <c r="K58" i="9"/>
  <c r="J58" i="9"/>
  <c r="I58" i="9"/>
  <c r="H58" i="9"/>
  <c r="L57" i="9"/>
  <c r="K57" i="9"/>
  <c r="J57" i="9"/>
  <c r="I57" i="9"/>
  <c r="H57" i="9"/>
  <c r="L56" i="9"/>
  <c r="K56" i="9"/>
  <c r="J56" i="9"/>
  <c r="I56" i="9"/>
  <c r="H56" i="9"/>
  <c r="L55" i="9"/>
  <c r="K55" i="9"/>
  <c r="J55" i="9"/>
  <c r="I55" i="9"/>
  <c r="H55" i="9"/>
  <c r="L54" i="9"/>
  <c r="K54" i="9"/>
  <c r="J54" i="9"/>
  <c r="I54" i="9"/>
  <c r="H54" i="9"/>
  <c r="L53" i="9"/>
  <c r="K53" i="9"/>
  <c r="J53" i="9"/>
  <c r="I53" i="9"/>
  <c r="H53" i="9"/>
  <c r="L52" i="9"/>
  <c r="K52" i="9"/>
  <c r="J52" i="9"/>
  <c r="I52" i="9"/>
  <c r="H52" i="9"/>
  <c r="L51" i="9"/>
  <c r="K51" i="9"/>
  <c r="J51" i="9"/>
  <c r="I51" i="9"/>
  <c r="H51" i="9"/>
  <c r="L50" i="9"/>
  <c r="K50" i="9"/>
  <c r="J50" i="9"/>
  <c r="I50" i="9"/>
  <c r="H50" i="9"/>
  <c r="L49" i="9"/>
  <c r="K49" i="9"/>
  <c r="J49" i="9"/>
  <c r="I49" i="9"/>
  <c r="H49" i="9"/>
  <c r="L48" i="9"/>
  <c r="K48" i="9"/>
  <c r="J48" i="9"/>
  <c r="I48" i="9"/>
  <c r="H48" i="9"/>
  <c r="L47" i="9"/>
  <c r="K47" i="9"/>
  <c r="J47" i="9"/>
  <c r="I47" i="9"/>
  <c r="H47" i="9"/>
  <c r="L46" i="9"/>
  <c r="K46" i="9"/>
  <c r="J46" i="9"/>
  <c r="I46" i="9"/>
  <c r="H46" i="9"/>
  <c r="L45" i="9"/>
  <c r="K45" i="9"/>
  <c r="J45" i="9"/>
  <c r="I45" i="9"/>
  <c r="H45" i="9"/>
  <c r="L44" i="9"/>
  <c r="K44" i="9"/>
  <c r="J44" i="9"/>
  <c r="I44" i="9"/>
  <c r="H44" i="9"/>
  <c r="L43" i="9"/>
  <c r="K43" i="9"/>
  <c r="J43" i="9"/>
  <c r="I43" i="9"/>
  <c r="H43" i="9"/>
  <c r="L42" i="9"/>
  <c r="K42" i="9"/>
  <c r="J42" i="9"/>
  <c r="I42" i="9"/>
  <c r="H42" i="9"/>
  <c r="L41" i="9"/>
  <c r="K41" i="9"/>
  <c r="J41" i="9"/>
  <c r="I41" i="9"/>
  <c r="H41" i="9"/>
  <c r="L40" i="9"/>
  <c r="K40" i="9"/>
  <c r="J40" i="9"/>
  <c r="I40" i="9"/>
  <c r="H40" i="9"/>
  <c r="L39" i="9"/>
  <c r="K39" i="9"/>
  <c r="J39" i="9"/>
  <c r="I39" i="9"/>
  <c r="H39" i="9"/>
  <c r="L38" i="9"/>
  <c r="K38" i="9"/>
  <c r="J38" i="9"/>
  <c r="I38" i="9"/>
  <c r="H38" i="9"/>
  <c r="L37" i="9"/>
  <c r="K37" i="9"/>
  <c r="J37" i="9"/>
  <c r="I37" i="9"/>
  <c r="H37" i="9"/>
  <c r="L36" i="9"/>
  <c r="K36" i="9"/>
  <c r="J36" i="9"/>
  <c r="I36" i="9"/>
  <c r="H36" i="9"/>
  <c r="L35" i="9"/>
  <c r="K35" i="9"/>
  <c r="J35" i="9"/>
  <c r="I35" i="9"/>
  <c r="H35" i="9"/>
  <c r="L34" i="9"/>
  <c r="K34" i="9"/>
  <c r="J34" i="9"/>
  <c r="I34" i="9"/>
  <c r="H34" i="9"/>
  <c r="L33" i="9"/>
  <c r="K33" i="9"/>
  <c r="J33" i="9"/>
  <c r="I33" i="9"/>
  <c r="H33" i="9"/>
  <c r="L32" i="9"/>
  <c r="K32" i="9"/>
  <c r="J32" i="9"/>
  <c r="I32" i="9"/>
  <c r="H32" i="9"/>
  <c r="L31" i="9"/>
  <c r="K31" i="9"/>
  <c r="J31" i="9"/>
  <c r="I31" i="9"/>
  <c r="H31" i="9"/>
  <c r="L30" i="9"/>
  <c r="K30" i="9"/>
  <c r="J30" i="9"/>
  <c r="I30" i="9"/>
  <c r="H30" i="9"/>
  <c r="L29" i="9"/>
  <c r="K29" i="9"/>
  <c r="J29" i="9"/>
  <c r="I29" i="9"/>
  <c r="H29" i="9"/>
  <c r="L28" i="9"/>
  <c r="K28" i="9"/>
  <c r="J28" i="9"/>
  <c r="I28" i="9"/>
  <c r="H28" i="9"/>
  <c r="L27" i="9"/>
  <c r="K27" i="9"/>
  <c r="J27" i="9"/>
  <c r="I27" i="9"/>
  <c r="H27" i="9"/>
  <c r="L26" i="9"/>
  <c r="K26" i="9"/>
  <c r="J26" i="9"/>
  <c r="I26" i="9"/>
  <c r="H26" i="9"/>
  <c r="L25" i="9"/>
  <c r="K25" i="9"/>
  <c r="J25" i="9"/>
  <c r="I25" i="9"/>
  <c r="H25" i="9"/>
  <c r="L24" i="9"/>
  <c r="K24" i="9"/>
  <c r="J24" i="9"/>
  <c r="I24" i="9"/>
  <c r="H24" i="9"/>
  <c r="L23" i="9"/>
  <c r="K23" i="9"/>
  <c r="J23" i="9"/>
  <c r="I23" i="9"/>
  <c r="H23" i="9"/>
  <c r="L22" i="9"/>
  <c r="K22" i="9"/>
  <c r="J22" i="9"/>
  <c r="I22" i="9"/>
  <c r="H22" i="9"/>
  <c r="L21" i="9"/>
  <c r="K21" i="9"/>
  <c r="J21" i="9"/>
  <c r="I21" i="9"/>
  <c r="H21" i="9"/>
  <c r="L20" i="9"/>
  <c r="K20" i="9"/>
  <c r="J20" i="9"/>
  <c r="I20" i="9"/>
  <c r="H20" i="9"/>
  <c r="L19" i="9"/>
  <c r="K19" i="9"/>
  <c r="J19" i="9"/>
  <c r="I19" i="9"/>
  <c r="H19" i="9"/>
  <c r="L18" i="9"/>
  <c r="K18" i="9"/>
  <c r="J18" i="9"/>
  <c r="I18" i="9"/>
  <c r="H18" i="9"/>
  <c r="L17" i="9"/>
  <c r="K17" i="9"/>
  <c r="J17" i="9"/>
  <c r="I17" i="9"/>
  <c r="H17" i="9"/>
  <c r="L16" i="9"/>
  <c r="K16" i="9"/>
  <c r="J16" i="9"/>
  <c r="I16" i="9"/>
  <c r="H16" i="9"/>
  <c r="L15" i="9"/>
  <c r="K15" i="9"/>
  <c r="J15" i="9"/>
  <c r="I15" i="9"/>
  <c r="H15" i="9"/>
  <c r="L14" i="9"/>
  <c r="K14" i="9"/>
  <c r="J14" i="9"/>
  <c r="I14" i="9"/>
  <c r="H14" i="9"/>
  <c r="L13" i="9"/>
  <c r="K13" i="9"/>
  <c r="J13" i="9"/>
  <c r="I13" i="9"/>
  <c r="H13" i="9"/>
  <c r="L12" i="9"/>
  <c r="K12" i="9"/>
  <c r="J12" i="9"/>
  <c r="I12" i="9"/>
  <c r="H12" i="9"/>
  <c r="L11" i="9"/>
  <c r="K11" i="9"/>
  <c r="J11" i="9"/>
  <c r="I11" i="9"/>
  <c r="H11" i="9"/>
  <c r="L10" i="9"/>
  <c r="K10" i="9"/>
  <c r="J10" i="9"/>
  <c r="I10" i="9"/>
  <c r="H10" i="9"/>
  <c r="L9" i="9"/>
  <c r="K9" i="9"/>
  <c r="J9" i="9"/>
  <c r="I9" i="9"/>
  <c r="H9" i="9"/>
  <c r="L8" i="9"/>
  <c r="K8" i="9"/>
  <c r="J8" i="9"/>
  <c r="I8" i="9"/>
  <c r="H8" i="9"/>
  <c r="L7" i="9"/>
  <c r="K7" i="9"/>
  <c r="J7" i="9"/>
  <c r="I7" i="9"/>
  <c r="H7" i="9"/>
  <c r="L6" i="9"/>
  <c r="K6" i="9"/>
  <c r="J6" i="9"/>
  <c r="I6" i="9"/>
  <c r="H6" i="9"/>
  <c r="L5" i="9"/>
  <c r="K5" i="9"/>
  <c r="J5" i="9"/>
  <c r="I5" i="9"/>
  <c r="H5" i="9"/>
  <c r="L4" i="9"/>
  <c r="K4" i="9"/>
  <c r="J4" i="9"/>
  <c r="I4" i="9"/>
  <c r="H4" i="9"/>
  <c r="L84" i="8"/>
  <c r="K84" i="8"/>
  <c r="J84" i="8"/>
  <c r="I84" i="8"/>
  <c r="H84" i="8"/>
  <c r="L83" i="8"/>
  <c r="K83" i="8"/>
  <c r="J83" i="8"/>
  <c r="I83" i="8"/>
  <c r="H83" i="8"/>
  <c r="L82" i="8"/>
  <c r="K82" i="8"/>
  <c r="J82" i="8"/>
  <c r="I82" i="8"/>
  <c r="H82" i="8"/>
  <c r="L81" i="8"/>
  <c r="K81" i="8"/>
  <c r="J81" i="8"/>
  <c r="I81" i="8"/>
  <c r="H81" i="8"/>
  <c r="L80" i="8"/>
  <c r="K80" i="8"/>
  <c r="J80" i="8"/>
  <c r="I80" i="8"/>
  <c r="H80" i="8"/>
  <c r="L79" i="8"/>
  <c r="K79" i="8"/>
  <c r="J79" i="8"/>
  <c r="I79" i="8"/>
  <c r="H79" i="8"/>
  <c r="L78" i="8"/>
  <c r="K78" i="8"/>
  <c r="J78" i="8"/>
  <c r="I78" i="8"/>
  <c r="H78" i="8"/>
  <c r="L77" i="8"/>
  <c r="K77" i="8"/>
  <c r="J77" i="8"/>
  <c r="I77" i="8"/>
  <c r="H77" i="8"/>
  <c r="L76" i="8"/>
  <c r="K76" i="8"/>
  <c r="J76" i="8"/>
  <c r="I76" i="8"/>
  <c r="H76" i="8"/>
  <c r="L75" i="8"/>
  <c r="K75" i="8"/>
  <c r="J75" i="8"/>
  <c r="I75" i="8"/>
  <c r="H75" i="8"/>
  <c r="L74" i="8"/>
  <c r="K74" i="8"/>
  <c r="J74" i="8"/>
  <c r="I74" i="8"/>
  <c r="H74" i="8"/>
  <c r="L73" i="8"/>
  <c r="K73" i="8"/>
  <c r="J73" i="8"/>
  <c r="I73" i="8"/>
  <c r="H73" i="8"/>
  <c r="L72" i="8"/>
  <c r="K72" i="8"/>
  <c r="J72" i="8"/>
  <c r="I72" i="8"/>
  <c r="H72" i="8"/>
  <c r="L71" i="8"/>
  <c r="K71" i="8"/>
  <c r="J71" i="8"/>
  <c r="I71" i="8"/>
  <c r="H71" i="8"/>
  <c r="L70" i="8"/>
  <c r="K70" i="8"/>
  <c r="J70" i="8"/>
  <c r="I70" i="8"/>
  <c r="H70" i="8"/>
  <c r="L69" i="8"/>
  <c r="K69" i="8"/>
  <c r="J69" i="8"/>
  <c r="I69" i="8"/>
  <c r="H69" i="8"/>
  <c r="L68" i="8"/>
  <c r="K68" i="8"/>
  <c r="J68" i="8"/>
  <c r="I68" i="8"/>
  <c r="H68" i="8"/>
  <c r="L67" i="8"/>
  <c r="K67" i="8"/>
  <c r="J67" i="8"/>
  <c r="I67" i="8"/>
  <c r="H67" i="8"/>
  <c r="L66" i="8"/>
  <c r="K66" i="8"/>
  <c r="J66" i="8"/>
  <c r="I66" i="8"/>
  <c r="H66" i="8"/>
  <c r="L65" i="8"/>
  <c r="K65" i="8"/>
  <c r="J65" i="8"/>
  <c r="I65" i="8"/>
  <c r="H65" i="8"/>
  <c r="L64" i="8"/>
  <c r="K64" i="8"/>
  <c r="J64" i="8"/>
  <c r="I64" i="8"/>
  <c r="H64" i="8"/>
  <c r="L63" i="8"/>
  <c r="K63" i="8"/>
  <c r="J63" i="8"/>
  <c r="I63" i="8"/>
  <c r="H63" i="8"/>
  <c r="L62" i="8"/>
  <c r="K62" i="8"/>
  <c r="J62" i="8"/>
  <c r="I62" i="8"/>
  <c r="H62" i="8"/>
  <c r="L61" i="8"/>
  <c r="K61" i="8"/>
  <c r="J61" i="8"/>
  <c r="I61" i="8"/>
  <c r="H61" i="8"/>
  <c r="L60" i="8"/>
  <c r="K60" i="8"/>
  <c r="J60" i="8"/>
  <c r="I60" i="8"/>
  <c r="H60" i="8"/>
  <c r="L59" i="8"/>
  <c r="K59" i="8"/>
  <c r="J59" i="8"/>
  <c r="I59" i="8"/>
  <c r="H59" i="8"/>
  <c r="L58" i="8"/>
  <c r="K58" i="8"/>
  <c r="J58" i="8"/>
  <c r="I58" i="8"/>
  <c r="H58" i="8"/>
  <c r="L57" i="8"/>
  <c r="K57" i="8"/>
  <c r="J57" i="8"/>
  <c r="I57" i="8"/>
  <c r="H57" i="8"/>
  <c r="L56" i="8"/>
  <c r="K56" i="8"/>
  <c r="J56" i="8"/>
  <c r="I56" i="8"/>
  <c r="H56" i="8"/>
  <c r="L55" i="8"/>
  <c r="K55" i="8"/>
  <c r="J55" i="8"/>
  <c r="I55" i="8"/>
  <c r="H55" i="8"/>
  <c r="L54" i="8"/>
  <c r="K54" i="8"/>
  <c r="J54" i="8"/>
  <c r="I54" i="8"/>
  <c r="H54" i="8"/>
  <c r="L53" i="8"/>
  <c r="K53" i="8"/>
  <c r="J53" i="8"/>
  <c r="I53" i="8"/>
  <c r="H53" i="8"/>
  <c r="L52" i="8"/>
  <c r="K52" i="8"/>
  <c r="J52" i="8"/>
  <c r="I52" i="8"/>
  <c r="H52" i="8"/>
  <c r="L51" i="8"/>
  <c r="K51" i="8"/>
  <c r="J51" i="8"/>
  <c r="I51" i="8"/>
  <c r="H51" i="8"/>
  <c r="L50" i="8"/>
  <c r="K50" i="8"/>
  <c r="J50" i="8"/>
  <c r="I50" i="8"/>
  <c r="H50" i="8"/>
  <c r="L49" i="8"/>
  <c r="K49" i="8"/>
  <c r="J49" i="8"/>
  <c r="I49" i="8"/>
  <c r="H49" i="8"/>
  <c r="L48" i="8"/>
  <c r="K48" i="8"/>
  <c r="J48" i="8"/>
  <c r="I48" i="8"/>
  <c r="H48" i="8"/>
  <c r="L47" i="8"/>
  <c r="K47" i="8"/>
  <c r="J47" i="8"/>
  <c r="I47" i="8"/>
  <c r="H47" i="8"/>
  <c r="L46" i="8"/>
  <c r="K46" i="8"/>
  <c r="J46" i="8"/>
  <c r="I46" i="8"/>
  <c r="H46" i="8"/>
  <c r="L45" i="8"/>
  <c r="K45" i="8"/>
  <c r="J45" i="8"/>
  <c r="I45" i="8"/>
  <c r="H45" i="8"/>
  <c r="L44" i="8"/>
  <c r="K44" i="8"/>
  <c r="J44" i="8"/>
  <c r="I44" i="8"/>
  <c r="H44" i="8"/>
  <c r="L43" i="8"/>
  <c r="K43" i="8"/>
  <c r="J43" i="8"/>
  <c r="I43" i="8"/>
  <c r="H43" i="8"/>
  <c r="L42" i="8"/>
  <c r="K42" i="8"/>
  <c r="J42" i="8"/>
  <c r="I42" i="8"/>
  <c r="H42" i="8"/>
  <c r="L41" i="8"/>
  <c r="K41" i="8"/>
  <c r="J41" i="8"/>
  <c r="I41" i="8"/>
  <c r="H41" i="8"/>
  <c r="L40" i="8"/>
  <c r="K40" i="8"/>
  <c r="J40" i="8"/>
  <c r="I40" i="8"/>
  <c r="H40" i="8"/>
  <c r="L39" i="8"/>
  <c r="K39" i="8"/>
  <c r="J39" i="8"/>
  <c r="I39" i="8"/>
  <c r="H39" i="8"/>
  <c r="L38" i="8"/>
  <c r="K38" i="8"/>
  <c r="J38" i="8"/>
  <c r="I38" i="8"/>
  <c r="H38" i="8"/>
  <c r="L37" i="8"/>
  <c r="K37" i="8"/>
  <c r="J37" i="8"/>
  <c r="I37" i="8"/>
  <c r="H37" i="8"/>
  <c r="L36" i="8"/>
  <c r="K36" i="8"/>
  <c r="J36" i="8"/>
  <c r="I36" i="8"/>
  <c r="H36" i="8"/>
  <c r="L35" i="8"/>
  <c r="K35" i="8"/>
  <c r="J35" i="8"/>
  <c r="I35" i="8"/>
  <c r="H35" i="8"/>
  <c r="L34" i="8"/>
  <c r="K34" i="8"/>
  <c r="J34" i="8"/>
  <c r="I34" i="8"/>
  <c r="H34" i="8"/>
  <c r="L33" i="8"/>
  <c r="K33" i="8"/>
  <c r="J33" i="8"/>
  <c r="I33" i="8"/>
  <c r="H33" i="8"/>
  <c r="L32" i="8"/>
  <c r="K32" i="8"/>
  <c r="J32" i="8"/>
  <c r="I32" i="8"/>
  <c r="H32" i="8"/>
  <c r="L31" i="8"/>
  <c r="K31" i="8"/>
  <c r="J31" i="8"/>
  <c r="I31" i="8"/>
  <c r="H31" i="8"/>
  <c r="L30" i="8"/>
  <c r="K30" i="8"/>
  <c r="J30" i="8"/>
  <c r="I30" i="8"/>
  <c r="H30" i="8"/>
  <c r="L29" i="8"/>
  <c r="K29" i="8"/>
  <c r="J29" i="8"/>
  <c r="I29" i="8"/>
  <c r="H29" i="8"/>
  <c r="L28" i="8"/>
  <c r="K28" i="8"/>
  <c r="J28" i="8"/>
  <c r="I28" i="8"/>
  <c r="H28" i="8"/>
  <c r="L27" i="8"/>
  <c r="K27" i="8"/>
  <c r="J27" i="8"/>
  <c r="I27" i="8"/>
  <c r="H27" i="8"/>
  <c r="L26" i="8"/>
  <c r="K26" i="8"/>
  <c r="J26" i="8"/>
  <c r="I26" i="8"/>
  <c r="H26" i="8"/>
  <c r="L25" i="8"/>
  <c r="K25" i="8"/>
  <c r="J25" i="8"/>
  <c r="I25" i="8"/>
  <c r="H25" i="8"/>
  <c r="L24" i="8"/>
  <c r="K24" i="8"/>
  <c r="J24" i="8"/>
  <c r="I24" i="8"/>
  <c r="H24" i="8"/>
  <c r="L23" i="8"/>
  <c r="K23" i="8"/>
  <c r="J23" i="8"/>
  <c r="I23" i="8"/>
  <c r="H23" i="8"/>
  <c r="L22" i="8"/>
  <c r="K22" i="8"/>
  <c r="J22" i="8"/>
  <c r="I22" i="8"/>
  <c r="H22" i="8"/>
  <c r="L21" i="8"/>
  <c r="K21" i="8"/>
  <c r="J21" i="8"/>
  <c r="I21" i="8"/>
  <c r="H21" i="8"/>
  <c r="L20" i="8"/>
  <c r="K20" i="8"/>
  <c r="J20" i="8"/>
  <c r="I20" i="8"/>
  <c r="H20" i="8"/>
  <c r="L19" i="8"/>
  <c r="K19" i="8"/>
  <c r="J19" i="8"/>
  <c r="I19" i="8"/>
  <c r="H19" i="8"/>
  <c r="L18" i="8"/>
  <c r="K18" i="8"/>
  <c r="J18" i="8"/>
  <c r="I18" i="8"/>
  <c r="H18" i="8"/>
  <c r="L17" i="8"/>
  <c r="K17" i="8"/>
  <c r="J17" i="8"/>
  <c r="I17" i="8"/>
  <c r="H17" i="8"/>
  <c r="L16" i="8"/>
  <c r="K16" i="8"/>
  <c r="J16" i="8"/>
  <c r="I16" i="8"/>
  <c r="H16" i="8"/>
  <c r="L15" i="8"/>
  <c r="K15" i="8"/>
  <c r="J15" i="8"/>
  <c r="I15" i="8"/>
  <c r="H15" i="8"/>
  <c r="L14" i="8"/>
  <c r="K14" i="8"/>
  <c r="J14" i="8"/>
  <c r="I14" i="8"/>
  <c r="H14" i="8"/>
  <c r="L13" i="8"/>
  <c r="K13" i="8"/>
  <c r="J13" i="8"/>
  <c r="I13" i="8"/>
  <c r="H13" i="8"/>
  <c r="L12" i="8"/>
  <c r="K12" i="8"/>
  <c r="J12" i="8"/>
  <c r="I12" i="8"/>
  <c r="H12" i="8"/>
  <c r="L11" i="8"/>
  <c r="K11" i="8"/>
  <c r="J11" i="8"/>
  <c r="I11" i="8"/>
  <c r="H11" i="8"/>
  <c r="L10" i="8"/>
  <c r="K10" i="8"/>
  <c r="J10" i="8"/>
  <c r="I10" i="8"/>
  <c r="H10" i="8"/>
  <c r="L9" i="8"/>
  <c r="K9" i="8"/>
  <c r="J9" i="8"/>
  <c r="I9" i="8"/>
  <c r="H9" i="8"/>
  <c r="L8" i="8"/>
  <c r="K8" i="8"/>
  <c r="J8" i="8"/>
  <c r="I8" i="8"/>
  <c r="H8" i="8"/>
  <c r="L7" i="8"/>
  <c r="K7" i="8"/>
  <c r="J7" i="8"/>
  <c r="I7" i="8"/>
  <c r="H7" i="8"/>
  <c r="L6" i="8"/>
  <c r="K6" i="8"/>
  <c r="J6" i="8"/>
  <c r="I6" i="8"/>
  <c r="H6" i="8"/>
  <c r="L5" i="8"/>
  <c r="K5" i="8"/>
  <c r="J5" i="8"/>
  <c r="I5" i="8"/>
  <c r="H5" i="8"/>
  <c r="L4" i="8"/>
  <c r="K4" i="8"/>
  <c r="J4" i="8"/>
  <c r="I4" i="8"/>
  <c r="H4" i="8"/>
  <c r="O84" i="30"/>
  <c r="N84" i="30"/>
  <c r="L84" i="30"/>
  <c r="M84" i="30" s="1"/>
  <c r="K84" i="30"/>
  <c r="J84" i="30"/>
  <c r="O83" i="30"/>
  <c r="N83" i="30"/>
  <c r="L83" i="30"/>
  <c r="K83" i="30"/>
  <c r="J83" i="30"/>
  <c r="O82" i="30"/>
  <c r="N82" i="30"/>
  <c r="L82" i="30"/>
  <c r="K82" i="30"/>
  <c r="J82" i="30"/>
  <c r="O81" i="30"/>
  <c r="N81" i="30"/>
  <c r="L81" i="30"/>
  <c r="K81" i="30"/>
  <c r="J81" i="30"/>
  <c r="O80" i="30"/>
  <c r="N80" i="30"/>
  <c r="L80" i="30"/>
  <c r="K80" i="30"/>
  <c r="J80" i="30"/>
  <c r="O79" i="30"/>
  <c r="N79" i="30"/>
  <c r="L79" i="30"/>
  <c r="K79" i="30"/>
  <c r="J79" i="30"/>
  <c r="O78" i="30"/>
  <c r="N78" i="30"/>
  <c r="L78" i="30"/>
  <c r="K78" i="30"/>
  <c r="J78" i="30"/>
  <c r="O77" i="30"/>
  <c r="N77" i="30"/>
  <c r="L77" i="30"/>
  <c r="K77" i="30"/>
  <c r="J77" i="30"/>
  <c r="O76" i="30"/>
  <c r="N76" i="30"/>
  <c r="L76" i="30"/>
  <c r="K76" i="30"/>
  <c r="J76" i="30"/>
  <c r="O75" i="30"/>
  <c r="N75" i="30"/>
  <c r="L75" i="30"/>
  <c r="K75" i="30"/>
  <c r="J75" i="30"/>
  <c r="O74" i="30"/>
  <c r="N74" i="30"/>
  <c r="L74" i="30"/>
  <c r="K74" i="30"/>
  <c r="J74" i="30"/>
  <c r="O73" i="30"/>
  <c r="N73" i="30"/>
  <c r="L73" i="30"/>
  <c r="K73" i="30"/>
  <c r="J73" i="30"/>
  <c r="O72" i="30"/>
  <c r="N72" i="30"/>
  <c r="L72" i="30"/>
  <c r="K72" i="30"/>
  <c r="J72" i="30"/>
  <c r="O71" i="30"/>
  <c r="N71" i="30"/>
  <c r="L71" i="30"/>
  <c r="K71" i="30"/>
  <c r="J71" i="30"/>
  <c r="O70" i="30"/>
  <c r="N70" i="30"/>
  <c r="L70" i="30"/>
  <c r="K70" i="30"/>
  <c r="J70" i="30"/>
  <c r="O69" i="30"/>
  <c r="N69" i="30"/>
  <c r="L69" i="30"/>
  <c r="K69" i="30"/>
  <c r="J69" i="30"/>
  <c r="O68" i="30"/>
  <c r="N68" i="30"/>
  <c r="L68" i="30"/>
  <c r="M68" i="30" s="1"/>
  <c r="K68" i="30"/>
  <c r="J68" i="30"/>
  <c r="O67" i="30"/>
  <c r="N67" i="30"/>
  <c r="L67" i="30"/>
  <c r="K67" i="30"/>
  <c r="J67" i="30"/>
  <c r="O66" i="30"/>
  <c r="N66" i="30"/>
  <c r="L66" i="30"/>
  <c r="K66" i="30"/>
  <c r="J66" i="30"/>
  <c r="O65" i="30"/>
  <c r="N65" i="30"/>
  <c r="L65" i="30"/>
  <c r="K65" i="30"/>
  <c r="J65" i="30"/>
  <c r="O64" i="30"/>
  <c r="N64" i="30"/>
  <c r="L64" i="30"/>
  <c r="M64" i="30" s="1"/>
  <c r="K64" i="30"/>
  <c r="J64" i="30"/>
  <c r="O63" i="30"/>
  <c r="N63" i="30"/>
  <c r="L63" i="30"/>
  <c r="K63" i="30"/>
  <c r="J63" i="30"/>
  <c r="O62" i="30"/>
  <c r="N62" i="30"/>
  <c r="L62" i="30"/>
  <c r="K62" i="30"/>
  <c r="J62" i="30"/>
  <c r="O61" i="30"/>
  <c r="N61" i="30"/>
  <c r="L61" i="30"/>
  <c r="K61" i="30"/>
  <c r="J61" i="30"/>
  <c r="O60" i="30"/>
  <c r="N60" i="30"/>
  <c r="L60" i="30"/>
  <c r="M60" i="30" s="1"/>
  <c r="K60" i="30"/>
  <c r="J60" i="30"/>
  <c r="O59" i="30"/>
  <c r="N59" i="30"/>
  <c r="L59" i="30"/>
  <c r="K59" i="30"/>
  <c r="J59" i="30"/>
  <c r="O58" i="30"/>
  <c r="N58" i="30"/>
  <c r="L58" i="30"/>
  <c r="K58" i="30"/>
  <c r="J58" i="30"/>
  <c r="O57" i="30"/>
  <c r="N57" i="30"/>
  <c r="L57" i="30"/>
  <c r="K57" i="30"/>
  <c r="J57" i="30"/>
  <c r="O56" i="30"/>
  <c r="N56" i="30"/>
  <c r="L56" i="30"/>
  <c r="M56" i="30" s="1"/>
  <c r="K56" i="30"/>
  <c r="J56" i="30"/>
  <c r="O55" i="30"/>
  <c r="N55" i="30"/>
  <c r="L55" i="30"/>
  <c r="K55" i="30"/>
  <c r="J55" i="30"/>
  <c r="O54" i="30"/>
  <c r="N54" i="30"/>
  <c r="L54" i="30"/>
  <c r="K54" i="30"/>
  <c r="J54" i="30"/>
  <c r="O53" i="30"/>
  <c r="N53" i="30"/>
  <c r="L53" i="30"/>
  <c r="K53" i="30"/>
  <c r="J53" i="30"/>
  <c r="O52" i="30"/>
  <c r="N52" i="30"/>
  <c r="L52" i="30"/>
  <c r="M52" i="30" s="1"/>
  <c r="K52" i="30"/>
  <c r="J52" i="30"/>
  <c r="O51" i="30"/>
  <c r="N51" i="30"/>
  <c r="L51" i="30"/>
  <c r="K51" i="30"/>
  <c r="J51" i="30"/>
  <c r="O50" i="30"/>
  <c r="N50" i="30"/>
  <c r="L50" i="30"/>
  <c r="K50" i="30"/>
  <c r="J50" i="30"/>
  <c r="O49" i="30"/>
  <c r="N49" i="30"/>
  <c r="L49" i="30"/>
  <c r="K49" i="30"/>
  <c r="J49" i="30"/>
  <c r="O48" i="30"/>
  <c r="N48" i="30"/>
  <c r="L48" i="30"/>
  <c r="M48" i="30" s="1"/>
  <c r="K48" i="30"/>
  <c r="J48" i="30"/>
  <c r="O47" i="30"/>
  <c r="N47" i="30"/>
  <c r="L47" i="30"/>
  <c r="K47" i="30"/>
  <c r="J47" i="30"/>
  <c r="O46" i="30"/>
  <c r="N46" i="30"/>
  <c r="L46" i="30"/>
  <c r="K46" i="30"/>
  <c r="J46" i="30"/>
  <c r="O45" i="30"/>
  <c r="N45" i="30"/>
  <c r="L45" i="30"/>
  <c r="K45" i="30"/>
  <c r="J45" i="30"/>
  <c r="O44" i="30"/>
  <c r="N44" i="30"/>
  <c r="L44" i="30"/>
  <c r="M44" i="30" s="1"/>
  <c r="K44" i="30"/>
  <c r="J44" i="30"/>
  <c r="O43" i="30"/>
  <c r="N43" i="30"/>
  <c r="L43" i="30"/>
  <c r="K43" i="30"/>
  <c r="J43" i="30"/>
  <c r="O42" i="30"/>
  <c r="N42" i="30"/>
  <c r="L42" i="30"/>
  <c r="K42" i="30"/>
  <c r="J42" i="30"/>
  <c r="O41" i="30"/>
  <c r="N41" i="30"/>
  <c r="L41" i="30"/>
  <c r="K41" i="30"/>
  <c r="J41" i="30"/>
  <c r="O40" i="30"/>
  <c r="N40" i="30"/>
  <c r="L40" i="30"/>
  <c r="M40" i="30" s="1"/>
  <c r="K40" i="30"/>
  <c r="J40" i="30"/>
  <c r="O39" i="30"/>
  <c r="N39" i="30"/>
  <c r="L39" i="30"/>
  <c r="K39" i="30"/>
  <c r="J39" i="30"/>
  <c r="O38" i="30"/>
  <c r="N38" i="30"/>
  <c r="L38" i="30"/>
  <c r="K38" i="30"/>
  <c r="J38" i="30"/>
  <c r="O37" i="30"/>
  <c r="N37" i="30"/>
  <c r="L37" i="30"/>
  <c r="K37" i="30"/>
  <c r="J37" i="30"/>
  <c r="O36" i="30"/>
  <c r="N36" i="30"/>
  <c r="L36" i="30"/>
  <c r="M36" i="30" s="1"/>
  <c r="K36" i="30"/>
  <c r="J36" i="30"/>
  <c r="O35" i="30"/>
  <c r="N35" i="30"/>
  <c r="L35" i="30"/>
  <c r="K35" i="30"/>
  <c r="J35" i="30"/>
  <c r="O34" i="30"/>
  <c r="N34" i="30"/>
  <c r="L34" i="30"/>
  <c r="K34" i="30"/>
  <c r="J34" i="30"/>
  <c r="O33" i="30"/>
  <c r="N33" i="30"/>
  <c r="L33" i="30"/>
  <c r="K33" i="30"/>
  <c r="J33" i="30"/>
  <c r="O32" i="30"/>
  <c r="N32" i="30"/>
  <c r="L32" i="30"/>
  <c r="M32" i="30" s="1"/>
  <c r="K32" i="30"/>
  <c r="J32" i="30"/>
  <c r="O31" i="30"/>
  <c r="N31" i="30"/>
  <c r="L31" i="30"/>
  <c r="K31" i="30"/>
  <c r="J31" i="30"/>
  <c r="O30" i="30"/>
  <c r="N30" i="30"/>
  <c r="L30" i="30"/>
  <c r="K30" i="30"/>
  <c r="J30" i="30"/>
  <c r="O29" i="30"/>
  <c r="N29" i="30"/>
  <c r="L29" i="30"/>
  <c r="K29" i="30"/>
  <c r="J29" i="30"/>
  <c r="O28" i="30"/>
  <c r="N28" i="30"/>
  <c r="L28" i="30"/>
  <c r="M28" i="30" s="1"/>
  <c r="K28" i="30"/>
  <c r="J28" i="30"/>
  <c r="O27" i="30"/>
  <c r="N27" i="30"/>
  <c r="L27" i="30"/>
  <c r="K27" i="30"/>
  <c r="J27" i="30"/>
  <c r="O26" i="30"/>
  <c r="N26" i="30"/>
  <c r="L26" i="30"/>
  <c r="K26" i="30"/>
  <c r="J26" i="30"/>
  <c r="O25" i="30"/>
  <c r="N25" i="30"/>
  <c r="L25" i="30"/>
  <c r="K25" i="30"/>
  <c r="J25" i="30"/>
  <c r="O24" i="30"/>
  <c r="N24" i="30"/>
  <c r="L24" i="30"/>
  <c r="M24" i="30" s="1"/>
  <c r="K24" i="30"/>
  <c r="J24" i="30"/>
  <c r="O23" i="30"/>
  <c r="N23" i="30"/>
  <c r="L23" i="30"/>
  <c r="K23" i="30"/>
  <c r="J23" i="30"/>
  <c r="O22" i="30"/>
  <c r="N22" i="30"/>
  <c r="L22" i="30"/>
  <c r="K22" i="30"/>
  <c r="J22" i="30"/>
  <c r="O21" i="30"/>
  <c r="N21" i="30"/>
  <c r="L21" i="30"/>
  <c r="K21" i="30"/>
  <c r="J21" i="30"/>
  <c r="O20" i="30"/>
  <c r="N20" i="30"/>
  <c r="L20" i="30"/>
  <c r="M20" i="30" s="1"/>
  <c r="K20" i="30"/>
  <c r="J20" i="30"/>
  <c r="O19" i="30"/>
  <c r="N19" i="30"/>
  <c r="L19" i="30"/>
  <c r="K19" i="30"/>
  <c r="J19" i="30"/>
  <c r="O18" i="30"/>
  <c r="N18" i="30"/>
  <c r="L18" i="30"/>
  <c r="K18" i="30"/>
  <c r="J18" i="30"/>
  <c r="O17" i="30"/>
  <c r="N17" i="30"/>
  <c r="L17" i="30"/>
  <c r="K17" i="30"/>
  <c r="J17" i="30"/>
  <c r="O16" i="30"/>
  <c r="N16" i="30"/>
  <c r="L16" i="30"/>
  <c r="M16" i="30" s="1"/>
  <c r="K16" i="30"/>
  <c r="J16" i="30"/>
  <c r="O15" i="30"/>
  <c r="N15" i="30"/>
  <c r="L15" i="30"/>
  <c r="K15" i="30"/>
  <c r="J15" i="30"/>
  <c r="O14" i="30"/>
  <c r="N14" i="30"/>
  <c r="L14" i="30"/>
  <c r="K14" i="30"/>
  <c r="J14" i="30"/>
  <c r="O13" i="30"/>
  <c r="N13" i="30"/>
  <c r="L13" i="30"/>
  <c r="K13" i="30"/>
  <c r="J13" i="30"/>
  <c r="O12" i="30"/>
  <c r="N12" i="30"/>
  <c r="L12" i="30"/>
  <c r="M12" i="30" s="1"/>
  <c r="K12" i="30"/>
  <c r="J12" i="30"/>
  <c r="O11" i="30"/>
  <c r="N11" i="30"/>
  <c r="L11" i="30"/>
  <c r="K11" i="30"/>
  <c r="J11" i="30"/>
  <c r="O10" i="30"/>
  <c r="N10" i="30"/>
  <c r="L10" i="30"/>
  <c r="K10" i="30"/>
  <c r="J10" i="30"/>
  <c r="O9" i="30"/>
  <c r="N9" i="30"/>
  <c r="L9" i="30"/>
  <c r="K9" i="30"/>
  <c r="J9" i="30"/>
  <c r="O8" i="30"/>
  <c r="N8" i="30"/>
  <c r="L8" i="30"/>
  <c r="M8" i="30" s="1"/>
  <c r="K8" i="30"/>
  <c r="J8" i="30"/>
  <c r="O7" i="30"/>
  <c r="N7" i="30"/>
  <c r="L7" i="30"/>
  <c r="K7" i="30"/>
  <c r="J7" i="30"/>
  <c r="O6" i="30"/>
  <c r="N6" i="30"/>
  <c r="L6" i="30"/>
  <c r="K6" i="30"/>
  <c r="J6" i="30"/>
  <c r="O5" i="30"/>
  <c r="N5" i="30"/>
  <c r="L5" i="30"/>
  <c r="K5" i="30"/>
  <c r="J5" i="30"/>
  <c r="O4" i="30"/>
  <c r="N4" i="30"/>
  <c r="L4" i="30"/>
  <c r="M4" i="30" s="1"/>
  <c r="K4" i="30"/>
  <c r="J4" i="30"/>
  <c r="O3" i="30"/>
  <c r="N3" i="30"/>
  <c r="L3" i="30"/>
  <c r="K3" i="30"/>
  <c r="J3" i="30"/>
  <c r="N27" i="23"/>
  <c r="M27" i="23"/>
  <c r="K27" i="23"/>
  <c r="L27" i="23" s="1"/>
  <c r="J27" i="23"/>
  <c r="I27" i="23"/>
  <c r="N26" i="23"/>
  <c r="M26" i="23"/>
  <c r="K26" i="23"/>
  <c r="J26" i="23"/>
  <c r="I26" i="23"/>
  <c r="N25" i="23"/>
  <c r="M25" i="23"/>
  <c r="K25" i="23"/>
  <c r="J25" i="23"/>
  <c r="I25" i="23"/>
  <c r="N24" i="23"/>
  <c r="M24" i="23"/>
  <c r="K24" i="23"/>
  <c r="J24" i="23"/>
  <c r="I24" i="23"/>
  <c r="N23" i="23"/>
  <c r="M23" i="23"/>
  <c r="K23" i="23"/>
  <c r="L23" i="23" s="1"/>
  <c r="J23" i="23"/>
  <c r="I23" i="23"/>
  <c r="N22" i="23"/>
  <c r="M22" i="23"/>
  <c r="K22" i="23"/>
  <c r="J22" i="23"/>
  <c r="I22" i="23"/>
  <c r="N21" i="23"/>
  <c r="M21" i="23"/>
  <c r="K21" i="23"/>
  <c r="J21" i="23"/>
  <c r="I21" i="23"/>
  <c r="N20" i="23"/>
  <c r="M20" i="23"/>
  <c r="K20" i="23"/>
  <c r="J20" i="23"/>
  <c r="I20" i="23"/>
  <c r="N19" i="23"/>
  <c r="M19" i="23"/>
  <c r="K19" i="23"/>
  <c r="L19" i="23" s="1"/>
  <c r="J19" i="23"/>
  <c r="I19" i="23"/>
  <c r="N18" i="23"/>
  <c r="M18" i="23"/>
  <c r="K18" i="23"/>
  <c r="J18" i="23"/>
  <c r="I18" i="23"/>
  <c r="N17" i="23"/>
  <c r="M17" i="23"/>
  <c r="K17" i="23"/>
  <c r="J17" i="23"/>
  <c r="I17" i="23"/>
  <c r="N16" i="23"/>
  <c r="M16" i="23"/>
  <c r="K16" i="23"/>
  <c r="J16" i="23"/>
  <c r="I16" i="23"/>
  <c r="N15" i="23"/>
  <c r="M15" i="23"/>
  <c r="K15" i="23"/>
  <c r="L15" i="23" s="1"/>
  <c r="J15" i="23"/>
  <c r="I15" i="23"/>
  <c r="N14" i="23"/>
  <c r="M14" i="23"/>
  <c r="K14" i="23"/>
  <c r="J14" i="23"/>
  <c r="I14" i="23"/>
  <c r="N13" i="23"/>
  <c r="M13" i="23"/>
  <c r="K13" i="23"/>
  <c r="J13" i="23"/>
  <c r="I13" i="23"/>
  <c r="N12" i="23"/>
  <c r="M12" i="23"/>
  <c r="K12" i="23"/>
  <c r="J12" i="23"/>
  <c r="I12" i="23"/>
  <c r="N11" i="23"/>
  <c r="M11" i="23"/>
  <c r="K11" i="23"/>
  <c r="L11" i="23" s="1"/>
  <c r="J11" i="23"/>
  <c r="I11" i="23"/>
  <c r="N10" i="23"/>
  <c r="M10" i="23"/>
  <c r="K10" i="23"/>
  <c r="J10" i="23"/>
  <c r="I10" i="23"/>
  <c r="N9" i="23"/>
  <c r="M9" i="23"/>
  <c r="K9" i="23"/>
  <c r="J9" i="23"/>
  <c r="I9" i="23"/>
  <c r="N8" i="23"/>
  <c r="M8" i="23"/>
  <c r="K8" i="23"/>
  <c r="J8" i="23"/>
  <c r="I8" i="23"/>
  <c r="N7" i="23"/>
  <c r="M7" i="23"/>
  <c r="K7" i="23"/>
  <c r="L7" i="23" s="1"/>
  <c r="J7" i="23"/>
  <c r="I7" i="23"/>
  <c r="N6" i="23"/>
  <c r="M6" i="23"/>
  <c r="K6" i="23"/>
  <c r="J6" i="23"/>
  <c r="I6" i="23"/>
  <c r="N5" i="23"/>
  <c r="M5" i="23"/>
  <c r="K5" i="23"/>
  <c r="J5" i="23"/>
  <c r="I5" i="23"/>
  <c r="N4" i="23"/>
  <c r="M4" i="23"/>
  <c r="K4" i="23"/>
  <c r="J4" i="23"/>
  <c r="I4" i="23"/>
  <c r="N3" i="23"/>
  <c r="M3" i="23"/>
  <c r="K3" i="23"/>
  <c r="L3" i="23" s="1"/>
  <c r="J3" i="23"/>
  <c r="I3" i="23"/>
  <c r="N92" i="5"/>
  <c r="M92" i="5"/>
  <c r="K92" i="5"/>
  <c r="J92" i="5"/>
  <c r="I92" i="5"/>
  <c r="N90" i="5"/>
  <c r="M90" i="5"/>
  <c r="K90" i="5"/>
  <c r="J90" i="5"/>
  <c r="I90" i="5"/>
  <c r="N89" i="5"/>
  <c r="M89" i="5"/>
  <c r="K89" i="5"/>
  <c r="J89" i="5"/>
  <c r="I89" i="5"/>
  <c r="N88" i="5"/>
  <c r="M88" i="5"/>
  <c r="K88" i="5"/>
  <c r="J88" i="5"/>
  <c r="I88" i="5"/>
  <c r="N87" i="5"/>
  <c r="M87" i="5"/>
  <c r="K87" i="5"/>
  <c r="J87" i="5"/>
  <c r="I87" i="5"/>
  <c r="N86" i="5"/>
  <c r="M86" i="5"/>
  <c r="K86" i="5"/>
  <c r="J86" i="5"/>
  <c r="I86" i="5"/>
  <c r="N85" i="5"/>
  <c r="M85" i="5"/>
  <c r="K85" i="5"/>
  <c r="J85" i="5"/>
  <c r="I85" i="5"/>
  <c r="N84" i="5"/>
  <c r="M84" i="5"/>
  <c r="K84" i="5"/>
  <c r="J84" i="5"/>
  <c r="I84" i="5"/>
  <c r="N83" i="5"/>
  <c r="M83" i="5"/>
  <c r="K83" i="5"/>
  <c r="L83" i="5" s="1"/>
  <c r="J83" i="5"/>
  <c r="I83" i="5"/>
  <c r="N82" i="5"/>
  <c r="M82" i="5"/>
  <c r="K82" i="5"/>
  <c r="J82" i="5"/>
  <c r="I82" i="5"/>
  <c r="N81" i="5"/>
  <c r="M81" i="5"/>
  <c r="K81" i="5"/>
  <c r="J81" i="5"/>
  <c r="I81" i="5"/>
  <c r="N80" i="5"/>
  <c r="M80" i="5"/>
  <c r="K80" i="5"/>
  <c r="J80" i="5"/>
  <c r="I80" i="5"/>
  <c r="N79" i="5"/>
  <c r="M79" i="5"/>
  <c r="K79" i="5"/>
  <c r="L79" i="5" s="1"/>
  <c r="J79" i="5"/>
  <c r="I79" i="5"/>
  <c r="N78" i="5"/>
  <c r="M78" i="5"/>
  <c r="K78" i="5"/>
  <c r="J78" i="5"/>
  <c r="I78" i="5"/>
  <c r="N77" i="5"/>
  <c r="M77" i="5"/>
  <c r="K77" i="5"/>
  <c r="J77" i="5"/>
  <c r="I77" i="5"/>
  <c r="N76" i="5"/>
  <c r="M76" i="5"/>
  <c r="K76" i="5"/>
  <c r="J76" i="5"/>
  <c r="I76" i="5"/>
  <c r="N75" i="5"/>
  <c r="M75" i="5"/>
  <c r="K75" i="5"/>
  <c r="L75" i="5" s="1"/>
  <c r="J75" i="5"/>
  <c r="I75" i="5"/>
  <c r="N74" i="5"/>
  <c r="M74" i="5"/>
  <c r="K74" i="5"/>
  <c r="J74" i="5"/>
  <c r="I74" i="5"/>
  <c r="N73" i="5"/>
  <c r="M73" i="5"/>
  <c r="K73" i="5"/>
  <c r="J73" i="5"/>
  <c r="I73" i="5"/>
  <c r="N72" i="5"/>
  <c r="M72" i="5"/>
  <c r="K72" i="5"/>
  <c r="J72" i="5"/>
  <c r="I72" i="5"/>
  <c r="N71" i="5"/>
  <c r="M71" i="5"/>
  <c r="K71" i="5"/>
  <c r="L71" i="5" s="1"/>
  <c r="J71" i="5"/>
  <c r="I71" i="5"/>
  <c r="N70" i="5"/>
  <c r="M70" i="5"/>
  <c r="K70" i="5"/>
  <c r="J70" i="5"/>
  <c r="I70" i="5"/>
  <c r="N69" i="5"/>
  <c r="M69" i="5"/>
  <c r="K69" i="5"/>
  <c r="J69" i="5"/>
  <c r="I69" i="5"/>
  <c r="N68" i="5"/>
  <c r="M68" i="5"/>
  <c r="K68" i="5"/>
  <c r="J68" i="5"/>
  <c r="I68" i="5"/>
  <c r="N67" i="5"/>
  <c r="M67" i="5"/>
  <c r="K67" i="5"/>
  <c r="L67" i="5" s="1"/>
  <c r="J67" i="5"/>
  <c r="I67" i="5"/>
  <c r="N66" i="5"/>
  <c r="M66" i="5"/>
  <c r="K66" i="5"/>
  <c r="J66" i="5"/>
  <c r="I66" i="5"/>
  <c r="N65" i="5"/>
  <c r="M65" i="5"/>
  <c r="K65" i="5"/>
  <c r="J65" i="5"/>
  <c r="I65" i="5"/>
  <c r="N64" i="5"/>
  <c r="M64" i="5"/>
  <c r="K64" i="5"/>
  <c r="J64" i="5"/>
  <c r="I64" i="5"/>
  <c r="N63" i="5"/>
  <c r="M63" i="5"/>
  <c r="K63" i="5"/>
  <c r="L63" i="5" s="1"/>
  <c r="J63" i="5"/>
  <c r="I63" i="5"/>
  <c r="N62" i="5"/>
  <c r="M62" i="5"/>
  <c r="K62" i="5"/>
  <c r="J62" i="5"/>
  <c r="I62" i="5"/>
  <c r="N61" i="5"/>
  <c r="M61" i="5"/>
  <c r="K61" i="5"/>
  <c r="J61" i="5"/>
  <c r="I61" i="5"/>
  <c r="N60" i="5"/>
  <c r="M60" i="5"/>
  <c r="K60" i="5"/>
  <c r="J60" i="5"/>
  <c r="I60" i="5"/>
  <c r="N59" i="5"/>
  <c r="M59" i="5"/>
  <c r="K59" i="5"/>
  <c r="L59" i="5" s="1"/>
  <c r="J59" i="5"/>
  <c r="I59" i="5"/>
  <c r="N58" i="5"/>
  <c r="M58" i="5"/>
  <c r="K58" i="5"/>
  <c r="J58" i="5"/>
  <c r="I58" i="5"/>
  <c r="N57" i="5"/>
  <c r="M57" i="5"/>
  <c r="K57" i="5"/>
  <c r="J57" i="5"/>
  <c r="I57" i="5"/>
  <c r="N56" i="5"/>
  <c r="M56" i="5"/>
  <c r="K56" i="5"/>
  <c r="J56" i="5"/>
  <c r="I56" i="5"/>
  <c r="N55" i="5"/>
  <c r="M55" i="5"/>
  <c r="K55" i="5"/>
  <c r="L55" i="5" s="1"/>
  <c r="J55" i="5"/>
  <c r="I55" i="5"/>
  <c r="N54" i="5"/>
  <c r="M54" i="5"/>
  <c r="K54" i="5"/>
  <c r="J54" i="5"/>
  <c r="I54" i="5"/>
  <c r="N53" i="5"/>
  <c r="M53" i="5"/>
  <c r="K53" i="5"/>
  <c r="J53" i="5"/>
  <c r="I53" i="5"/>
  <c r="N52" i="5"/>
  <c r="M52" i="5"/>
  <c r="K52" i="5"/>
  <c r="J52" i="5"/>
  <c r="I52" i="5"/>
  <c r="N51" i="5"/>
  <c r="M51" i="5"/>
  <c r="K51" i="5"/>
  <c r="L51" i="5" s="1"/>
  <c r="J51" i="5"/>
  <c r="I51" i="5"/>
  <c r="N50" i="5"/>
  <c r="M50" i="5"/>
  <c r="K50" i="5"/>
  <c r="J50" i="5"/>
  <c r="I50" i="5"/>
  <c r="N49" i="5"/>
  <c r="M49" i="5"/>
  <c r="K49" i="5"/>
  <c r="J49" i="5"/>
  <c r="I49" i="5"/>
  <c r="N48" i="5"/>
  <c r="M48" i="5"/>
  <c r="K48" i="5"/>
  <c r="J48" i="5"/>
  <c r="I48" i="5"/>
  <c r="N47" i="5"/>
  <c r="M47" i="5"/>
  <c r="K47" i="5"/>
  <c r="L47" i="5" s="1"/>
  <c r="J47" i="5"/>
  <c r="I47" i="5"/>
  <c r="N46" i="5"/>
  <c r="M46" i="5"/>
  <c r="K46" i="5"/>
  <c r="J46" i="5"/>
  <c r="I46" i="5"/>
  <c r="N45" i="5"/>
  <c r="M45" i="5"/>
  <c r="K45" i="5"/>
  <c r="J45" i="5"/>
  <c r="I45" i="5"/>
  <c r="N44" i="5"/>
  <c r="M44" i="5"/>
  <c r="K44" i="5"/>
  <c r="J44" i="5"/>
  <c r="I44" i="5"/>
  <c r="N43" i="5"/>
  <c r="M43" i="5"/>
  <c r="K43" i="5"/>
  <c r="L43" i="5" s="1"/>
  <c r="J43" i="5"/>
  <c r="I43" i="5"/>
  <c r="N42" i="5"/>
  <c r="M42" i="5"/>
  <c r="K42" i="5"/>
  <c r="J42" i="5"/>
  <c r="I42" i="5"/>
  <c r="N41" i="5"/>
  <c r="M41" i="5"/>
  <c r="K41" i="5"/>
  <c r="J41" i="5"/>
  <c r="I41" i="5"/>
  <c r="N40" i="5"/>
  <c r="M40" i="5"/>
  <c r="K40" i="5"/>
  <c r="J40" i="5"/>
  <c r="I40" i="5"/>
  <c r="N39" i="5"/>
  <c r="M39" i="5"/>
  <c r="K39" i="5"/>
  <c r="L39" i="5" s="1"/>
  <c r="J39" i="5"/>
  <c r="I39" i="5"/>
  <c r="N38" i="5"/>
  <c r="M38" i="5"/>
  <c r="K38" i="5"/>
  <c r="J38" i="5"/>
  <c r="I38" i="5"/>
  <c r="N37" i="5"/>
  <c r="M37" i="5"/>
  <c r="K37" i="5"/>
  <c r="J37" i="5"/>
  <c r="I37" i="5"/>
  <c r="N36" i="5"/>
  <c r="M36" i="5"/>
  <c r="K36" i="5"/>
  <c r="J36" i="5"/>
  <c r="I36" i="5"/>
  <c r="N35" i="5"/>
  <c r="M35" i="5"/>
  <c r="K35" i="5"/>
  <c r="L35" i="5" s="1"/>
  <c r="J35" i="5"/>
  <c r="I35" i="5"/>
  <c r="N34" i="5"/>
  <c r="M34" i="5"/>
  <c r="K34" i="5"/>
  <c r="J34" i="5"/>
  <c r="I34" i="5"/>
  <c r="N33" i="5"/>
  <c r="M33" i="5"/>
  <c r="K33" i="5"/>
  <c r="J33" i="5"/>
  <c r="I33" i="5"/>
  <c r="N32" i="5"/>
  <c r="M32" i="5"/>
  <c r="K32" i="5"/>
  <c r="J32" i="5"/>
  <c r="I32" i="5"/>
  <c r="N31" i="5"/>
  <c r="M31" i="5"/>
  <c r="K31" i="5"/>
  <c r="L31" i="5" s="1"/>
  <c r="J31" i="5"/>
  <c r="I31" i="5"/>
  <c r="N30" i="5"/>
  <c r="M30" i="5"/>
  <c r="K30" i="5"/>
  <c r="J30" i="5"/>
  <c r="I30" i="5"/>
  <c r="N29" i="5"/>
  <c r="M29" i="5"/>
  <c r="K29" i="5"/>
  <c r="J29" i="5"/>
  <c r="I29" i="5"/>
  <c r="N28" i="5"/>
  <c r="M28" i="5"/>
  <c r="K28" i="5"/>
  <c r="J28" i="5"/>
  <c r="I28" i="5"/>
  <c r="N27" i="5"/>
  <c r="M27" i="5"/>
  <c r="K27" i="5"/>
  <c r="L27" i="5" s="1"/>
  <c r="J27" i="5"/>
  <c r="I27" i="5"/>
  <c r="N26" i="5"/>
  <c r="M26" i="5"/>
  <c r="K26" i="5"/>
  <c r="J26" i="5"/>
  <c r="I26" i="5"/>
  <c r="N25" i="5"/>
  <c r="M25" i="5"/>
  <c r="K25" i="5"/>
  <c r="J25" i="5"/>
  <c r="I25" i="5"/>
  <c r="N24" i="5"/>
  <c r="M24" i="5"/>
  <c r="K24" i="5"/>
  <c r="J24" i="5"/>
  <c r="I24" i="5"/>
  <c r="N23" i="5"/>
  <c r="M23" i="5"/>
  <c r="K23" i="5"/>
  <c r="L23" i="5" s="1"/>
  <c r="J23" i="5"/>
  <c r="I23" i="5"/>
  <c r="N22" i="5"/>
  <c r="M22" i="5"/>
  <c r="K22" i="5"/>
  <c r="J22" i="5"/>
  <c r="I22" i="5"/>
  <c r="N21" i="5"/>
  <c r="M21" i="5"/>
  <c r="K21" i="5"/>
  <c r="J21" i="5"/>
  <c r="I21" i="5"/>
  <c r="N20" i="5"/>
  <c r="M20" i="5"/>
  <c r="K20" i="5"/>
  <c r="J20" i="5"/>
  <c r="I20" i="5"/>
  <c r="N19" i="5"/>
  <c r="M19" i="5"/>
  <c r="K19" i="5"/>
  <c r="L19" i="5" s="1"/>
  <c r="J19" i="5"/>
  <c r="I19" i="5"/>
  <c r="N18" i="5"/>
  <c r="M18" i="5"/>
  <c r="K18" i="5"/>
  <c r="J18" i="5"/>
  <c r="I18" i="5"/>
  <c r="N17" i="5"/>
  <c r="M17" i="5"/>
  <c r="K17" i="5"/>
  <c r="J17" i="5"/>
  <c r="I17" i="5"/>
  <c r="N16" i="5"/>
  <c r="M16" i="5"/>
  <c r="K16" i="5"/>
  <c r="J16" i="5"/>
  <c r="I16" i="5"/>
  <c r="N15" i="5"/>
  <c r="M15" i="5"/>
  <c r="K15" i="5"/>
  <c r="L15" i="5" s="1"/>
  <c r="J15" i="5"/>
  <c r="I15" i="5"/>
  <c r="N14" i="5"/>
  <c r="M14" i="5"/>
  <c r="K14" i="5"/>
  <c r="J14" i="5"/>
  <c r="I14" i="5"/>
  <c r="N13" i="5"/>
  <c r="M13" i="5"/>
  <c r="K13" i="5"/>
  <c r="J13" i="5"/>
  <c r="I13" i="5"/>
  <c r="N12" i="5"/>
  <c r="M12" i="5"/>
  <c r="K12" i="5"/>
  <c r="J12" i="5"/>
  <c r="I12" i="5"/>
  <c r="N11" i="5"/>
  <c r="M11" i="5"/>
  <c r="K11" i="5"/>
  <c r="L11" i="5" s="1"/>
  <c r="J11" i="5"/>
  <c r="I11" i="5"/>
  <c r="N10" i="5"/>
  <c r="M10" i="5"/>
  <c r="K10" i="5"/>
  <c r="J10" i="5"/>
  <c r="I10" i="5"/>
  <c r="N9" i="5"/>
  <c r="M9" i="5"/>
  <c r="K9" i="5"/>
  <c r="J9" i="5"/>
  <c r="I9" i="5"/>
  <c r="N8" i="5"/>
  <c r="M8" i="5"/>
  <c r="K8" i="5"/>
  <c r="J8" i="5"/>
  <c r="I8" i="5"/>
  <c r="N7" i="5"/>
  <c r="M7" i="5"/>
  <c r="K7" i="5"/>
  <c r="L7" i="5" s="1"/>
  <c r="J7" i="5"/>
  <c r="I7" i="5"/>
  <c r="N6" i="5"/>
  <c r="M6" i="5"/>
  <c r="K6" i="5"/>
  <c r="J6" i="5"/>
  <c r="I6" i="5"/>
  <c r="N5" i="5"/>
  <c r="M5" i="5"/>
  <c r="K5" i="5"/>
  <c r="J5" i="5"/>
  <c r="I5" i="5"/>
  <c r="N4" i="5"/>
  <c r="M4" i="5"/>
  <c r="K4" i="5"/>
  <c r="J4" i="5"/>
  <c r="I4" i="5"/>
  <c r="N3" i="5"/>
  <c r="M3" i="5"/>
  <c r="K3" i="5"/>
  <c r="L3" i="5" s="1"/>
  <c r="J3" i="5"/>
  <c r="I3" i="5"/>
  <c r="N84" i="18"/>
  <c r="M84" i="18"/>
  <c r="K84" i="18"/>
  <c r="L84" i="18" s="1"/>
  <c r="J84" i="18"/>
  <c r="I84" i="18"/>
  <c r="N83" i="18"/>
  <c r="M83" i="18"/>
  <c r="K83" i="18"/>
  <c r="J83" i="18"/>
  <c r="I83" i="18"/>
  <c r="N82" i="18"/>
  <c r="M82" i="18"/>
  <c r="K82" i="18"/>
  <c r="J82" i="18"/>
  <c r="I82" i="18"/>
  <c r="N81" i="18"/>
  <c r="M81" i="18"/>
  <c r="K81" i="18"/>
  <c r="J81" i="18"/>
  <c r="I81" i="18"/>
  <c r="N80" i="18"/>
  <c r="M80" i="18"/>
  <c r="K80" i="18"/>
  <c r="L80" i="18" s="1"/>
  <c r="J80" i="18"/>
  <c r="I80" i="18"/>
  <c r="N79" i="18"/>
  <c r="M79" i="18"/>
  <c r="K79" i="18"/>
  <c r="J79" i="18"/>
  <c r="I79" i="18"/>
  <c r="N78" i="18"/>
  <c r="M78" i="18"/>
  <c r="K78" i="18"/>
  <c r="J78" i="18"/>
  <c r="I78" i="18"/>
  <c r="N77" i="18"/>
  <c r="M77" i="18"/>
  <c r="K77" i="18"/>
  <c r="J77" i="18"/>
  <c r="I77" i="18"/>
  <c r="N76" i="18"/>
  <c r="M76" i="18"/>
  <c r="K76" i="18"/>
  <c r="L76" i="18" s="1"/>
  <c r="J76" i="18"/>
  <c r="I76" i="18"/>
  <c r="N75" i="18"/>
  <c r="M75" i="18"/>
  <c r="K75" i="18"/>
  <c r="J75" i="18"/>
  <c r="I75" i="18"/>
  <c r="N74" i="18"/>
  <c r="M74" i="18"/>
  <c r="K74" i="18"/>
  <c r="J74" i="18"/>
  <c r="I74" i="18"/>
  <c r="N73" i="18"/>
  <c r="M73" i="18"/>
  <c r="K73" i="18"/>
  <c r="J73" i="18"/>
  <c r="I73" i="18"/>
  <c r="N72" i="18"/>
  <c r="M72" i="18"/>
  <c r="K72" i="18"/>
  <c r="L72" i="18" s="1"/>
  <c r="J72" i="18"/>
  <c r="I72" i="18"/>
  <c r="N71" i="18"/>
  <c r="M71" i="18"/>
  <c r="K71" i="18"/>
  <c r="J71" i="18"/>
  <c r="I71" i="18"/>
  <c r="N70" i="18"/>
  <c r="M70" i="18"/>
  <c r="K70" i="18"/>
  <c r="J70" i="18"/>
  <c r="I70" i="18"/>
  <c r="N69" i="18"/>
  <c r="M69" i="18"/>
  <c r="K69" i="18"/>
  <c r="J69" i="18"/>
  <c r="I69" i="18"/>
  <c r="N68" i="18"/>
  <c r="M68" i="18"/>
  <c r="K68" i="18"/>
  <c r="L68" i="18" s="1"/>
  <c r="J68" i="18"/>
  <c r="I68" i="18"/>
  <c r="N67" i="18"/>
  <c r="M67" i="18"/>
  <c r="K67" i="18"/>
  <c r="J67" i="18"/>
  <c r="I67" i="18"/>
  <c r="N66" i="18"/>
  <c r="M66" i="18"/>
  <c r="K66" i="18"/>
  <c r="J66" i="18"/>
  <c r="I66" i="18"/>
  <c r="N65" i="18"/>
  <c r="M65" i="18"/>
  <c r="K65" i="18"/>
  <c r="J65" i="18"/>
  <c r="I65" i="18"/>
  <c r="N64" i="18"/>
  <c r="M64" i="18"/>
  <c r="K64" i="18"/>
  <c r="L64" i="18" s="1"/>
  <c r="J64" i="18"/>
  <c r="I64" i="18"/>
  <c r="N63" i="18"/>
  <c r="M63" i="18"/>
  <c r="K63" i="18"/>
  <c r="J63" i="18"/>
  <c r="I63" i="18"/>
  <c r="N62" i="18"/>
  <c r="M62" i="18"/>
  <c r="K62" i="18"/>
  <c r="J62" i="18"/>
  <c r="I62" i="18"/>
  <c r="N61" i="18"/>
  <c r="M61" i="18"/>
  <c r="K61" i="18"/>
  <c r="J61" i="18"/>
  <c r="I61" i="18"/>
  <c r="N60" i="18"/>
  <c r="M60" i="18"/>
  <c r="K60" i="18"/>
  <c r="L60" i="18" s="1"/>
  <c r="J60" i="18"/>
  <c r="I60" i="18"/>
  <c r="N59" i="18"/>
  <c r="M59" i="18"/>
  <c r="K59" i="18"/>
  <c r="J59" i="18"/>
  <c r="I59" i="18"/>
  <c r="N58" i="18"/>
  <c r="M58" i="18"/>
  <c r="K58" i="18"/>
  <c r="J58" i="18"/>
  <c r="I58" i="18"/>
  <c r="N57" i="18"/>
  <c r="M57" i="18"/>
  <c r="K57" i="18"/>
  <c r="J57" i="18"/>
  <c r="I57" i="18"/>
  <c r="N56" i="18"/>
  <c r="M56" i="18"/>
  <c r="K56" i="18"/>
  <c r="L56" i="18" s="1"/>
  <c r="J56" i="18"/>
  <c r="I56" i="18"/>
  <c r="N55" i="18"/>
  <c r="M55" i="18"/>
  <c r="K55" i="18"/>
  <c r="J55" i="18"/>
  <c r="I55" i="18"/>
  <c r="N54" i="18"/>
  <c r="M54" i="18"/>
  <c r="K54" i="18"/>
  <c r="J54" i="18"/>
  <c r="I54" i="18"/>
  <c r="N53" i="18"/>
  <c r="M53" i="18"/>
  <c r="K53" i="18"/>
  <c r="J53" i="18"/>
  <c r="I53" i="18"/>
  <c r="N52" i="18"/>
  <c r="M52" i="18"/>
  <c r="K52" i="18"/>
  <c r="L52" i="18" s="1"/>
  <c r="J52" i="18"/>
  <c r="I52" i="18"/>
  <c r="N51" i="18"/>
  <c r="M51" i="18"/>
  <c r="K51" i="18"/>
  <c r="J51" i="18"/>
  <c r="I51" i="18"/>
  <c r="N50" i="18"/>
  <c r="M50" i="18"/>
  <c r="K50" i="18"/>
  <c r="J50" i="18"/>
  <c r="I50" i="18"/>
  <c r="N49" i="18"/>
  <c r="M49" i="18"/>
  <c r="K49" i="18"/>
  <c r="J49" i="18"/>
  <c r="I49" i="18"/>
  <c r="N48" i="18"/>
  <c r="M48" i="18"/>
  <c r="K48" i="18"/>
  <c r="L48" i="18" s="1"/>
  <c r="J48" i="18"/>
  <c r="I48" i="18"/>
  <c r="N47" i="18"/>
  <c r="M47" i="18"/>
  <c r="K47" i="18"/>
  <c r="J47" i="18"/>
  <c r="I47" i="18"/>
  <c r="N46" i="18"/>
  <c r="M46" i="18"/>
  <c r="K46" i="18"/>
  <c r="J46" i="18"/>
  <c r="I46" i="18"/>
  <c r="N45" i="18"/>
  <c r="M45" i="18"/>
  <c r="K45" i="18"/>
  <c r="J45" i="18"/>
  <c r="I45" i="18"/>
  <c r="N44" i="18"/>
  <c r="M44" i="18"/>
  <c r="K44" i="18"/>
  <c r="L44" i="18" s="1"/>
  <c r="J44" i="18"/>
  <c r="I44" i="18"/>
  <c r="N43" i="18"/>
  <c r="M43" i="18"/>
  <c r="K43" i="18"/>
  <c r="J43" i="18"/>
  <c r="I43" i="18"/>
  <c r="N42" i="18"/>
  <c r="M42" i="18"/>
  <c r="K42" i="18"/>
  <c r="J42" i="18"/>
  <c r="I42" i="18"/>
  <c r="N41" i="18"/>
  <c r="M41" i="18"/>
  <c r="K41" i="18"/>
  <c r="J41" i="18"/>
  <c r="I41" i="18"/>
  <c r="N40" i="18"/>
  <c r="M40" i="18"/>
  <c r="K40" i="18"/>
  <c r="L40" i="18" s="1"/>
  <c r="J40" i="18"/>
  <c r="I40" i="18"/>
  <c r="N39" i="18"/>
  <c r="M39" i="18"/>
  <c r="K39" i="18"/>
  <c r="J39" i="18"/>
  <c r="I39" i="18"/>
  <c r="N38" i="18"/>
  <c r="M38" i="18"/>
  <c r="K38" i="18"/>
  <c r="J38" i="18"/>
  <c r="I38" i="18"/>
  <c r="N37" i="18"/>
  <c r="M37" i="18"/>
  <c r="K37" i="18"/>
  <c r="J37" i="18"/>
  <c r="I37" i="18"/>
  <c r="N36" i="18"/>
  <c r="M36" i="18"/>
  <c r="K36" i="18"/>
  <c r="L36" i="18" s="1"/>
  <c r="J36" i="18"/>
  <c r="I36" i="18"/>
  <c r="N35" i="18"/>
  <c r="M35" i="18"/>
  <c r="K35" i="18"/>
  <c r="J35" i="18"/>
  <c r="I35" i="18"/>
  <c r="N34" i="18"/>
  <c r="M34" i="18"/>
  <c r="K34" i="18"/>
  <c r="J34" i="18"/>
  <c r="I34" i="18"/>
  <c r="N33" i="18"/>
  <c r="M33" i="18"/>
  <c r="K33" i="18"/>
  <c r="J33" i="18"/>
  <c r="I33" i="18"/>
  <c r="N32" i="18"/>
  <c r="M32" i="18"/>
  <c r="K32" i="18"/>
  <c r="L32" i="18" s="1"/>
  <c r="J32" i="18"/>
  <c r="I32" i="18"/>
  <c r="N31" i="18"/>
  <c r="M31" i="18"/>
  <c r="K31" i="18"/>
  <c r="J31" i="18"/>
  <c r="I31" i="18"/>
  <c r="N30" i="18"/>
  <c r="M30" i="18"/>
  <c r="K30" i="18"/>
  <c r="J30" i="18"/>
  <c r="I30" i="18"/>
  <c r="N29" i="18"/>
  <c r="M29" i="18"/>
  <c r="K29" i="18"/>
  <c r="J29" i="18"/>
  <c r="I29" i="18"/>
  <c r="N28" i="18"/>
  <c r="M28" i="18"/>
  <c r="K28" i="18"/>
  <c r="L28" i="18" s="1"/>
  <c r="J28" i="18"/>
  <c r="I28" i="18"/>
  <c r="N27" i="18"/>
  <c r="M27" i="18"/>
  <c r="K27" i="18"/>
  <c r="J27" i="18"/>
  <c r="I27" i="18"/>
  <c r="N26" i="18"/>
  <c r="M26" i="18"/>
  <c r="K26" i="18"/>
  <c r="J26" i="18"/>
  <c r="I26" i="18"/>
  <c r="N25" i="18"/>
  <c r="M25" i="18"/>
  <c r="K25" i="18"/>
  <c r="J25" i="18"/>
  <c r="I25" i="18"/>
  <c r="N24" i="18"/>
  <c r="M24" i="18"/>
  <c r="K24" i="18"/>
  <c r="L24" i="18" s="1"/>
  <c r="J24" i="18"/>
  <c r="I24" i="18"/>
  <c r="N23" i="18"/>
  <c r="M23" i="18"/>
  <c r="K23" i="18"/>
  <c r="J23" i="18"/>
  <c r="I23" i="18"/>
  <c r="N22" i="18"/>
  <c r="M22" i="18"/>
  <c r="K22" i="18"/>
  <c r="J22" i="18"/>
  <c r="I22" i="18"/>
  <c r="N21" i="18"/>
  <c r="M21" i="18"/>
  <c r="K21" i="18"/>
  <c r="J21" i="18"/>
  <c r="I21" i="18"/>
  <c r="N20" i="18"/>
  <c r="M20" i="18"/>
  <c r="K20" i="18"/>
  <c r="L20" i="18" s="1"/>
  <c r="J20" i="18"/>
  <c r="I20" i="18"/>
  <c r="N19" i="18"/>
  <c r="M19" i="18"/>
  <c r="K19" i="18"/>
  <c r="J19" i="18"/>
  <c r="I19" i="18"/>
  <c r="N18" i="18"/>
  <c r="M18" i="18"/>
  <c r="K18" i="18"/>
  <c r="J18" i="18"/>
  <c r="I18" i="18"/>
  <c r="N17" i="18"/>
  <c r="M17" i="18"/>
  <c r="K17" i="18"/>
  <c r="J17" i="18"/>
  <c r="I17" i="18"/>
  <c r="N16" i="18"/>
  <c r="M16" i="18"/>
  <c r="K16" i="18"/>
  <c r="L16" i="18" s="1"/>
  <c r="J16" i="18"/>
  <c r="I16" i="18"/>
  <c r="N15" i="18"/>
  <c r="M15" i="18"/>
  <c r="K15" i="18"/>
  <c r="J15" i="18"/>
  <c r="I15" i="18"/>
  <c r="N14" i="18"/>
  <c r="M14" i="18"/>
  <c r="K14" i="18"/>
  <c r="J14" i="18"/>
  <c r="I14" i="18"/>
  <c r="N13" i="18"/>
  <c r="M13" i="18"/>
  <c r="K13" i="18"/>
  <c r="J13" i="18"/>
  <c r="I13" i="18"/>
  <c r="N12" i="18"/>
  <c r="M12" i="18"/>
  <c r="K12" i="18"/>
  <c r="L12" i="18" s="1"/>
  <c r="J12" i="18"/>
  <c r="I12" i="18"/>
  <c r="N11" i="18"/>
  <c r="M11" i="18"/>
  <c r="K11" i="18"/>
  <c r="J11" i="18"/>
  <c r="I11" i="18"/>
  <c r="N10" i="18"/>
  <c r="M10" i="18"/>
  <c r="K10" i="18"/>
  <c r="J10" i="18"/>
  <c r="I10" i="18"/>
  <c r="N9" i="18"/>
  <c r="M9" i="18"/>
  <c r="K9" i="18"/>
  <c r="J9" i="18"/>
  <c r="I9" i="18"/>
  <c r="N8" i="18"/>
  <c r="M8" i="18"/>
  <c r="K8" i="18"/>
  <c r="L8" i="18" s="1"/>
  <c r="J8" i="18"/>
  <c r="I8" i="18"/>
  <c r="N7" i="18"/>
  <c r="M7" i="18"/>
  <c r="K7" i="18"/>
  <c r="J7" i="18"/>
  <c r="I7" i="18"/>
  <c r="N6" i="18"/>
  <c r="M6" i="18"/>
  <c r="K6" i="18"/>
  <c r="J6" i="18"/>
  <c r="I6" i="18"/>
  <c r="N5" i="18"/>
  <c r="M5" i="18"/>
  <c r="K5" i="18"/>
  <c r="J5" i="18"/>
  <c r="I5" i="18"/>
  <c r="N4" i="18"/>
  <c r="M4" i="18"/>
  <c r="K4" i="18"/>
  <c r="L4" i="18" s="1"/>
  <c r="J4" i="18"/>
  <c r="I4" i="18"/>
  <c r="N3" i="18"/>
  <c r="M3" i="18"/>
  <c r="K3" i="18"/>
  <c r="J3" i="18"/>
  <c r="I3" i="18"/>
  <c r="N92" i="17"/>
  <c r="M92" i="17"/>
  <c r="K92" i="17"/>
  <c r="J92" i="17"/>
  <c r="I92" i="17"/>
  <c r="N90" i="17"/>
  <c r="M90" i="17"/>
  <c r="K90" i="17"/>
  <c r="J90" i="17"/>
  <c r="I90" i="17"/>
  <c r="N89" i="17"/>
  <c r="M89" i="17"/>
  <c r="K89" i="17"/>
  <c r="L89" i="17" s="1"/>
  <c r="J89" i="17"/>
  <c r="I89" i="17"/>
  <c r="N88" i="17"/>
  <c r="M88" i="17"/>
  <c r="K88" i="17"/>
  <c r="J88" i="17"/>
  <c r="I88" i="17"/>
  <c r="N87" i="17"/>
  <c r="M87" i="17"/>
  <c r="K87" i="17"/>
  <c r="L87" i="17" s="1"/>
  <c r="J87" i="17"/>
  <c r="I87" i="17"/>
  <c r="N86" i="17"/>
  <c r="M86" i="17"/>
  <c r="K86" i="17"/>
  <c r="J86" i="17"/>
  <c r="I86" i="17"/>
  <c r="N85" i="17"/>
  <c r="M85" i="17"/>
  <c r="K85" i="17"/>
  <c r="L85" i="17" s="1"/>
  <c r="J85" i="17"/>
  <c r="I85" i="17"/>
  <c r="N84" i="17"/>
  <c r="M84" i="17"/>
  <c r="K84" i="17"/>
  <c r="J84" i="17"/>
  <c r="I84" i="17"/>
  <c r="N83" i="17"/>
  <c r="M83" i="17"/>
  <c r="K83" i="17"/>
  <c r="L83" i="17" s="1"/>
  <c r="J83" i="17"/>
  <c r="I83" i="17"/>
  <c r="N82" i="17"/>
  <c r="M82" i="17"/>
  <c r="K82" i="17"/>
  <c r="J82" i="17"/>
  <c r="I82" i="17"/>
  <c r="N81" i="17"/>
  <c r="M81" i="17"/>
  <c r="K81" i="17"/>
  <c r="L81" i="17" s="1"/>
  <c r="J81" i="17"/>
  <c r="I81" i="17"/>
  <c r="N80" i="17"/>
  <c r="M80" i="17"/>
  <c r="K80" i="17"/>
  <c r="J80" i="17"/>
  <c r="I80" i="17"/>
  <c r="N79" i="17"/>
  <c r="M79" i="17"/>
  <c r="K79" i="17"/>
  <c r="L79" i="17" s="1"/>
  <c r="J79" i="17"/>
  <c r="I79" i="17"/>
  <c r="N78" i="17"/>
  <c r="M78" i="17"/>
  <c r="K78" i="17"/>
  <c r="J78" i="17"/>
  <c r="I78" i="17"/>
  <c r="N77" i="17"/>
  <c r="M77" i="17"/>
  <c r="K77" i="17"/>
  <c r="L77" i="17" s="1"/>
  <c r="J77" i="17"/>
  <c r="I77" i="17"/>
  <c r="N76" i="17"/>
  <c r="M76" i="17"/>
  <c r="K76" i="17"/>
  <c r="J76" i="17"/>
  <c r="I76" i="17"/>
  <c r="N75" i="17"/>
  <c r="M75" i="17"/>
  <c r="K75" i="17"/>
  <c r="L75" i="17" s="1"/>
  <c r="J75" i="17"/>
  <c r="I75" i="17"/>
  <c r="N74" i="17"/>
  <c r="M74" i="17"/>
  <c r="K74" i="17"/>
  <c r="J74" i="17"/>
  <c r="I74" i="17"/>
  <c r="N73" i="17"/>
  <c r="M73" i="17"/>
  <c r="K73" i="17"/>
  <c r="L73" i="17" s="1"/>
  <c r="J73" i="17"/>
  <c r="I73" i="17"/>
  <c r="N72" i="17"/>
  <c r="M72" i="17"/>
  <c r="K72" i="17"/>
  <c r="J72" i="17"/>
  <c r="I72" i="17"/>
  <c r="N71" i="17"/>
  <c r="M71" i="17"/>
  <c r="K71" i="17"/>
  <c r="L71" i="17" s="1"/>
  <c r="J71" i="17"/>
  <c r="I71" i="17"/>
  <c r="N70" i="17"/>
  <c r="M70" i="17"/>
  <c r="K70" i="17"/>
  <c r="J70" i="17"/>
  <c r="I70" i="17"/>
  <c r="N69" i="17"/>
  <c r="M69" i="17"/>
  <c r="K69" i="17"/>
  <c r="L69" i="17" s="1"/>
  <c r="J69" i="17"/>
  <c r="I69" i="17"/>
  <c r="N68" i="17"/>
  <c r="M68" i="17"/>
  <c r="K68" i="17"/>
  <c r="J68" i="17"/>
  <c r="I68" i="17"/>
  <c r="N67" i="17"/>
  <c r="M67" i="17"/>
  <c r="K67" i="17"/>
  <c r="L67" i="17" s="1"/>
  <c r="J67" i="17"/>
  <c r="I67" i="17"/>
  <c r="N66" i="17"/>
  <c r="M66" i="17"/>
  <c r="K66" i="17"/>
  <c r="J66" i="17"/>
  <c r="I66" i="17"/>
  <c r="N65" i="17"/>
  <c r="M65" i="17"/>
  <c r="K65" i="17"/>
  <c r="L65" i="17" s="1"/>
  <c r="J65" i="17"/>
  <c r="I65" i="17"/>
  <c r="N64" i="17"/>
  <c r="M64" i="17"/>
  <c r="K64" i="17"/>
  <c r="J64" i="17"/>
  <c r="I64" i="17"/>
  <c r="N63" i="17"/>
  <c r="M63" i="17"/>
  <c r="K63" i="17"/>
  <c r="L63" i="17" s="1"/>
  <c r="J63" i="17"/>
  <c r="I63" i="17"/>
  <c r="N62" i="17"/>
  <c r="M62" i="17"/>
  <c r="K62" i="17"/>
  <c r="L62" i="17" s="1"/>
  <c r="J62" i="17"/>
  <c r="I62" i="17"/>
  <c r="N61" i="17"/>
  <c r="M61" i="17"/>
  <c r="K61" i="17"/>
  <c r="L61" i="17" s="1"/>
  <c r="J61" i="17"/>
  <c r="I61" i="17"/>
  <c r="N60" i="17"/>
  <c r="M60" i="17"/>
  <c r="K60" i="17"/>
  <c r="J60" i="17"/>
  <c r="I60" i="17"/>
  <c r="N59" i="17"/>
  <c r="M59" i="17"/>
  <c r="K59" i="17"/>
  <c r="L59" i="17" s="1"/>
  <c r="J59" i="17"/>
  <c r="I59" i="17"/>
  <c r="N58" i="17"/>
  <c r="M58" i="17"/>
  <c r="K58" i="17"/>
  <c r="L58" i="17" s="1"/>
  <c r="J58" i="17"/>
  <c r="I58" i="17"/>
  <c r="N57" i="17"/>
  <c r="M57" i="17"/>
  <c r="K57" i="17"/>
  <c r="L57" i="17" s="1"/>
  <c r="J57" i="17"/>
  <c r="I57" i="17"/>
  <c r="N56" i="17"/>
  <c r="M56" i="17"/>
  <c r="K56" i="17"/>
  <c r="L56" i="17" s="1"/>
  <c r="J56" i="17"/>
  <c r="I56" i="17"/>
  <c r="N55" i="17"/>
  <c r="M55" i="17"/>
  <c r="K55" i="17"/>
  <c r="L55" i="17" s="1"/>
  <c r="J55" i="17"/>
  <c r="I55" i="17"/>
  <c r="N54" i="17"/>
  <c r="M54" i="17"/>
  <c r="K54" i="17"/>
  <c r="L54" i="17" s="1"/>
  <c r="J54" i="17"/>
  <c r="I54" i="17"/>
  <c r="N53" i="17"/>
  <c r="M53" i="17"/>
  <c r="K53" i="17"/>
  <c r="L53" i="17" s="1"/>
  <c r="J53" i="17"/>
  <c r="I53" i="17"/>
  <c r="N52" i="17"/>
  <c r="M52" i="17"/>
  <c r="K52" i="17"/>
  <c r="L52" i="17" s="1"/>
  <c r="J52" i="17"/>
  <c r="I52" i="17"/>
  <c r="N51" i="17"/>
  <c r="M51" i="17"/>
  <c r="K51" i="17"/>
  <c r="L51" i="17" s="1"/>
  <c r="J51" i="17"/>
  <c r="I51" i="17"/>
  <c r="N50" i="17"/>
  <c r="M50" i="17"/>
  <c r="K50" i="17"/>
  <c r="L50" i="17" s="1"/>
  <c r="J50" i="17"/>
  <c r="I50" i="17"/>
  <c r="N49" i="17"/>
  <c r="M49" i="17"/>
  <c r="K49" i="17"/>
  <c r="L49" i="17" s="1"/>
  <c r="J49" i="17"/>
  <c r="I49" i="17"/>
  <c r="N48" i="17"/>
  <c r="M48" i="17"/>
  <c r="K48" i="17"/>
  <c r="L48" i="17" s="1"/>
  <c r="J48" i="17"/>
  <c r="I48" i="17"/>
  <c r="N47" i="17"/>
  <c r="M47" i="17"/>
  <c r="K47" i="17"/>
  <c r="L47" i="17" s="1"/>
  <c r="J47" i="17"/>
  <c r="I47" i="17"/>
  <c r="N46" i="17"/>
  <c r="M46" i="17"/>
  <c r="K46" i="17"/>
  <c r="L46" i="17" s="1"/>
  <c r="J46" i="17"/>
  <c r="I46" i="17"/>
  <c r="N45" i="17"/>
  <c r="M45" i="17"/>
  <c r="K45" i="17"/>
  <c r="L45" i="17" s="1"/>
  <c r="J45" i="17"/>
  <c r="I45" i="17"/>
  <c r="N44" i="17"/>
  <c r="M44" i="17"/>
  <c r="K44" i="17"/>
  <c r="L44" i="17" s="1"/>
  <c r="J44" i="17"/>
  <c r="I44" i="17"/>
  <c r="N43" i="17"/>
  <c r="M43" i="17"/>
  <c r="K43" i="17"/>
  <c r="L43" i="17" s="1"/>
  <c r="J43" i="17"/>
  <c r="I43" i="17"/>
  <c r="N42" i="17"/>
  <c r="M42" i="17"/>
  <c r="K42" i="17"/>
  <c r="L42" i="17" s="1"/>
  <c r="J42" i="17"/>
  <c r="I42" i="17"/>
  <c r="N41" i="17"/>
  <c r="M41" i="17"/>
  <c r="K41" i="17"/>
  <c r="L41" i="17" s="1"/>
  <c r="J41" i="17"/>
  <c r="I41" i="17"/>
  <c r="N40" i="17"/>
  <c r="M40" i="17"/>
  <c r="K40" i="17"/>
  <c r="L40" i="17" s="1"/>
  <c r="J40" i="17"/>
  <c r="I40" i="17"/>
  <c r="N39" i="17"/>
  <c r="M39" i="17"/>
  <c r="K39" i="17"/>
  <c r="L39" i="17" s="1"/>
  <c r="J39" i="17"/>
  <c r="I39" i="17"/>
  <c r="N38" i="17"/>
  <c r="M38" i="17"/>
  <c r="K38" i="17"/>
  <c r="L38" i="17" s="1"/>
  <c r="J38" i="17"/>
  <c r="I38" i="17"/>
  <c r="N37" i="17"/>
  <c r="M37" i="17"/>
  <c r="K37" i="17"/>
  <c r="L37" i="17" s="1"/>
  <c r="J37" i="17"/>
  <c r="I37" i="17"/>
  <c r="N36" i="17"/>
  <c r="M36" i="17"/>
  <c r="K36" i="17"/>
  <c r="L36" i="17" s="1"/>
  <c r="J36" i="17"/>
  <c r="I36" i="17"/>
  <c r="N35" i="17"/>
  <c r="M35" i="17"/>
  <c r="K35" i="17"/>
  <c r="L35" i="17" s="1"/>
  <c r="J35" i="17"/>
  <c r="I35" i="17"/>
  <c r="N34" i="17"/>
  <c r="M34" i="17"/>
  <c r="K34" i="17"/>
  <c r="L34" i="17" s="1"/>
  <c r="J34" i="17"/>
  <c r="I34" i="17"/>
  <c r="N33" i="17"/>
  <c r="M33" i="17"/>
  <c r="K33" i="17"/>
  <c r="L33" i="17" s="1"/>
  <c r="J33" i="17"/>
  <c r="I33" i="17"/>
  <c r="N32" i="17"/>
  <c r="M32" i="17"/>
  <c r="K32" i="17"/>
  <c r="L32" i="17" s="1"/>
  <c r="J32" i="17"/>
  <c r="I32" i="17"/>
  <c r="N31" i="17"/>
  <c r="M31" i="17"/>
  <c r="K31" i="17"/>
  <c r="L31" i="17" s="1"/>
  <c r="J31" i="17"/>
  <c r="I31" i="17"/>
  <c r="N30" i="17"/>
  <c r="M30" i="17"/>
  <c r="K30" i="17"/>
  <c r="L30" i="17" s="1"/>
  <c r="J30" i="17"/>
  <c r="I30" i="17"/>
  <c r="N29" i="17"/>
  <c r="M29" i="17"/>
  <c r="K29" i="17"/>
  <c r="L29" i="17" s="1"/>
  <c r="J29" i="17"/>
  <c r="I29" i="17"/>
  <c r="N28" i="17"/>
  <c r="M28" i="17"/>
  <c r="K28" i="17"/>
  <c r="L28" i="17" s="1"/>
  <c r="J28" i="17"/>
  <c r="I28" i="17"/>
  <c r="N27" i="17"/>
  <c r="M27" i="17"/>
  <c r="K27" i="17"/>
  <c r="L27" i="17" s="1"/>
  <c r="J27" i="17"/>
  <c r="I27" i="17"/>
  <c r="N26" i="17"/>
  <c r="M26" i="17"/>
  <c r="K26" i="17"/>
  <c r="L26" i="17" s="1"/>
  <c r="J26" i="17"/>
  <c r="I26" i="17"/>
  <c r="N25" i="17"/>
  <c r="M25" i="17"/>
  <c r="K25" i="17"/>
  <c r="L25" i="17" s="1"/>
  <c r="J25" i="17"/>
  <c r="I25" i="17"/>
  <c r="N24" i="17"/>
  <c r="M24" i="17"/>
  <c r="K24" i="17"/>
  <c r="L24" i="17" s="1"/>
  <c r="J24" i="17"/>
  <c r="I24" i="17"/>
  <c r="N23" i="17"/>
  <c r="M23" i="17"/>
  <c r="K23" i="17"/>
  <c r="L23" i="17" s="1"/>
  <c r="J23" i="17"/>
  <c r="I23" i="17"/>
  <c r="N22" i="17"/>
  <c r="M22" i="17"/>
  <c r="K22" i="17"/>
  <c r="L22" i="17" s="1"/>
  <c r="J22" i="17"/>
  <c r="I22" i="17"/>
  <c r="N21" i="17"/>
  <c r="M21" i="17"/>
  <c r="K21" i="17"/>
  <c r="L21" i="17" s="1"/>
  <c r="J21" i="17"/>
  <c r="I21" i="17"/>
  <c r="N20" i="17"/>
  <c r="M20" i="17"/>
  <c r="K20" i="17"/>
  <c r="L20" i="17" s="1"/>
  <c r="J20" i="17"/>
  <c r="I20" i="17"/>
  <c r="N19" i="17"/>
  <c r="M19" i="17"/>
  <c r="K19" i="17"/>
  <c r="L19" i="17" s="1"/>
  <c r="J19" i="17"/>
  <c r="I19" i="17"/>
  <c r="N18" i="17"/>
  <c r="M18" i="17"/>
  <c r="K18" i="17"/>
  <c r="L18" i="17" s="1"/>
  <c r="J18" i="17"/>
  <c r="I18" i="17"/>
  <c r="N17" i="17"/>
  <c r="M17" i="17"/>
  <c r="K17" i="17"/>
  <c r="L17" i="17" s="1"/>
  <c r="J17" i="17"/>
  <c r="I17" i="17"/>
  <c r="N16" i="17"/>
  <c r="M16" i="17"/>
  <c r="K16" i="17"/>
  <c r="L16" i="17" s="1"/>
  <c r="J16" i="17"/>
  <c r="I16" i="17"/>
  <c r="N15" i="17"/>
  <c r="M15" i="17"/>
  <c r="K15" i="17"/>
  <c r="L15" i="17" s="1"/>
  <c r="J15" i="17"/>
  <c r="I15" i="17"/>
  <c r="N14" i="17"/>
  <c r="M14" i="17"/>
  <c r="K14" i="17"/>
  <c r="L14" i="17" s="1"/>
  <c r="J14" i="17"/>
  <c r="I14" i="17"/>
  <c r="N13" i="17"/>
  <c r="M13" i="17"/>
  <c r="K13" i="17"/>
  <c r="L13" i="17" s="1"/>
  <c r="J13" i="17"/>
  <c r="I13" i="17"/>
  <c r="N12" i="17"/>
  <c r="M12" i="17"/>
  <c r="K12" i="17"/>
  <c r="L12" i="17" s="1"/>
  <c r="J12" i="17"/>
  <c r="I12" i="17"/>
  <c r="N11" i="17"/>
  <c r="M11" i="17"/>
  <c r="K11" i="17"/>
  <c r="L11" i="17" s="1"/>
  <c r="J11" i="17"/>
  <c r="I11" i="17"/>
  <c r="N10" i="17"/>
  <c r="M10" i="17"/>
  <c r="K10" i="17"/>
  <c r="L10" i="17" s="1"/>
  <c r="J10" i="17"/>
  <c r="I10" i="17"/>
  <c r="N9" i="17"/>
  <c r="M9" i="17"/>
  <c r="K9" i="17"/>
  <c r="L9" i="17" s="1"/>
  <c r="J9" i="17"/>
  <c r="I9" i="17"/>
  <c r="N8" i="17"/>
  <c r="M8" i="17"/>
  <c r="K8" i="17"/>
  <c r="L8" i="17" s="1"/>
  <c r="J8" i="17"/>
  <c r="I8" i="17"/>
  <c r="N7" i="17"/>
  <c r="M7" i="17"/>
  <c r="K7" i="17"/>
  <c r="L7" i="17" s="1"/>
  <c r="J7" i="17"/>
  <c r="I7" i="17"/>
  <c r="N6" i="17"/>
  <c r="M6" i="17"/>
  <c r="K6" i="17"/>
  <c r="L6" i="17" s="1"/>
  <c r="J6" i="17"/>
  <c r="I6" i="17"/>
  <c r="N5" i="17"/>
  <c r="M5" i="17"/>
  <c r="K5" i="17"/>
  <c r="L5" i="17" s="1"/>
  <c r="J5" i="17"/>
  <c r="I5" i="17"/>
  <c r="N4" i="17"/>
  <c r="M4" i="17"/>
  <c r="K4" i="17"/>
  <c r="L4" i="17" s="1"/>
  <c r="J4" i="17"/>
  <c r="I4" i="17"/>
  <c r="N3" i="17"/>
  <c r="M3" i="17"/>
  <c r="K3" i="17"/>
  <c r="L3" i="17" s="1"/>
  <c r="J3" i="17"/>
  <c r="I3" i="17"/>
  <c r="N84" i="26"/>
  <c r="M84" i="26"/>
  <c r="K84" i="26"/>
  <c r="L84" i="26" s="1"/>
  <c r="J84" i="26"/>
  <c r="I84" i="26"/>
  <c r="N83" i="26"/>
  <c r="M83" i="26"/>
  <c r="K83" i="26"/>
  <c r="J83" i="26"/>
  <c r="I83" i="26"/>
  <c r="N82" i="26"/>
  <c r="M82" i="26"/>
  <c r="K82" i="26"/>
  <c r="J82" i="26"/>
  <c r="I82" i="26"/>
  <c r="N81" i="26"/>
  <c r="M81" i="26"/>
  <c r="K81" i="26"/>
  <c r="J81" i="26"/>
  <c r="I81" i="26"/>
  <c r="N80" i="26"/>
  <c r="M80" i="26"/>
  <c r="K80" i="26"/>
  <c r="L80" i="26" s="1"/>
  <c r="J80" i="26"/>
  <c r="I80" i="26"/>
  <c r="N79" i="26"/>
  <c r="M79" i="26"/>
  <c r="K79" i="26"/>
  <c r="J79" i="26"/>
  <c r="I79" i="26"/>
  <c r="N78" i="26"/>
  <c r="M78" i="26"/>
  <c r="K78" i="26"/>
  <c r="J78" i="26"/>
  <c r="I78" i="26"/>
  <c r="N77" i="26"/>
  <c r="M77" i="26"/>
  <c r="K77" i="26"/>
  <c r="J77" i="26"/>
  <c r="I77" i="26"/>
  <c r="N76" i="26"/>
  <c r="M76" i="26"/>
  <c r="K76" i="26"/>
  <c r="L76" i="26" s="1"/>
  <c r="J76" i="26"/>
  <c r="I76" i="26"/>
  <c r="N75" i="26"/>
  <c r="M75" i="26"/>
  <c r="K75" i="26"/>
  <c r="J75" i="26"/>
  <c r="I75" i="26"/>
  <c r="N74" i="26"/>
  <c r="M74" i="26"/>
  <c r="K74" i="26"/>
  <c r="J74" i="26"/>
  <c r="I74" i="26"/>
  <c r="N73" i="26"/>
  <c r="M73" i="26"/>
  <c r="K73" i="26"/>
  <c r="J73" i="26"/>
  <c r="I73" i="26"/>
  <c r="N72" i="26"/>
  <c r="M72" i="26"/>
  <c r="K72" i="26"/>
  <c r="L72" i="26" s="1"/>
  <c r="J72" i="26"/>
  <c r="I72" i="26"/>
  <c r="N71" i="26"/>
  <c r="M71" i="26"/>
  <c r="K71" i="26"/>
  <c r="J71" i="26"/>
  <c r="I71" i="26"/>
  <c r="N70" i="26"/>
  <c r="M70" i="26"/>
  <c r="K70" i="26"/>
  <c r="J70" i="26"/>
  <c r="I70" i="26"/>
  <c r="N69" i="26"/>
  <c r="M69" i="26"/>
  <c r="K69" i="26"/>
  <c r="J69" i="26"/>
  <c r="I69" i="26"/>
  <c r="N68" i="26"/>
  <c r="M68" i="26"/>
  <c r="K68" i="26"/>
  <c r="L68" i="26" s="1"/>
  <c r="J68" i="26"/>
  <c r="I68" i="26"/>
  <c r="N67" i="26"/>
  <c r="M67" i="26"/>
  <c r="K67" i="26"/>
  <c r="J67" i="26"/>
  <c r="I67" i="26"/>
  <c r="N66" i="26"/>
  <c r="M66" i="26"/>
  <c r="K66" i="26"/>
  <c r="J66" i="26"/>
  <c r="I66" i="26"/>
  <c r="N65" i="26"/>
  <c r="M65" i="26"/>
  <c r="K65" i="26"/>
  <c r="J65" i="26"/>
  <c r="I65" i="26"/>
  <c r="N64" i="26"/>
  <c r="M64" i="26"/>
  <c r="K64" i="26"/>
  <c r="L64" i="26" s="1"/>
  <c r="J64" i="26"/>
  <c r="I64" i="26"/>
  <c r="N63" i="26"/>
  <c r="M63" i="26"/>
  <c r="K63" i="26"/>
  <c r="J63" i="26"/>
  <c r="I63" i="26"/>
  <c r="N62" i="26"/>
  <c r="M62" i="26"/>
  <c r="K62" i="26"/>
  <c r="J62" i="26"/>
  <c r="I62" i="26"/>
  <c r="N61" i="26"/>
  <c r="M61" i="26"/>
  <c r="K61" i="26"/>
  <c r="J61" i="26"/>
  <c r="I61" i="26"/>
  <c r="N60" i="26"/>
  <c r="M60" i="26"/>
  <c r="K60" i="26"/>
  <c r="L60" i="26" s="1"/>
  <c r="J60" i="26"/>
  <c r="I60" i="26"/>
  <c r="N59" i="26"/>
  <c r="M59" i="26"/>
  <c r="K59" i="26"/>
  <c r="J59" i="26"/>
  <c r="I59" i="26"/>
  <c r="N58" i="26"/>
  <c r="M58" i="26"/>
  <c r="K58" i="26"/>
  <c r="J58" i="26"/>
  <c r="I58" i="26"/>
  <c r="N57" i="26"/>
  <c r="M57" i="26"/>
  <c r="K57" i="26"/>
  <c r="J57" i="26"/>
  <c r="I57" i="26"/>
  <c r="N56" i="26"/>
  <c r="M56" i="26"/>
  <c r="K56" i="26"/>
  <c r="L56" i="26" s="1"/>
  <c r="J56" i="26"/>
  <c r="I56" i="26"/>
  <c r="N55" i="26"/>
  <c r="M55" i="26"/>
  <c r="K55" i="26"/>
  <c r="J55" i="26"/>
  <c r="I55" i="26"/>
  <c r="N54" i="26"/>
  <c r="M54" i="26"/>
  <c r="K54" i="26"/>
  <c r="J54" i="26"/>
  <c r="I54" i="26"/>
  <c r="N53" i="26"/>
  <c r="M53" i="26"/>
  <c r="K53" i="26"/>
  <c r="J53" i="26"/>
  <c r="I53" i="26"/>
  <c r="N52" i="26"/>
  <c r="M52" i="26"/>
  <c r="K52" i="26"/>
  <c r="L52" i="26" s="1"/>
  <c r="J52" i="26"/>
  <c r="I52" i="26"/>
  <c r="N51" i="26"/>
  <c r="M51" i="26"/>
  <c r="K51" i="26"/>
  <c r="J51" i="26"/>
  <c r="I51" i="26"/>
  <c r="N50" i="26"/>
  <c r="M50" i="26"/>
  <c r="K50" i="26"/>
  <c r="J50" i="26"/>
  <c r="I50" i="26"/>
  <c r="N49" i="26"/>
  <c r="M49" i="26"/>
  <c r="K49" i="26"/>
  <c r="J49" i="26"/>
  <c r="I49" i="26"/>
  <c r="N48" i="26"/>
  <c r="M48" i="26"/>
  <c r="K48" i="26"/>
  <c r="L48" i="26" s="1"/>
  <c r="J48" i="26"/>
  <c r="I48" i="26"/>
  <c r="N47" i="26"/>
  <c r="M47" i="26"/>
  <c r="K47" i="26"/>
  <c r="J47" i="26"/>
  <c r="I47" i="26"/>
  <c r="N46" i="26"/>
  <c r="M46" i="26"/>
  <c r="K46" i="26"/>
  <c r="J46" i="26"/>
  <c r="I46" i="26"/>
  <c r="N45" i="26"/>
  <c r="M45" i="26"/>
  <c r="K45" i="26"/>
  <c r="J45" i="26"/>
  <c r="I45" i="26"/>
  <c r="N44" i="26"/>
  <c r="M44" i="26"/>
  <c r="K44" i="26"/>
  <c r="L44" i="26" s="1"/>
  <c r="J44" i="26"/>
  <c r="I44" i="26"/>
  <c r="N43" i="26"/>
  <c r="M43" i="26"/>
  <c r="K43" i="26"/>
  <c r="J43" i="26"/>
  <c r="I43" i="26"/>
  <c r="N42" i="26"/>
  <c r="M42" i="26"/>
  <c r="K42" i="26"/>
  <c r="J42" i="26"/>
  <c r="I42" i="26"/>
  <c r="N41" i="26"/>
  <c r="M41" i="26"/>
  <c r="K41" i="26"/>
  <c r="J41" i="26"/>
  <c r="I41" i="26"/>
  <c r="N40" i="26"/>
  <c r="M40" i="26"/>
  <c r="K40" i="26"/>
  <c r="L40" i="26" s="1"/>
  <c r="J40" i="26"/>
  <c r="I40" i="26"/>
  <c r="N39" i="26"/>
  <c r="M39" i="26"/>
  <c r="K39" i="26"/>
  <c r="J39" i="26"/>
  <c r="I39" i="26"/>
  <c r="N38" i="26"/>
  <c r="M38" i="26"/>
  <c r="K38" i="26"/>
  <c r="J38" i="26"/>
  <c r="I38" i="26"/>
  <c r="N37" i="26"/>
  <c r="M37" i="26"/>
  <c r="K37" i="26"/>
  <c r="J37" i="26"/>
  <c r="I37" i="26"/>
  <c r="N36" i="26"/>
  <c r="M36" i="26"/>
  <c r="K36" i="26"/>
  <c r="L36" i="26" s="1"/>
  <c r="J36" i="26"/>
  <c r="I36" i="26"/>
  <c r="N35" i="26"/>
  <c r="M35" i="26"/>
  <c r="K35" i="26"/>
  <c r="J35" i="26"/>
  <c r="I35" i="26"/>
  <c r="N34" i="26"/>
  <c r="M34" i="26"/>
  <c r="K34" i="26"/>
  <c r="J34" i="26"/>
  <c r="I34" i="26"/>
  <c r="N33" i="26"/>
  <c r="M33" i="26"/>
  <c r="K33" i="26"/>
  <c r="J33" i="26"/>
  <c r="I33" i="26"/>
  <c r="N32" i="26"/>
  <c r="M32" i="26"/>
  <c r="K32" i="26"/>
  <c r="L32" i="26" s="1"/>
  <c r="J32" i="26"/>
  <c r="I32" i="26"/>
  <c r="N31" i="26"/>
  <c r="M31" i="26"/>
  <c r="K31" i="26"/>
  <c r="J31" i="26"/>
  <c r="I31" i="26"/>
  <c r="N30" i="26"/>
  <c r="M30" i="26"/>
  <c r="K30" i="26"/>
  <c r="J30" i="26"/>
  <c r="I30" i="26"/>
  <c r="N29" i="26"/>
  <c r="M29" i="26"/>
  <c r="K29" i="26"/>
  <c r="J29" i="26"/>
  <c r="I29" i="26"/>
  <c r="N28" i="26"/>
  <c r="M28" i="26"/>
  <c r="K28" i="26"/>
  <c r="L28" i="26" s="1"/>
  <c r="J28" i="26"/>
  <c r="I28" i="26"/>
  <c r="N27" i="26"/>
  <c r="M27" i="26"/>
  <c r="K27" i="26"/>
  <c r="J27" i="26"/>
  <c r="I27" i="26"/>
  <c r="N26" i="26"/>
  <c r="M26" i="26"/>
  <c r="K26" i="26"/>
  <c r="J26" i="26"/>
  <c r="I26" i="26"/>
  <c r="N25" i="26"/>
  <c r="M25" i="26"/>
  <c r="K25" i="26"/>
  <c r="J25" i="26"/>
  <c r="I25" i="26"/>
  <c r="N24" i="26"/>
  <c r="M24" i="26"/>
  <c r="K24" i="26"/>
  <c r="L24" i="26" s="1"/>
  <c r="J24" i="26"/>
  <c r="I24" i="26"/>
  <c r="N23" i="26"/>
  <c r="M23" i="26"/>
  <c r="K23" i="26"/>
  <c r="J23" i="26"/>
  <c r="I23" i="26"/>
  <c r="N22" i="26"/>
  <c r="M22" i="26"/>
  <c r="K22" i="26"/>
  <c r="J22" i="26"/>
  <c r="I22" i="26"/>
  <c r="N21" i="26"/>
  <c r="M21" i="26"/>
  <c r="K21" i="26"/>
  <c r="J21" i="26"/>
  <c r="I21" i="26"/>
  <c r="N20" i="26"/>
  <c r="M20" i="26"/>
  <c r="K20" i="26"/>
  <c r="L20" i="26" s="1"/>
  <c r="J20" i="26"/>
  <c r="I20" i="26"/>
  <c r="N19" i="26"/>
  <c r="M19" i="26"/>
  <c r="K19" i="26"/>
  <c r="J19" i="26"/>
  <c r="I19" i="26"/>
  <c r="N18" i="26"/>
  <c r="M18" i="26"/>
  <c r="K18" i="26"/>
  <c r="J18" i="26"/>
  <c r="I18" i="26"/>
  <c r="N17" i="26"/>
  <c r="M17" i="26"/>
  <c r="K17" i="26"/>
  <c r="J17" i="26"/>
  <c r="I17" i="26"/>
  <c r="N16" i="26"/>
  <c r="M16" i="26"/>
  <c r="K16" i="26"/>
  <c r="L16" i="26" s="1"/>
  <c r="J16" i="26"/>
  <c r="I16" i="26"/>
  <c r="N15" i="26"/>
  <c r="M15" i="26"/>
  <c r="K15" i="26"/>
  <c r="J15" i="26"/>
  <c r="I15" i="26"/>
  <c r="N14" i="26"/>
  <c r="M14" i="26"/>
  <c r="K14" i="26"/>
  <c r="J14" i="26"/>
  <c r="I14" i="26"/>
  <c r="N13" i="26"/>
  <c r="M13" i="26"/>
  <c r="K13" i="26"/>
  <c r="J13" i="26"/>
  <c r="I13" i="26"/>
  <c r="N12" i="26"/>
  <c r="M12" i="26"/>
  <c r="K12" i="26"/>
  <c r="L12" i="26" s="1"/>
  <c r="J12" i="26"/>
  <c r="I12" i="26"/>
  <c r="N11" i="26"/>
  <c r="M11" i="26"/>
  <c r="K11" i="26"/>
  <c r="J11" i="26"/>
  <c r="I11" i="26"/>
  <c r="N10" i="26"/>
  <c r="M10" i="26"/>
  <c r="K10" i="26"/>
  <c r="J10" i="26"/>
  <c r="I10" i="26"/>
  <c r="N9" i="26"/>
  <c r="M9" i="26"/>
  <c r="K9" i="26"/>
  <c r="J9" i="26"/>
  <c r="I9" i="26"/>
  <c r="N8" i="26"/>
  <c r="M8" i="26"/>
  <c r="K8" i="26"/>
  <c r="L8" i="26" s="1"/>
  <c r="J8" i="26"/>
  <c r="I8" i="26"/>
  <c r="N7" i="26"/>
  <c r="M7" i="26"/>
  <c r="K7" i="26"/>
  <c r="J7" i="26"/>
  <c r="I7" i="26"/>
  <c r="N6" i="26"/>
  <c r="M6" i="26"/>
  <c r="K6" i="26"/>
  <c r="J6" i="26"/>
  <c r="I6" i="26"/>
  <c r="N5" i="26"/>
  <c r="M5" i="26"/>
  <c r="K5" i="26"/>
  <c r="J5" i="26"/>
  <c r="I5" i="26"/>
  <c r="N4" i="26"/>
  <c r="M4" i="26"/>
  <c r="K4" i="26"/>
  <c r="L4" i="26" s="1"/>
  <c r="J4" i="26"/>
  <c r="I4" i="26"/>
  <c r="N3" i="26"/>
  <c r="M3" i="26"/>
  <c r="K3" i="26"/>
  <c r="J3" i="26"/>
  <c r="I3" i="26"/>
  <c r="N84" i="25"/>
  <c r="J84" i="25"/>
  <c r="N83" i="25"/>
  <c r="M83" i="25"/>
  <c r="K83" i="25"/>
  <c r="J83" i="25"/>
  <c r="I83" i="25"/>
  <c r="N82" i="25"/>
  <c r="M82" i="25"/>
  <c r="K82" i="25"/>
  <c r="J82" i="25"/>
  <c r="I82" i="25"/>
  <c r="N81" i="25"/>
  <c r="M81" i="25"/>
  <c r="K81" i="25"/>
  <c r="J81" i="25"/>
  <c r="I81" i="25"/>
  <c r="N80" i="25"/>
  <c r="M80" i="25"/>
  <c r="K80" i="25"/>
  <c r="J80" i="25"/>
  <c r="I80" i="25"/>
  <c r="N79" i="25"/>
  <c r="M79" i="25"/>
  <c r="K79" i="25"/>
  <c r="J79" i="25"/>
  <c r="I79" i="25"/>
  <c r="N78" i="25"/>
  <c r="M78" i="25"/>
  <c r="K78" i="25"/>
  <c r="J78" i="25"/>
  <c r="I78" i="25"/>
  <c r="N77" i="25"/>
  <c r="M77" i="25"/>
  <c r="K77" i="25"/>
  <c r="J77" i="25"/>
  <c r="I77" i="25"/>
  <c r="N76" i="25"/>
  <c r="M76" i="25"/>
  <c r="K76" i="25"/>
  <c r="J76" i="25"/>
  <c r="I76" i="25"/>
  <c r="N75" i="25"/>
  <c r="M75" i="25"/>
  <c r="K75" i="25"/>
  <c r="J75" i="25"/>
  <c r="I75" i="25"/>
  <c r="N74" i="25"/>
  <c r="M74" i="25"/>
  <c r="K74" i="25"/>
  <c r="J74" i="25"/>
  <c r="I74" i="25"/>
  <c r="N73" i="25"/>
  <c r="M73" i="25"/>
  <c r="K73" i="25"/>
  <c r="J73" i="25"/>
  <c r="I73" i="25"/>
  <c r="N72" i="25"/>
  <c r="M72" i="25"/>
  <c r="K72" i="25"/>
  <c r="J72" i="25"/>
  <c r="I72" i="25"/>
  <c r="N71" i="25"/>
  <c r="M71" i="25"/>
  <c r="K71" i="25"/>
  <c r="J71" i="25"/>
  <c r="I71" i="25"/>
  <c r="N70" i="25"/>
  <c r="M70" i="25"/>
  <c r="K70" i="25"/>
  <c r="J70" i="25"/>
  <c r="I70" i="25"/>
  <c r="N69" i="25"/>
  <c r="M69" i="25"/>
  <c r="K69" i="25"/>
  <c r="J69" i="25"/>
  <c r="I69" i="25"/>
  <c r="N68" i="25"/>
  <c r="M68" i="25"/>
  <c r="K68" i="25"/>
  <c r="J68" i="25"/>
  <c r="I68" i="25"/>
  <c r="N67" i="25"/>
  <c r="M67" i="25"/>
  <c r="K67" i="25"/>
  <c r="J67" i="25"/>
  <c r="I67" i="25"/>
  <c r="N66" i="25"/>
  <c r="M66" i="25"/>
  <c r="K66" i="25"/>
  <c r="J66" i="25"/>
  <c r="I66" i="25"/>
  <c r="N65" i="25"/>
  <c r="M65" i="25"/>
  <c r="K65" i="25"/>
  <c r="J65" i="25"/>
  <c r="I65" i="25"/>
  <c r="N64" i="25"/>
  <c r="M64" i="25"/>
  <c r="K64" i="25"/>
  <c r="J64" i="25"/>
  <c r="I64" i="25"/>
  <c r="N63" i="25"/>
  <c r="M63" i="25"/>
  <c r="K63" i="25"/>
  <c r="J63" i="25"/>
  <c r="I63" i="25"/>
  <c r="N62" i="25"/>
  <c r="M62" i="25"/>
  <c r="K62" i="25"/>
  <c r="J62" i="25"/>
  <c r="I62" i="25"/>
  <c r="N61" i="25"/>
  <c r="M61" i="25"/>
  <c r="K61" i="25"/>
  <c r="J61" i="25"/>
  <c r="I61" i="25"/>
  <c r="N60" i="25"/>
  <c r="M60" i="25"/>
  <c r="K60" i="25"/>
  <c r="J60" i="25"/>
  <c r="I60" i="25"/>
  <c r="N59" i="25"/>
  <c r="M59" i="25"/>
  <c r="K59" i="25"/>
  <c r="J59" i="25"/>
  <c r="I59" i="25"/>
  <c r="N58" i="25"/>
  <c r="M58" i="25"/>
  <c r="K58" i="25"/>
  <c r="J58" i="25"/>
  <c r="I58" i="25"/>
  <c r="N57" i="25"/>
  <c r="M57" i="25"/>
  <c r="K57" i="25"/>
  <c r="J57" i="25"/>
  <c r="I57" i="25"/>
  <c r="N56" i="25"/>
  <c r="M56" i="25"/>
  <c r="K56" i="25"/>
  <c r="J56" i="25"/>
  <c r="I56" i="25"/>
  <c r="N55" i="25"/>
  <c r="M55" i="25"/>
  <c r="K55" i="25"/>
  <c r="J55" i="25"/>
  <c r="I55" i="25"/>
  <c r="N54" i="25"/>
  <c r="M54" i="25"/>
  <c r="K54" i="25"/>
  <c r="J54" i="25"/>
  <c r="I54" i="25"/>
  <c r="N53" i="25"/>
  <c r="M53" i="25"/>
  <c r="K53" i="25"/>
  <c r="J53" i="25"/>
  <c r="I53" i="25"/>
  <c r="N52" i="25"/>
  <c r="M52" i="25"/>
  <c r="K52" i="25"/>
  <c r="J52" i="25"/>
  <c r="I52" i="25"/>
  <c r="N51" i="25"/>
  <c r="M51" i="25"/>
  <c r="K51" i="25"/>
  <c r="J51" i="25"/>
  <c r="I51" i="25"/>
  <c r="N50" i="25"/>
  <c r="M50" i="25"/>
  <c r="K50" i="25"/>
  <c r="J50" i="25"/>
  <c r="I50" i="25"/>
  <c r="N49" i="25"/>
  <c r="M49" i="25"/>
  <c r="K49" i="25"/>
  <c r="J49" i="25"/>
  <c r="I49" i="25"/>
  <c r="N48" i="25"/>
  <c r="M48" i="25"/>
  <c r="K48" i="25"/>
  <c r="J48" i="25"/>
  <c r="I48" i="25"/>
  <c r="N47" i="25"/>
  <c r="M47" i="25"/>
  <c r="K47" i="25"/>
  <c r="J47" i="25"/>
  <c r="I47" i="25"/>
  <c r="N46" i="25"/>
  <c r="M46" i="25"/>
  <c r="K46" i="25"/>
  <c r="J46" i="25"/>
  <c r="I46" i="25"/>
  <c r="N45" i="25"/>
  <c r="M45" i="25"/>
  <c r="K45" i="25"/>
  <c r="J45" i="25"/>
  <c r="I45" i="25"/>
  <c r="N44" i="25"/>
  <c r="M44" i="25"/>
  <c r="K44" i="25"/>
  <c r="J44" i="25"/>
  <c r="I44" i="25"/>
  <c r="N43" i="25"/>
  <c r="M43" i="25"/>
  <c r="K43" i="25"/>
  <c r="J43" i="25"/>
  <c r="I43" i="25"/>
  <c r="N42" i="25"/>
  <c r="M42" i="25"/>
  <c r="K42" i="25"/>
  <c r="J42" i="25"/>
  <c r="I42" i="25"/>
  <c r="N41" i="25"/>
  <c r="M41" i="25"/>
  <c r="K41" i="25"/>
  <c r="J41" i="25"/>
  <c r="I41" i="25"/>
  <c r="N40" i="25"/>
  <c r="M40" i="25"/>
  <c r="K40" i="25"/>
  <c r="J40" i="25"/>
  <c r="I40" i="25"/>
  <c r="N39" i="25"/>
  <c r="M39" i="25"/>
  <c r="K39" i="25"/>
  <c r="J39" i="25"/>
  <c r="I39" i="25"/>
  <c r="N38" i="25"/>
  <c r="M38" i="25"/>
  <c r="K38" i="25"/>
  <c r="J38" i="25"/>
  <c r="I38" i="25"/>
  <c r="N37" i="25"/>
  <c r="M37" i="25"/>
  <c r="K37" i="25"/>
  <c r="J37" i="25"/>
  <c r="I37" i="25"/>
  <c r="N36" i="25"/>
  <c r="M36" i="25"/>
  <c r="K36" i="25"/>
  <c r="J36" i="25"/>
  <c r="I36" i="25"/>
  <c r="N35" i="25"/>
  <c r="M35" i="25"/>
  <c r="K35" i="25"/>
  <c r="J35" i="25"/>
  <c r="I35" i="25"/>
  <c r="N34" i="25"/>
  <c r="M34" i="25"/>
  <c r="K34" i="25"/>
  <c r="J34" i="25"/>
  <c r="I34" i="25"/>
  <c r="N33" i="25"/>
  <c r="M33" i="25"/>
  <c r="K33" i="25"/>
  <c r="J33" i="25"/>
  <c r="I33" i="25"/>
  <c r="N32" i="25"/>
  <c r="M32" i="25"/>
  <c r="K32" i="25"/>
  <c r="J32" i="25"/>
  <c r="I32" i="25"/>
  <c r="N31" i="25"/>
  <c r="M31" i="25"/>
  <c r="K31" i="25"/>
  <c r="J31" i="25"/>
  <c r="I31" i="25"/>
  <c r="N30" i="25"/>
  <c r="M30" i="25"/>
  <c r="K30" i="25"/>
  <c r="J30" i="25"/>
  <c r="I30" i="25"/>
  <c r="N29" i="25"/>
  <c r="M29" i="25"/>
  <c r="K29" i="25"/>
  <c r="J29" i="25"/>
  <c r="I29" i="25"/>
  <c r="N28" i="25"/>
  <c r="M28" i="25"/>
  <c r="K28" i="25"/>
  <c r="J28" i="25"/>
  <c r="I28" i="25"/>
  <c r="N27" i="25"/>
  <c r="M27" i="25"/>
  <c r="K27" i="25"/>
  <c r="J27" i="25"/>
  <c r="I27" i="25"/>
  <c r="N26" i="25"/>
  <c r="M26" i="25"/>
  <c r="K26" i="25"/>
  <c r="J26" i="25"/>
  <c r="I26" i="25"/>
  <c r="N25" i="25"/>
  <c r="M25" i="25"/>
  <c r="K25" i="25"/>
  <c r="J25" i="25"/>
  <c r="I25" i="25"/>
  <c r="N24" i="25"/>
  <c r="M24" i="25"/>
  <c r="K24" i="25"/>
  <c r="J24" i="25"/>
  <c r="I24" i="25"/>
  <c r="N23" i="25"/>
  <c r="M23" i="25"/>
  <c r="K23" i="25"/>
  <c r="J23" i="25"/>
  <c r="I23" i="25"/>
  <c r="N22" i="25"/>
  <c r="M22" i="25"/>
  <c r="K22" i="25"/>
  <c r="J22" i="25"/>
  <c r="I22" i="25"/>
  <c r="N21" i="25"/>
  <c r="M21" i="25"/>
  <c r="K21" i="25"/>
  <c r="J21" i="25"/>
  <c r="I21" i="25"/>
  <c r="N20" i="25"/>
  <c r="M20" i="25"/>
  <c r="K20" i="25"/>
  <c r="J20" i="25"/>
  <c r="I20" i="25"/>
  <c r="N19" i="25"/>
  <c r="M19" i="25"/>
  <c r="K19" i="25"/>
  <c r="J19" i="25"/>
  <c r="I19" i="25"/>
  <c r="N18" i="25"/>
  <c r="M18" i="25"/>
  <c r="K18" i="25"/>
  <c r="J18" i="25"/>
  <c r="I18" i="25"/>
  <c r="N17" i="25"/>
  <c r="M17" i="25"/>
  <c r="K17" i="25"/>
  <c r="J17" i="25"/>
  <c r="I17" i="25"/>
  <c r="N16" i="25"/>
  <c r="M16" i="25"/>
  <c r="K16" i="25"/>
  <c r="J16" i="25"/>
  <c r="I16" i="25"/>
  <c r="N15" i="25"/>
  <c r="M15" i="25"/>
  <c r="K15" i="25"/>
  <c r="J15" i="25"/>
  <c r="I15" i="25"/>
  <c r="N14" i="25"/>
  <c r="M14" i="25"/>
  <c r="K14" i="25"/>
  <c r="J14" i="25"/>
  <c r="I14" i="25"/>
  <c r="N13" i="25"/>
  <c r="M13" i="25"/>
  <c r="K13" i="25"/>
  <c r="J13" i="25"/>
  <c r="I13" i="25"/>
  <c r="N12" i="25"/>
  <c r="M12" i="25"/>
  <c r="K12" i="25"/>
  <c r="J12" i="25"/>
  <c r="I12" i="25"/>
  <c r="N11" i="25"/>
  <c r="M11" i="25"/>
  <c r="K11" i="25"/>
  <c r="J11" i="25"/>
  <c r="I11" i="25"/>
  <c r="N10" i="25"/>
  <c r="M10" i="25"/>
  <c r="K10" i="25"/>
  <c r="J10" i="25"/>
  <c r="I10" i="25"/>
  <c r="N9" i="25"/>
  <c r="M9" i="25"/>
  <c r="K9" i="25"/>
  <c r="J9" i="25"/>
  <c r="I9" i="25"/>
  <c r="N8" i="25"/>
  <c r="M8" i="25"/>
  <c r="K8" i="25"/>
  <c r="J8" i="25"/>
  <c r="I8" i="25"/>
  <c r="N7" i="25"/>
  <c r="M7" i="25"/>
  <c r="K7" i="25"/>
  <c r="J7" i="25"/>
  <c r="I7" i="25"/>
  <c r="N6" i="25"/>
  <c r="M6" i="25"/>
  <c r="K6" i="25"/>
  <c r="J6" i="25"/>
  <c r="I6" i="25"/>
  <c r="N5" i="25"/>
  <c r="M5" i="25"/>
  <c r="K5" i="25"/>
  <c r="J5" i="25"/>
  <c r="I5" i="25"/>
  <c r="N4" i="25"/>
  <c r="M4" i="25"/>
  <c r="K4" i="25"/>
  <c r="J4" i="25"/>
  <c r="I4" i="25"/>
  <c r="N3" i="25"/>
  <c r="M3" i="25"/>
  <c r="K3" i="25"/>
  <c r="J3" i="25"/>
  <c r="I3" i="25"/>
  <c r="N84" i="24"/>
  <c r="M84" i="24"/>
  <c r="K84" i="24"/>
  <c r="L84" i="24" s="1"/>
  <c r="J84" i="24"/>
  <c r="I84" i="24"/>
  <c r="N83" i="24"/>
  <c r="M83" i="24"/>
  <c r="K83" i="24"/>
  <c r="J83" i="24"/>
  <c r="I83" i="24"/>
  <c r="N82" i="24"/>
  <c r="M82" i="24"/>
  <c r="K82" i="24"/>
  <c r="J82" i="24"/>
  <c r="I82" i="24"/>
  <c r="N81" i="24"/>
  <c r="M81" i="24"/>
  <c r="K81" i="24"/>
  <c r="J81" i="24"/>
  <c r="I81" i="24"/>
  <c r="N80" i="24"/>
  <c r="M80" i="24"/>
  <c r="K80" i="24"/>
  <c r="L80" i="24" s="1"/>
  <c r="J80" i="24"/>
  <c r="I80" i="24"/>
  <c r="N79" i="24"/>
  <c r="M79" i="24"/>
  <c r="K79" i="24"/>
  <c r="J79" i="24"/>
  <c r="I79" i="24"/>
  <c r="N78" i="24"/>
  <c r="M78" i="24"/>
  <c r="K78" i="24"/>
  <c r="J78" i="24"/>
  <c r="I78" i="24"/>
  <c r="N77" i="24"/>
  <c r="M77" i="24"/>
  <c r="K77" i="24"/>
  <c r="J77" i="24"/>
  <c r="I77" i="24"/>
  <c r="N76" i="24"/>
  <c r="M76" i="24"/>
  <c r="K76" i="24"/>
  <c r="L76" i="24" s="1"/>
  <c r="J76" i="24"/>
  <c r="I76" i="24"/>
  <c r="N75" i="24"/>
  <c r="M75" i="24"/>
  <c r="K75" i="24"/>
  <c r="J75" i="24"/>
  <c r="I75" i="24"/>
  <c r="N74" i="24"/>
  <c r="M74" i="24"/>
  <c r="K74" i="24"/>
  <c r="J74" i="24"/>
  <c r="I74" i="24"/>
  <c r="N73" i="24"/>
  <c r="M73" i="24"/>
  <c r="K73" i="24"/>
  <c r="J73" i="24"/>
  <c r="I73" i="24"/>
  <c r="N72" i="24"/>
  <c r="M72" i="24"/>
  <c r="K72" i="24"/>
  <c r="L72" i="24" s="1"/>
  <c r="J72" i="24"/>
  <c r="I72" i="24"/>
  <c r="N71" i="24"/>
  <c r="M71" i="24"/>
  <c r="K71" i="24"/>
  <c r="J71" i="24"/>
  <c r="I71" i="24"/>
  <c r="N70" i="24"/>
  <c r="M70" i="24"/>
  <c r="K70" i="24"/>
  <c r="J70" i="24"/>
  <c r="I70" i="24"/>
  <c r="N69" i="24"/>
  <c r="M69" i="24"/>
  <c r="K69" i="24"/>
  <c r="J69" i="24"/>
  <c r="I69" i="24"/>
  <c r="N68" i="24"/>
  <c r="M68" i="24"/>
  <c r="K68" i="24"/>
  <c r="L68" i="24" s="1"/>
  <c r="J68" i="24"/>
  <c r="I68" i="24"/>
  <c r="N67" i="24"/>
  <c r="M67" i="24"/>
  <c r="K67" i="24"/>
  <c r="J67" i="24"/>
  <c r="I67" i="24"/>
  <c r="N66" i="24"/>
  <c r="M66" i="24"/>
  <c r="K66" i="24"/>
  <c r="J66" i="24"/>
  <c r="I66" i="24"/>
  <c r="N65" i="24"/>
  <c r="M65" i="24"/>
  <c r="K65" i="24"/>
  <c r="J65" i="24"/>
  <c r="I65" i="24"/>
  <c r="N64" i="24"/>
  <c r="M64" i="24"/>
  <c r="K64" i="24"/>
  <c r="L64" i="24" s="1"/>
  <c r="J64" i="24"/>
  <c r="I64" i="24"/>
  <c r="N63" i="24"/>
  <c r="M63" i="24"/>
  <c r="K63" i="24"/>
  <c r="J63" i="24"/>
  <c r="I63" i="24"/>
  <c r="N62" i="24"/>
  <c r="M62" i="24"/>
  <c r="K62" i="24"/>
  <c r="J62" i="24"/>
  <c r="I62" i="24"/>
  <c r="N61" i="24"/>
  <c r="M61" i="24"/>
  <c r="K61" i="24"/>
  <c r="J61" i="24"/>
  <c r="I61" i="24"/>
  <c r="N60" i="24"/>
  <c r="M60" i="24"/>
  <c r="K60" i="24"/>
  <c r="L60" i="24" s="1"/>
  <c r="J60" i="24"/>
  <c r="I60" i="24"/>
  <c r="N59" i="24"/>
  <c r="M59" i="24"/>
  <c r="K59" i="24"/>
  <c r="J59" i="24"/>
  <c r="I59" i="24"/>
  <c r="N58" i="24"/>
  <c r="M58" i="24"/>
  <c r="K58" i="24"/>
  <c r="J58" i="24"/>
  <c r="I58" i="24"/>
  <c r="N57" i="24"/>
  <c r="M57" i="24"/>
  <c r="K57" i="24"/>
  <c r="J57" i="24"/>
  <c r="I57" i="24"/>
  <c r="N56" i="24"/>
  <c r="M56" i="24"/>
  <c r="K56" i="24"/>
  <c r="L56" i="24" s="1"/>
  <c r="J56" i="24"/>
  <c r="I56" i="24"/>
  <c r="N55" i="24"/>
  <c r="M55" i="24"/>
  <c r="K55" i="24"/>
  <c r="J55" i="24"/>
  <c r="I55" i="24"/>
  <c r="N54" i="24"/>
  <c r="M54" i="24"/>
  <c r="K54" i="24"/>
  <c r="J54" i="24"/>
  <c r="I54" i="24"/>
  <c r="N53" i="24"/>
  <c r="M53" i="24"/>
  <c r="K53" i="24"/>
  <c r="J53" i="24"/>
  <c r="I53" i="24"/>
  <c r="N52" i="24"/>
  <c r="M52" i="24"/>
  <c r="K52" i="24"/>
  <c r="L52" i="24" s="1"/>
  <c r="J52" i="24"/>
  <c r="I52" i="24"/>
  <c r="N51" i="24"/>
  <c r="M51" i="24"/>
  <c r="K51" i="24"/>
  <c r="J51" i="24"/>
  <c r="I51" i="24"/>
  <c r="N50" i="24"/>
  <c r="M50" i="24"/>
  <c r="K50" i="24"/>
  <c r="J50" i="24"/>
  <c r="I50" i="24"/>
  <c r="N49" i="24"/>
  <c r="M49" i="24"/>
  <c r="K49" i="24"/>
  <c r="J49" i="24"/>
  <c r="I49" i="24"/>
  <c r="N48" i="24"/>
  <c r="M48" i="24"/>
  <c r="K48" i="24"/>
  <c r="L48" i="24" s="1"/>
  <c r="J48" i="24"/>
  <c r="I48" i="24"/>
  <c r="N47" i="24"/>
  <c r="M47" i="24"/>
  <c r="K47" i="24"/>
  <c r="J47" i="24"/>
  <c r="I47" i="24"/>
  <c r="N46" i="24"/>
  <c r="M46" i="24"/>
  <c r="K46" i="24"/>
  <c r="J46" i="24"/>
  <c r="I46" i="24"/>
  <c r="N45" i="24"/>
  <c r="M45" i="24"/>
  <c r="K45" i="24"/>
  <c r="J45" i="24"/>
  <c r="I45" i="24"/>
  <c r="N44" i="24"/>
  <c r="M44" i="24"/>
  <c r="K44" i="24"/>
  <c r="L44" i="24" s="1"/>
  <c r="J44" i="24"/>
  <c r="I44" i="24"/>
  <c r="N43" i="24"/>
  <c r="M43" i="24"/>
  <c r="K43" i="24"/>
  <c r="J43" i="24"/>
  <c r="I43" i="24"/>
  <c r="N42" i="24"/>
  <c r="M42" i="24"/>
  <c r="K42" i="24"/>
  <c r="J42" i="24"/>
  <c r="I42" i="24"/>
  <c r="N41" i="24"/>
  <c r="M41" i="24"/>
  <c r="K41" i="24"/>
  <c r="J41" i="24"/>
  <c r="I41" i="24"/>
  <c r="N40" i="24"/>
  <c r="M40" i="24"/>
  <c r="K40" i="24"/>
  <c r="L40" i="24" s="1"/>
  <c r="J40" i="24"/>
  <c r="I40" i="24"/>
  <c r="N39" i="24"/>
  <c r="M39" i="24"/>
  <c r="K39" i="24"/>
  <c r="J39" i="24"/>
  <c r="I39" i="24"/>
  <c r="N38" i="24"/>
  <c r="M38" i="24"/>
  <c r="K38" i="24"/>
  <c r="J38" i="24"/>
  <c r="I38" i="24"/>
  <c r="N37" i="24"/>
  <c r="M37" i="24"/>
  <c r="K37" i="24"/>
  <c r="J37" i="24"/>
  <c r="I37" i="24"/>
  <c r="N36" i="24"/>
  <c r="M36" i="24"/>
  <c r="K36" i="24"/>
  <c r="L36" i="24" s="1"/>
  <c r="J36" i="24"/>
  <c r="I36" i="24"/>
  <c r="N35" i="24"/>
  <c r="M35" i="24"/>
  <c r="K35" i="24"/>
  <c r="J35" i="24"/>
  <c r="I35" i="24"/>
  <c r="N34" i="24"/>
  <c r="M34" i="24"/>
  <c r="K34" i="24"/>
  <c r="J34" i="24"/>
  <c r="I34" i="24"/>
  <c r="N33" i="24"/>
  <c r="M33" i="24"/>
  <c r="K33" i="24"/>
  <c r="J33" i="24"/>
  <c r="I33" i="24"/>
  <c r="N32" i="24"/>
  <c r="M32" i="24"/>
  <c r="K32" i="24"/>
  <c r="L32" i="24" s="1"/>
  <c r="J32" i="24"/>
  <c r="I32" i="24"/>
  <c r="N31" i="24"/>
  <c r="M31" i="24"/>
  <c r="K31" i="24"/>
  <c r="J31" i="24"/>
  <c r="I31" i="24"/>
  <c r="N30" i="24"/>
  <c r="M30" i="24"/>
  <c r="K30" i="24"/>
  <c r="J30" i="24"/>
  <c r="I30" i="24"/>
  <c r="N29" i="24"/>
  <c r="M29" i="24"/>
  <c r="K29" i="24"/>
  <c r="J29" i="24"/>
  <c r="I29" i="24"/>
  <c r="N28" i="24"/>
  <c r="M28" i="24"/>
  <c r="K28" i="24"/>
  <c r="L28" i="24" s="1"/>
  <c r="J28" i="24"/>
  <c r="I28" i="24"/>
  <c r="N27" i="24"/>
  <c r="M27" i="24"/>
  <c r="K27" i="24"/>
  <c r="J27" i="24"/>
  <c r="I27" i="24"/>
  <c r="N26" i="24"/>
  <c r="M26" i="24"/>
  <c r="K26" i="24"/>
  <c r="J26" i="24"/>
  <c r="I26" i="24"/>
  <c r="N25" i="24"/>
  <c r="M25" i="24"/>
  <c r="K25" i="24"/>
  <c r="J25" i="24"/>
  <c r="I25" i="24"/>
  <c r="N24" i="24"/>
  <c r="M24" i="24"/>
  <c r="K24" i="24"/>
  <c r="L24" i="24" s="1"/>
  <c r="J24" i="24"/>
  <c r="I24" i="24"/>
  <c r="N23" i="24"/>
  <c r="M23" i="24"/>
  <c r="K23" i="24"/>
  <c r="J23" i="24"/>
  <c r="I23" i="24"/>
  <c r="N22" i="24"/>
  <c r="M22" i="24"/>
  <c r="K22" i="24"/>
  <c r="J22" i="24"/>
  <c r="I22" i="24"/>
  <c r="N21" i="24"/>
  <c r="M21" i="24"/>
  <c r="K21" i="24"/>
  <c r="J21" i="24"/>
  <c r="I21" i="24"/>
  <c r="N20" i="24"/>
  <c r="M20" i="24"/>
  <c r="K20" i="24"/>
  <c r="L20" i="24" s="1"/>
  <c r="J20" i="24"/>
  <c r="I20" i="24"/>
  <c r="N19" i="24"/>
  <c r="M19" i="24"/>
  <c r="K19" i="24"/>
  <c r="J19" i="24"/>
  <c r="I19" i="24"/>
  <c r="N18" i="24"/>
  <c r="M18" i="24"/>
  <c r="K18" i="24"/>
  <c r="J18" i="24"/>
  <c r="I18" i="24"/>
  <c r="N17" i="24"/>
  <c r="M17" i="24"/>
  <c r="K17" i="24"/>
  <c r="J17" i="24"/>
  <c r="I17" i="24"/>
  <c r="N16" i="24"/>
  <c r="M16" i="24"/>
  <c r="K16" i="24"/>
  <c r="L16" i="24" s="1"/>
  <c r="J16" i="24"/>
  <c r="I16" i="24"/>
  <c r="N15" i="24"/>
  <c r="M15" i="24"/>
  <c r="K15" i="24"/>
  <c r="J15" i="24"/>
  <c r="I15" i="24"/>
  <c r="N14" i="24"/>
  <c r="M14" i="24"/>
  <c r="K14" i="24"/>
  <c r="J14" i="24"/>
  <c r="I14" i="24"/>
  <c r="N13" i="24"/>
  <c r="M13" i="24"/>
  <c r="K13" i="24"/>
  <c r="J13" i="24"/>
  <c r="I13" i="24"/>
  <c r="N12" i="24"/>
  <c r="M12" i="24"/>
  <c r="K12" i="24"/>
  <c r="L12" i="24" s="1"/>
  <c r="J12" i="24"/>
  <c r="I12" i="24"/>
  <c r="N11" i="24"/>
  <c r="M11" i="24"/>
  <c r="K11" i="24"/>
  <c r="J11" i="24"/>
  <c r="I11" i="24"/>
  <c r="N10" i="24"/>
  <c r="M10" i="24"/>
  <c r="K10" i="24"/>
  <c r="J10" i="24"/>
  <c r="I10" i="24"/>
  <c r="N9" i="24"/>
  <c r="M9" i="24"/>
  <c r="K9" i="24"/>
  <c r="J9" i="24"/>
  <c r="I9" i="24"/>
  <c r="N8" i="24"/>
  <c r="M8" i="24"/>
  <c r="K8" i="24"/>
  <c r="L8" i="24" s="1"/>
  <c r="J8" i="24"/>
  <c r="I8" i="24"/>
  <c r="N7" i="24"/>
  <c r="M7" i="24"/>
  <c r="K7" i="24"/>
  <c r="J7" i="24"/>
  <c r="I7" i="24"/>
  <c r="N6" i="24"/>
  <c r="M6" i="24"/>
  <c r="K6" i="24"/>
  <c r="J6" i="24"/>
  <c r="I6" i="24"/>
  <c r="N5" i="24"/>
  <c r="M5" i="24"/>
  <c r="K5" i="24"/>
  <c r="J5" i="24"/>
  <c r="I5" i="24"/>
  <c r="N4" i="24"/>
  <c r="M4" i="24"/>
  <c r="K4" i="24"/>
  <c r="L4" i="24" s="1"/>
  <c r="J4" i="24"/>
  <c r="I4" i="24"/>
  <c r="N3" i="24"/>
  <c r="M3" i="24"/>
  <c r="K3" i="24"/>
  <c r="J3" i="24"/>
  <c r="I3" i="24"/>
  <c r="N84" i="3"/>
  <c r="M84" i="3"/>
  <c r="K84" i="3"/>
  <c r="L84" i="3" s="1"/>
  <c r="J84" i="3"/>
  <c r="I84" i="3"/>
  <c r="N83" i="3"/>
  <c r="M83" i="3"/>
  <c r="K83" i="3"/>
  <c r="J83" i="3"/>
  <c r="I83" i="3"/>
  <c r="N82" i="3"/>
  <c r="M82" i="3"/>
  <c r="K82" i="3"/>
  <c r="J82" i="3"/>
  <c r="I82" i="3"/>
  <c r="N81" i="3"/>
  <c r="M81" i="3"/>
  <c r="K81" i="3"/>
  <c r="J81" i="3"/>
  <c r="I81" i="3"/>
  <c r="N80" i="3"/>
  <c r="M80" i="3"/>
  <c r="K80" i="3"/>
  <c r="L80" i="3" s="1"/>
  <c r="J80" i="3"/>
  <c r="I80" i="3"/>
  <c r="N79" i="3"/>
  <c r="M79" i="3"/>
  <c r="K79" i="3"/>
  <c r="J79" i="3"/>
  <c r="I79" i="3"/>
  <c r="N78" i="3"/>
  <c r="M78" i="3"/>
  <c r="K78" i="3"/>
  <c r="J78" i="3"/>
  <c r="I78" i="3"/>
  <c r="N77" i="3"/>
  <c r="M77" i="3"/>
  <c r="K77" i="3"/>
  <c r="J77" i="3"/>
  <c r="I77" i="3"/>
  <c r="N76" i="3"/>
  <c r="M76" i="3"/>
  <c r="K76" i="3"/>
  <c r="L76" i="3" s="1"/>
  <c r="J76" i="3"/>
  <c r="I76" i="3"/>
  <c r="N75" i="3"/>
  <c r="M75" i="3"/>
  <c r="K75" i="3"/>
  <c r="J75" i="3"/>
  <c r="I75" i="3"/>
  <c r="N74" i="3"/>
  <c r="M74" i="3"/>
  <c r="K74" i="3"/>
  <c r="J74" i="3"/>
  <c r="I74" i="3"/>
  <c r="N73" i="3"/>
  <c r="M73" i="3"/>
  <c r="K73" i="3"/>
  <c r="J73" i="3"/>
  <c r="I73" i="3"/>
  <c r="N72" i="3"/>
  <c r="M72" i="3"/>
  <c r="K72" i="3"/>
  <c r="L72" i="3" s="1"/>
  <c r="J72" i="3"/>
  <c r="I72" i="3"/>
  <c r="N71" i="3"/>
  <c r="M71" i="3"/>
  <c r="K71" i="3"/>
  <c r="J71" i="3"/>
  <c r="I71" i="3"/>
  <c r="N70" i="3"/>
  <c r="M70" i="3"/>
  <c r="K70" i="3"/>
  <c r="J70" i="3"/>
  <c r="I70" i="3"/>
  <c r="N69" i="3"/>
  <c r="M69" i="3"/>
  <c r="K69" i="3"/>
  <c r="J69" i="3"/>
  <c r="I69" i="3"/>
  <c r="N68" i="3"/>
  <c r="M68" i="3"/>
  <c r="K68" i="3"/>
  <c r="L68" i="3" s="1"/>
  <c r="J68" i="3"/>
  <c r="I68" i="3"/>
  <c r="N67" i="3"/>
  <c r="M67" i="3"/>
  <c r="K67" i="3"/>
  <c r="J67" i="3"/>
  <c r="I67" i="3"/>
  <c r="N66" i="3"/>
  <c r="M66" i="3"/>
  <c r="K66" i="3"/>
  <c r="J66" i="3"/>
  <c r="I66" i="3"/>
  <c r="N65" i="3"/>
  <c r="M65" i="3"/>
  <c r="K65" i="3"/>
  <c r="J65" i="3"/>
  <c r="I65" i="3"/>
  <c r="N64" i="3"/>
  <c r="M64" i="3"/>
  <c r="K64" i="3"/>
  <c r="L64" i="3" s="1"/>
  <c r="J64" i="3"/>
  <c r="I64" i="3"/>
  <c r="N63" i="3"/>
  <c r="M63" i="3"/>
  <c r="K63" i="3"/>
  <c r="J63" i="3"/>
  <c r="I63" i="3"/>
  <c r="N62" i="3"/>
  <c r="M62" i="3"/>
  <c r="K62" i="3"/>
  <c r="J62" i="3"/>
  <c r="I62" i="3"/>
  <c r="N61" i="3"/>
  <c r="M61" i="3"/>
  <c r="K61" i="3"/>
  <c r="J61" i="3"/>
  <c r="I61" i="3"/>
  <c r="N60" i="3"/>
  <c r="M60" i="3"/>
  <c r="K60" i="3"/>
  <c r="L60" i="3" s="1"/>
  <c r="J60" i="3"/>
  <c r="I60" i="3"/>
  <c r="N59" i="3"/>
  <c r="M59" i="3"/>
  <c r="K59" i="3"/>
  <c r="J59" i="3"/>
  <c r="I59" i="3"/>
  <c r="N58" i="3"/>
  <c r="M58" i="3"/>
  <c r="K58" i="3"/>
  <c r="J58" i="3"/>
  <c r="I58" i="3"/>
  <c r="N57" i="3"/>
  <c r="M57" i="3"/>
  <c r="K57" i="3"/>
  <c r="J57" i="3"/>
  <c r="I57" i="3"/>
  <c r="N56" i="3"/>
  <c r="M56" i="3"/>
  <c r="K56" i="3"/>
  <c r="L56" i="3" s="1"/>
  <c r="J56" i="3"/>
  <c r="I56" i="3"/>
  <c r="N55" i="3"/>
  <c r="M55" i="3"/>
  <c r="K55" i="3"/>
  <c r="L55" i="3" s="1"/>
  <c r="J55" i="3"/>
  <c r="I55" i="3"/>
  <c r="N54" i="3"/>
  <c r="M54" i="3"/>
  <c r="K54" i="3"/>
  <c r="J54" i="3"/>
  <c r="I54" i="3"/>
  <c r="N53" i="3"/>
  <c r="M53" i="3"/>
  <c r="K53" i="3"/>
  <c r="J53" i="3"/>
  <c r="I53" i="3"/>
  <c r="N52" i="3"/>
  <c r="M52" i="3"/>
  <c r="K52" i="3"/>
  <c r="L52" i="3" s="1"/>
  <c r="J52" i="3"/>
  <c r="I52" i="3"/>
  <c r="N51" i="3"/>
  <c r="M51" i="3"/>
  <c r="K51" i="3"/>
  <c r="L51" i="3" s="1"/>
  <c r="J51" i="3"/>
  <c r="I51" i="3"/>
  <c r="N50" i="3"/>
  <c r="M50" i="3"/>
  <c r="K50" i="3"/>
  <c r="J50" i="3"/>
  <c r="I50" i="3"/>
  <c r="N49" i="3"/>
  <c r="M49" i="3"/>
  <c r="K49" i="3"/>
  <c r="J49" i="3"/>
  <c r="I49" i="3"/>
  <c r="N48" i="3"/>
  <c r="M48" i="3"/>
  <c r="K48" i="3"/>
  <c r="L48" i="3" s="1"/>
  <c r="J48" i="3"/>
  <c r="I48" i="3"/>
  <c r="N47" i="3"/>
  <c r="M47" i="3"/>
  <c r="K47" i="3"/>
  <c r="L47" i="3" s="1"/>
  <c r="J47" i="3"/>
  <c r="I47" i="3"/>
  <c r="N46" i="3"/>
  <c r="M46" i="3"/>
  <c r="K46" i="3"/>
  <c r="J46" i="3"/>
  <c r="I46" i="3"/>
  <c r="N45" i="3"/>
  <c r="M45" i="3"/>
  <c r="K45" i="3"/>
  <c r="J45" i="3"/>
  <c r="I45" i="3"/>
  <c r="N44" i="3"/>
  <c r="M44" i="3"/>
  <c r="K44" i="3"/>
  <c r="L44" i="3" s="1"/>
  <c r="J44" i="3"/>
  <c r="I44" i="3"/>
  <c r="N43" i="3"/>
  <c r="M43" i="3"/>
  <c r="K43" i="3"/>
  <c r="L43" i="3" s="1"/>
  <c r="J43" i="3"/>
  <c r="I43" i="3"/>
  <c r="N42" i="3"/>
  <c r="M42" i="3"/>
  <c r="K42" i="3"/>
  <c r="J42" i="3"/>
  <c r="I42" i="3"/>
  <c r="N41" i="3"/>
  <c r="M41" i="3"/>
  <c r="K41" i="3"/>
  <c r="J41" i="3"/>
  <c r="I41" i="3"/>
  <c r="N40" i="3"/>
  <c r="M40" i="3"/>
  <c r="K40" i="3"/>
  <c r="L40" i="3" s="1"/>
  <c r="J40" i="3"/>
  <c r="I40" i="3"/>
  <c r="N39" i="3"/>
  <c r="M39" i="3"/>
  <c r="K39" i="3"/>
  <c r="L39" i="3" s="1"/>
  <c r="J39" i="3"/>
  <c r="I39" i="3"/>
  <c r="N38" i="3"/>
  <c r="M38" i="3"/>
  <c r="K38" i="3"/>
  <c r="J38" i="3"/>
  <c r="I38" i="3"/>
  <c r="N37" i="3"/>
  <c r="M37" i="3"/>
  <c r="K37" i="3"/>
  <c r="J37" i="3"/>
  <c r="I37" i="3"/>
  <c r="N36" i="3"/>
  <c r="M36" i="3"/>
  <c r="K36" i="3"/>
  <c r="L36" i="3" s="1"/>
  <c r="J36" i="3"/>
  <c r="I36" i="3"/>
  <c r="N35" i="3"/>
  <c r="M35" i="3"/>
  <c r="K35" i="3"/>
  <c r="L35" i="3" s="1"/>
  <c r="J35" i="3"/>
  <c r="I35" i="3"/>
  <c r="N34" i="3"/>
  <c r="M34" i="3"/>
  <c r="K34" i="3"/>
  <c r="J34" i="3"/>
  <c r="I34" i="3"/>
  <c r="N33" i="3"/>
  <c r="M33" i="3"/>
  <c r="K33" i="3"/>
  <c r="J33" i="3"/>
  <c r="I33" i="3"/>
  <c r="N32" i="3"/>
  <c r="M32" i="3"/>
  <c r="K32" i="3"/>
  <c r="L32" i="3" s="1"/>
  <c r="J32" i="3"/>
  <c r="I32" i="3"/>
  <c r="N31" i="3"/>
  <c r="M31" i="3"/>
  <c r="K31" i="3"/>
  <c r="L31" i="3" s="1"/>
  <c r="J31" i="3"/>
  <c r="I31" i="3"/>
  <c r="N30" i="3"/>
  <c r="M30" i="3"/>
  <c r="K30" i="3"/>
  <c r="J30" i="3"/>
  <c r="I30" i="3"/>
  <c r="N29" i="3"/>
  <c r="M29" i="3"/>
  <c r="K29" i="3"/>
  <c r="J29" i="3"/>
  <c r="I29" i="3"/>
  <c r="N28" i="3"/>
  <c r="M28" i="3"/>
  <c r="K28" i="3"/>
  <c r="L28" i="3" s="1"/>
  <c r="J28" i="3"/>
  <c r="I28" i="3"/>
  <c r="N27" i="3"/>
  <c r="M27" i="3"/>
  <c r="K27" i="3"/>
  <c r="L27" i="3" s="1"/>
  <c r="J27" i="3"/>
  <c r="I27" i="3"/>
  <c r="N26" i="3"/>
  <c r="M26" i="3"/>
  <c r="K26" i="3"/>
  <c r="J26" i="3"/>
  <c r="I26" i="3"/>
  <c r="N25" i="3"/>
  <c r="M25" i="3"/>
  <c r="K25" i="3"/>
  <c r="J25" i="3"/>
  <c r="I25" i="3"/>
  <c r="N24" i="3"/>
  <c r="M24" i="3"/>
  <c r="K24" i="3"/>
  <c r="L24" i="3" s="1"/>
  <c r="J24" i="3"/>
  <c r="I24" i="3"/>
  <c r="N23" i="3"/>
  <c r="M23" i="3"/>
  <c r="K23" i="3"/>
  <c r="L23" i="3" s="1"/>
  <c r="J23" i="3"/>
  <c r="I23" i="3"/>
  <c r="N22" i="3"/>
  <c r="M22" i="3"/>
  <c r="K22" i="3"/>
  <c r="J22" i="3"/>
  <c r="I22" i="3"/>
  <c r="N21" i="3"/>
  <c r="M21" i="3"/>
  <c r="K21" i="3"/>
  <c r="J21" i="3"/>
  <c r="I21" i="3"/>
  <c r="N20" i="3"/>
  <c r="M20" i="3"/>
  <c r="K20" i="3"/>
  <c r="L20" i="3" s="1"/>
  <c r="J20" i="3"/>
  <c r="I20" i="3"/>
  <c r="N19" i="3"/>
  <c r="M19" i="3"/>
  <c r="K19" i="3"/>
  <c r="L19" i="3" s="1"/>
  <c r="J19" i="3"/>
  <c r="I19" i="3"/>
  <c r="N18" i="3"/>
  <c r="M18" i="3"/>
  <c r="K18" i="3"/>
  <c r="J18" i="3"/>
  <c r="I18" i="3"/>
  <c r="N17" i="3"/>
  <c r="M17" i="3"/>
  <c r="K17" i="3"/>
  <c r="J17" i="3"/>
  <c r="I17" i="3"/>
  <c r="N16" i="3"/>
  <c r="M16" i="3"/>
  <c r="K16" i="3"/>
  <c r="L16" i="3" s="1"/>
  <c r="J16" i="3"/>
  <c r="I16" i="3"/>
  <c r="N15" i="3"/>
  <c r="M15" i="3"/>
  <c r="K15" i="3"/>
  <c r="L15" i="3" s="1"/>
  <c r="J15" i="3"/>
  <c r="I15" i="3"/>
  <c r="N14" i="3"/>
  <c r="M14" i="3"/>
  <c r="K14" i="3"/>
  <c r="J14" i="3"/>
  <c r="I14" i="3"/>
  <c r="N13" i="3"/>
  <c r="M13" i="3"/>
  <c r="K13" i="3"/>
  <c r="J13" i="3"/>
  <c r="I13" i="3"/>
  <c r="N12" i="3"/>
  <c r="M12" i="3"/>
  <c r="K12" i="3"/>
  <c r="L12" i="3" s="1"/>
  <c r="J12" i="3"/>
  <c r="I12" i="3"/>
  <c r="N11" i="3"/>
  <c r="M11" i="3"/>
  <c r="K11" i="3"/>
  <c r="L11" i="3" s="1"/>
  <c r="J11" i="3"/>
  <c r="I11" i="3"/>
  <c r="N10" i="3"/>
  <c r="M10" i="3"/>
  <c r="K10" i="3"/>
  <c r="J10" i="3"/>
  <c r="I10" i="3"/>
  <c r="N9" i="3"/>
  <c r="M9" i="3"/>
  <c r="K9" i="3"/>
  <c r="J9" i="3"/>
  <c r="I9" i="3"/>
  <c r="N8" i="3"/>
  <c r="M8" i="3"/>
  <c r="K8" i="3"/>
  <c r="L8" i="3" s="1"/>
  <c r="J8" i="3"/>
  <c r="I8" i="3"/>
  <c r="N7" i="3"/>
  <c r="M7" i="3"/>
  <c r="K7" i="3"/>
  <c r="L7" i="3" s="1"/>
  <c r="J7" i="3"/>
  <c r="I7" i="3"/>
  <c r="N6" i="3"/>
  <c r="M6" i="3"/>
  <c r="K6" i="3"/>
  <c r="J6" i="3"/>
  <c r="I6" i="3"/>
  <c r="N5" i="3"/>
  <c r="M5" i="3"/>
  <c r="K5" i="3"/>
  <c r="J5" i="3"/>
  <c r="I5" i="3"/>
  <c r="N4" i="3"/>
  <c r="M4" i="3"/>
  <c r="K4" i="3"/>
  <c r="L4" i="3" s="1"/>
  <c r="J4" i="3"/>
  <c r="I4" i="3"/>
  <c r="N3" i="3"/>
  <c r="M3" i="3"/>
  <c r="K3" i="3"/>
  <c r="L3" i="3" s="1"/>
  <c r="J3" i="3"/>
  <c r="I3" i="3"/>
  <c r="N27" i="21"/>
  <c r="M27" i="21"/>
  <c r="K27" i="21"/>
  <c r="L27" i="21" s="1"/>
  <c r="J27" i="21"/>
  <c r="I27" i="21"/>
  <c r="N26" i="21"/>
  <c r="M26" i="21"/>
  <c r="K26" i="21"/>
  <c r="J26" i="21"/>
  <c r="I26" i="21"/>
  <c r="N25" i="21"/>
  <c r="M25" i="21"/>
  <c r="K25" i="21"/>
  <c r="J25" i="21"/>
  <c r="I25" i="21"/>
  <c r="N24" i="21"/>
  <c r="M24" i="21"/>
  <c r="K24" i="21"/>
  <c r="J24" i="21"/>
  <c r="I24" i="21"/>
  <c r="N23" i="21"/>
  <c r="M23" i="21"/>
  <c r="K23" i="21"/>
  <c r="J23" i="21"/>
  <c r="I23" i="21"/>
  <c r="N22" i="21"/>
  <c r="M22" i="21"/>
  <c r="K22" i="21"/>
  <c r="J22" i="21"/>
  <c r="I22" i="21"/>
  <c r="N21" i="21"/>
  <c r="M21" i="21"/>
  <c r="K21" i="21"/>
  <c r="J21" i="21"/>
  <c r="I21" i="21"/>
  <c r="N20" i="21"/>
  <c r="M20" i="21"/>
  <c r="K20" i="21"/>
  <c r="J20" i="21"/>
  <c r="I20" i="21"/>
  <c r="N19" i="21"/>
  <c r="M19" i="21"/>
  <c r="K19" i="21"/>
  <c r="J19" i="21"/>
  <c r="I19" i="21"/>
  <c r="N18" i="21"/>
  <c r="M18" i="21"/>
  <c r="K18" i="21"/>
  <c r="J18" i="21"/>
  <c r="I18" i="21"/>
  <c r="N17" i="21"/>
  <c r="M17" i="21"/>
  <c r="K17" i="21"/>
  <c r="J17" i="21"/>
  <c r="I17" i="21"/>
  <c r="N16" i="21"/>
  <c r="M16" i="21"/>
  <c r="K16" i="21"/>
  <c r="J16" i="21"/>
  <c r="I16" i="21"/>
  <c r="N15" i="21"/>
  <c r="M15" i="21"/>
  <c r="K15" i="21"/>
  <c r="J15" i="21"/>
  <c r="I15" i="21"/>
  <c r="N14" i="21"/>
  <c r="M14" i="21"/>
  <c r="K14" i="21"/>
  <c r="J14" i="21"/>
  <c r="I14" i="21"/>
  <c r="N13" i="21"/>
  <c r="M13" i="21"/>
  <c r="K13" i="21"/>
  <c r="J13" i="21"/>
  <c r="I13" i="21"/>
  <c r="N12" i="21"/>
  <c r="M12" i="21"/>
  <c r="K12" i="21"/>
  <c r="J12" i="21"/>
  <c r="I12" i="21"/>
  <c r="N11" i="21"/>
  <c r="M11" i="21"/>
  <c r="K11" i="21"/>
  <c r="L11" i="21" s="1"/>
  <c r="J11" i="21"/>
  <c r="I11" i="21"/>
  <c r="N10" i="21"/>
  <c r="M10" i="21"/>
  <c r="K10" i="21"/>
  <c r="J10" i="21"/>
  <c r="I10" i="21"/>
  <c r="N9" i="21"/>
  <c r="M9" i="21"/>
  <c r="K9" i="21"/>
  <c r="J9" i="21"/>
  <c r="I9" i="21"/>
  <c r="N8" i="21"/>
  <c r="M8" i="21"/>
  <c r="K8" i="21"/>
  <c r="J8" i="21"/>
  <c r="I8" i="21"/>
  <c r="N7" i="21"/>
  <c r="M7" i="21"/>
  <c r="K7" i="21"/>
  <c r="L7" i="21" s="1"/>
  <c r="J7" i="21"/>
  <c r="I7" i="21"/>
  <c r="N6" i="21"/>
  <c r="M6" i="21"/>
  <c r="K6" i="21"/>
  <c r="J6" i="21"/>
  <c r="I6" i="21"/>
  <c r="N5" i="21"/>
  <c r="M5" i="21"/>
  <c r="K5" i="21"/>
  <c r="J5" i="21"/>
  <c r="I5" i="21"/>
  <c r="N4" i="21"/>
  <c r="M4" i="21"/>
  <c r="K4" i="21"/>
  <c r="J4" i="21"/>
  <c r="I4" i="21"/>
  <c r="N3" i="21"/>
  <c r="M3" i="21"/>
  <c r="K3" i="21"/>
  <c r="L3" i="21" s="1"/>
  <c r="J3" i="21"/>
  <c r="I3" i="21"/>
  <c r="N92" i="2"/>
  <c r="K92" i="2"/>
  <c r="J92" i="2"/>
  <c r="I92" i="2"/>
  <c r="N90" i="2"/>
  <c r="K90" i="2"/>
  <c r="J90" i="2"/>
  <c r="I90" i="2"/>
  <c r="N89" i="2"/>
  <c r="K89" i="2"/>
  <c r="J89" i="2"/>
  <c r="I89" i="2"/>
  <c r="N88" i="2"/>
  <c r="K88" i="2"/>
  <c r="J88" i="2"/>
  <c r="I88" i="2"/>
  <c r="N87" i="2"/>
  <c r="K87" i="2"/>
  <c r="J87" i="2"/>
  <c r="I87" i="2"/>
  <c r="N86" i="2"/>
  <c r="K86" i="2"/>
  <c r="J86" i="2"/>
  <c r="I86" i="2"/>
  <c r="N85" i="2"/>
  <c r="K85" i="2"/>
  <c r="J85" i="2"/>
  <c r="I85" i="2"/>
  <c r="N84" i="2"/>
  <c r="K84" i="2"/>
  <c r="J84" i="2"/>
  <c r="I84" i="2"/>
  <c r="N83" i="2"/>
  <c r="K83" i="2"/>
  <c r="J83" i="2"/>
  <c r="I83" i="2"/>
  <c r="N82" i="2"/>
  <c r="K82" i="2"/>
  <c r="J82" i="2"/>
  <c r="I82" i="2"/>
  <c r="N81" i="2"/>
  <c r="K81" i="2"/>
  <c r="J81" i="2"/>
  <c r="I81" i="2"/>
  <c r="N80" i="2"/>
  <c r="K80" i="2"/>
  <c r="J80" i="2"/>
  <c r="I80" i="2"/>
  <c r="N79" i="2"/>
  <c r="K79" i="2"/>
  <c r="J79" i="2"/>
  <c r="I79" i="2"/>
  <c r="N78" i="2"/>
  <c r="K78" i="2"/>
  <c r="J78" i="2"/>
  <c r="I78" i="2"/>
  <c r="N77" i="2"/>
  <c r="K77" i="2"/>
  <c r="J77" i="2"/>
  <c r="I77" i="2"/>
  <c r="N76" i="2"/>
  <c r="K76" i="2"/>
  <c r="J76" i="2"/>
  <c r="I76" i="2"/>
  <c r="N75" i="2"/>
  <c r="K75" i="2"/>
  <c r="J75" i="2"/>
  <c r="I75" i="2"/>
  <c r="N74" i="2"/>
  <c r="K74" i="2"/>
  <c r="J74" i="2"/>
  <c r="I74" i="2"/>
  <c r="N73" i="2"/>
  <c r="K73" i="2"/>
  <c r="J73" i="2"/>
  <c r="I73" i="2"/>
  <c r="N72" i="2"/>
  <c r="K72" i="2"/>
  <c r="J72" i="2"/>
  <c r="I72" i="2"/>
  <c r="N71" i="2"/>
  <c r="K71" i="2"/>
  <c r="J71" i="2"/>
  <c r="I71" i="2"/>
  <c r="N70" i="2"/>
  <c r="K70" i="2"/>
  <c r="J70" i="2"/>
  <c r="I70" i="2"/>
  <c r="N69" i="2"/>
  <c r="K69" i="2"/>
  <c r="J69" i="2"/>
  <c r="I69" i="2"/>
  <c r="N68" i="2"/>
  <c r="K68" i="2"/>
  <c r="J68" i="2"/>
  <c r="I68" i="2"/>
  <c r="N67" i="2"/>
  <c r="K67" i="2"/>
  <c r="J67" i="2"/>
  <c r="I67" i="2"/>
  <c r="N66" i="2"/>
  <c r="K66" i="2"/>
  <c r="J66" i="2"/>
  <c r="I66" i="2"/>
  <c r="N65" i="2"/>
  <c r="K65" i="2"/>
  <c r="J65" i="2"/>
  <c r="I65" i="2"/>
  <c r="N64" i="2"/>
  <c r="K64" i="2"/>
  <c r="J64" i="2"/>
  <c r="I64" i="2"/>
  <c r="N63" i="2"/>
  <c r="K63" i="2"/>
  <c r="J63" i="2"/>
  <c r="I63" i="2"/>
  <c r="N62" i="2"/>
  <c r="K62" i="2"/>
  <c r="J62" i="2"/>
  <c r="I62" i="2"/>
  <c r="N61" i="2"/>
  <c r="K61" i="2"/>
  <c r="J61" i="2"/>
  <c r="I61" i="2"/>
  <c r="N60" i="2"/>
  <c r="K60" i="2"/>
  <c r="J60" i="2"/>
  <c r="I60" i="2"/>
  <c r="N59" i="2"/>
  <c r="K59" i="2"/>
  <c r="J59" i="2"/>
  <c r="I59" i="2"/>
  <c r="N58" i="2"/>
  <c r="K58" i="2"/>
  <c r="J58" i="2"/>
  <c r="I58" i="2"/>
  <c r="N57" i="2"/>
  <c r="K57" i="2"/>
  <c r="J57" i="2"/>
  <c r="I57" i="2"/>
  <c r="N56" i="2"/>
  <c r="K56" i="2"/>
  <c r="J56" i="2"/>
  <c r="I56" i="2"/>
  <c r="N55" i="2"/>
  <c r="K55" i="2"/>
  <c r="J55" i="2"/>
  <c r="I55" i="2"/>
  <c r="N54" i="2"/>
  <c r="K54" i="2"/>
  <c r="J54" i="2"/>
  <c r="I54" i="2"/>
  <c r="N53" i="2"/>
  <c r="K53" i="2"/>
  <c r="J53" i="2"/>
  <c r="I53" i="2"/>
  <c r="N52" i="2"/>
  <c r="K52" i="2"/>
  <c r="J52" i="2"/>
  <c r="I52" i="2"/>
  <c r="N51" i="2"/>
  <c r="K51" i="2"/>
  <c r="J51" i="2"/>
  <c r="I51" i="2"/>
  <c r="N50" i="2"/>
  <c r="K50" i="2"/>
  <c r="J50" i="2"/>
  <c r="I50" i="2"/>
  <c r="N49" i="2"/>
  <c r="K49" i="2"/>
  <c r="J49" i="2"/>
  <c r="I49" i="2"/>
  <c r="N48" i="2"/>
  <c r="K48" i="2"/>
  <c r="J48" i="2"/>
  <c r="I48" i="2"/>
  <c r="N47" i="2"/>
  <c r="K47" i="2"/>
  <c r="J47" i="2"/>
  <c r="I47" i="2"/>
  <c r="N46" i="2"/>
  <c r="K46" i="2"/>
  <c r="J46" i="2"/>
  <c r="I46" i="2"/>
  <c r="N45" i="2"/>
  <c r="K45" i="2"/>
  <c r="J45" i="2"/>
  <c r="I45" i="2"/>
  <c r="N44" i="2"/>
  <c r="K44" i="2"/>
  <c r="J44" i="2"/>
  <c r="I44" i="2"/>
  <c r="N43" i="2"/>
  <c r="K43" i="2"/>
  <c r="J43" i="2"/>
  <c r="I43" i="2"/>
  <c r="N42" i="2"/>
  <c r="K42" i="2"/>
  <c r="J42" i="2"/>
  <c r="I42" i="2"/>
  <c r="N41" i="2"/>
  <c r="K41" i="2"/>
  <c r="J41" i="2"/>
  <c r="I41" i="2"/>
  <c r="N40" i="2"/>
  <c r="K40" i="2"/>
  <c r="J40" i="2"/>
  <c r="I40" i="2"/>
  <c r="N39" i="2"/>
  <c r="K39" i="2"/>
  <c r="J39" i="2"/>
  <c r="I39" i="2"/>
  <c r="N38" i="2"/>
  <c r="K38" i="2"/>
  <c r="J38" i="2"/>
  <c r="I38" i="2"/>
  <c r="N37" i="2"/>
  <c r="K37" i="2"/>
  <c r="J37" i="2"/>
  <c r="I37" i="2"/>
  <c r="N36" i="2"/>
  <c r="K36" i="2"/>
  <c r="J36" i="2"/>
  <c r="I36" i="2"/>
  <c r="N35" i="2"/>
  <c r="K35" i="2"/>
  <c r="J35" i="2"/>
  <c r="I35" i="2"/>
  <c r="N34" i="2"/>
  <c r="K34" i="2"/>
  <c r="J34" i="2"/>
  <c r="I34" i="2"/>
  <c r="N33" i="2"/>
  <c r="K33" i="2"/>
  <c r="J33" i="2"/>
  <c r="I33" i="2"/>
  <c r="N32" i="2"/>
  <c r="K32" i="2"/>
  <c r="J32" i="2"/>
  <c r="I32" i="2"/>
  <c r="N31" i="2"/>
  <c r="K31" i="2"/>
  <c r="J31" i="2"/>
  <c r="I31" i="2"/>
  <c r="N30" i="2"/>
  <c r="K30" i="2"/>
  <c r="J30" i="2"/>
  <c r="I30" i="2"/>
  <c r="N29" i="2"/>
  <c r="K29" i="2"/>
  <c r="J29" i="2"/>
  <c r="I29" i="2"/>
  <c r="N28" i="2"/>
  <c r="K28" i="2"/>
  <c r="J28" i="2"/>
  <c r="I28" i="2"/>
  <c r="N27" i="2"/>
  <c r="K27" i="2"/>
  <c r="J27" i="2"/>
  <c r="I27" i="2"/>
  <c r="N26" i="2"/>
  <c r="K26" i="2"/>
  <c r="J26" i="2"/>
  <c r="I26" i="2"/>
  <c r="N25" i="2"/>
  <c r="K25" i="2"/>
  <c r="J25" i="2"/>
  <c r="I25" i="2"/>
  <c r="N24" i="2"/>
  <c r="K24" i="2"/>
  <c r="J24" i="2"/>
  <c r="I24" i="2"/>
  <c r="N23" i="2"/>
  <c r="K23" i="2"/>
  <c r="J23" i="2"/>
  <c r="I23" i="2"/>
  <c r="N22" i="2"/>
  <c r="K22" i="2"/>
  <c r="J22" i="2"/>
  <c r="I22" i="2"/>
  <c r="N21" i="2"/>
  <c r="K21" i="2"/>
  <c r="J21" i="2"/>
  <c r="I21" i="2"/>
  <c r="N20" i="2"/>
  <c r="K20" i="2"/>
  <c r="J20" i="2"/>
  <c r="I20" i="2"/>
  <c r="N19" i="2"/>
  <c r="K19" i="2"/>
  <c r="J19" i="2"/>
  <c r="I19" i="2"/>
  <c r="N18" i="2"/>
  <c r="K18" i="2"/>
  <c r="J18" i="2"/>
  <c r="I18" i="2"/>
  <c r="N17" i="2"/>
  <c r="K17" i="2"/>
  <c r="J17" i="2"/>
  <c r="I17" i="2"/>
  <c r="N16" i="2"/>
  <c r="K16" i="2"/>
  <c r="J16" i="2"/>
  <c r="I16" i="2"/>
  <c r="N15" i="2"/>
  <c r="K15" i="2"/>
  <c r="J15" i="2"/>
  <c r="I15" i="2"/>
  <c r="N14" i="2"/>
  <c r="K14" i="2"/>
  <c r="J14" i="2"/>
  <c r="I14" i="2"/>
  <c r="N13" i="2"/>
  <c r="K13" i="2"/>
  <c r="J13" i="2"/>
  <c r="I13" i="2"/>
  <c r="N12" i="2"/>
  <c r="K12" i="2"/>
  <c r="J12" i="2"/>
  <c r="I12" i="2"/>
  <c r="N11" i="2"/>
  <c r="K11" i="2"/>
  <c r="J11" i="2"/>
  <c r="I11" i="2"/>
  <c r="N10" i="2"/>
  <c r="K10" i="2"/>
  <c r="J10" i="2"/>
  <c r="I10" i="2"/>
  <c r="N9" i="2"/>
  <c r="K9" i="2"/>
  <c r="J9" i="2"/>
  <c r="I9" i="2"/>
  <c r="N8" i="2"/>
  <c r="K8" i="2"/>
  <c r="J8" i="2"/>
  <c r="I8" i="2"/>
  <c r="N7" i="2"/>
  <c r="K7" i="2"/>
  <c r="J7" i="2"/>
  <c r="I7" i="2"/>
  <c r="N6" i="2"/>
  <c r="K6" i="2"/>
  <c r="J6" i="2"/>
  <c r="I6" i="2"/>
  <c r="N5" i="2"/>
  <c r="K5" i="2"/>
  <c r="J5" i="2"/>
  <c r="I5" i="2"/>
  <c r="N4" i="2"/>
  <c r="K4" i="2"/>
  <c r="J4" i="2"/>
  <c r="I4" i="2"/>
  <c r="N3" i="2"/>
  <c r="K3" i="2"/>
  <c r="J3" i="2"/>
  <c r="I3" i="2"/>
  <c r="I106" i="27"/>
  <c r="G106" i="27"/>
  <c r="E106" i="27"/>
  <c r="C106" i="27"/>
  <c r="I105" i="27"/>
  <c r="G105" i="27"/>
  <c r="E105" i="27"/>
  <c r="C105" i="27"/>
  <c r="I104" i="27"/>
  <c r="G104" i="27"/>
  <c r="E104" i="27"/>
  <c r="C104" i="27"/>
  <c r="C103" i="27"/>
  <c r="C102" i="27"/>
  <c r="I101" i="27"/>
  <c r="G101" i="27"/>
  <c r="E101" i="27"/>
  <c r="C101" i="27"/>
  <c r="I100" i="27"/>
  <c r="G100" i="27"/>
  <c r="E100" i="27"/>
  <c r="C100" i="27"/>
  <c r="I99" i="27"/>
  <c r="G99" i="27"/>
  <c r="E99" i="27"/>
  <c r="C99" i="27"/>
  <c r="I98" i="27"/>
  <c r="G98" i="27"/>
  <c r="E98" i="27"/>
  <c r="C98" i="27"/>
  <c r="I97" i="27"/>
  <c r="G97" i="27"/>
  <c r="E97" i="27"/>
  <c r="C97" i="27"/>
  <c r="I96" i="27"/>
  <c r="G96" i="27"/>
  <c r="E96" i="27"/>
  <c r="C96" i="27"/>
  <c r="I95" i="27"/>
  <c r="G95" i="27"/>
  <c r="E95" i="27"/>
  <c r="C95" i="27"/>
  <c r="I94" i="27"/>
  <c r="G94" i="27"/>
  <c r="E94" i="27"/>
  <c r="C94" i="27"/>
  <c r="I93" i="27"/>
  <c r="G93" i="27"/>
  <c r="E93" i="27"/>
  <c r="C93" i="27"/>
  <c r="I92" i="27"/>
  <c r="G92" i="27"/>
  <c r="E92" i="27"/>
  <c r="C92" i="27"/>
  <c r="I91" i="27"/>
  <c r="G91" i="27"/>
  <c r="E91" i="27"/>
  <c r="C91" i="27"/>
  <c r="I90" i="27"/>
  <c r="G90" i="27"/>
  <c r="E90" i="27"/>
  <c r="C90" i="27"/>
  <c r="I89" i="27"/>
  <c r="G89" i="27"/>
  <c r="E89" i="27"/>
  <c r="C89" i="27"/>
  <c r="I88" i="27"/>
  <c r="G88" i="27"/>
  <c r="E88" i="27"/>
  <c r="C88" i="27"/>
  <c r="I87" i="27"/>
  <c r="G87" i="27"/>
  <c r="E87" i="27"/>
  <c r="C87" i="27"/>
  <c r="I86" i="27"/>
  <c r="G86" i="27"/>
  <c r="E86" i="27"/>
  <c r="C86" i="27"/>
  <c r="I85" i="27"/>
  <c r="G85" i="27"/>
  <c r="E85" i="27"/>
  <c r="C85" i="27"/>
  <c r="I84" i="27"/>
  <c r="G84" i="27"/>
  <c r="E84" i="27"/>
  <c r="C84" i="27"/>
  <c r="I83" i="27"/>
  <c r="G83" i="27"/>
  <c r="E83" i="27"/>
  <c r="C83" i="27"/>
  <c r="I82" i="27"/>
  <c r="G82" i="27"/>
  <c r="E82" i="27"/>
  <c r="C82" i="27"/>
  <c r="I81" i="27"/>
  <c r="G81" i="27"/>
  <c r="E81" i="27"/>
  <c r="C81" i="27"/>
  <c r="I80" i="27"/>
  <c r="G80" i="27"/>
  <c r="E80" i="27"/>
  <c r="C80" i="27"/>
  <c r="I79" i="27"/>
  <c r="G79" i="27"/>
  <c r="E79" i="27"/>
  <c r="C79" i="27"/>
  <c r="I78" i="27"/>
  <c r="G78" i="27"/>
  <c r="E78" i="27"/>
  <c r="C78" i="27"/>
  <c r="I77" i="27"/>
  <c r="G77" i="27"/>
  <c r="E77" i="27"/>
  <c r="C77" i="27"/>
  <c r="I76" i="27"/>
  <c r="G76" i="27"/>
  <c r="E76" i="27"/>
  <c r="C76" i="27"/>
  <c r="I75" i="27"/>
  <c r="G75" i="27"/>
  <c r="E75" i="27"/>
  <c r="C75" i="27"/>
  <c r="I74" i="27"/>
  <c r="G74" i="27"/>
  <c r="E74" i="27"/>
  <c r="C74" i="27"/>
  <c r="I73" i="27"/>
  <c r="G73" i="27"/>
  <c r="E73" i="27"/>
  <c r="C73" i="27"/>
  <c r="I72" i="27"/>
  <c r="G72" i="27"/>
  <c r="E72" i="27"/>
  <c r="C72" i="27"/>
  <c r="I71" i="27"/>
  <c r="G71" i="27"/>
  <c r="E71" i="27"/>
  <c r="C71" i="27"/>
  <c r="I70" i="27"/>
  <c r="G70" i="27"/>
  <c r="E70" i="27"/>
  <c r="C70" i="27"/>
  <c r="I69" i="27"/>
  <c r="G69" i="27"/>
  <c r="E69" i="27"/>
  <c r="C69" i="27"/>
  <c r="I68" i="27"/>
  <c r="G68" i="27"/>
  <c r="E68" i="27"/>
  <c r="C68" i="27"/>
  <c r="I67" i="27"/>
  <c r="G67" i="27"/>
  <c r="E67" i="27"/>
  <c r="C67" i="27"/>
  <c r="I66" i="27"/>
  <c r="G66" i="27"/>
  <c r="E66" i="27"/>
  <c r="C66" i="27"/>
  <c r="I65" i="27"/>
  <c r="G65" i="27"/>
  <c r="E65" i="27"/>
  <c r="C65" i="27"/>
  <c r="I64" i="27"/>
  <c r="G64" i="27"/>
  <c r="E64" i="27"/>
  <c r="C64" i="27"/>
  <c r="I63" i="27"/>
  <c r="G63" i="27"/>
  <c r="E63" i="27"/>
  <c r="C63" i="27"/>
  <c r="I62" i="27"/>
  <c r="G62" i="27"/>
  <c r="E62" i="27"/>
  <c r="C62" i="27"/>
  <c r="I61" i="27"/>
  <c r="G61" i="27"/>
  <c r="E61" i="27"/>
  <c r="C61" i="27"/>
  <c r="I60" i="27"/>
  <c r="G60" i="27"/>
  <c r="E60" i="27"/>
  <c r="C60" i="27"/>
  <c r="I59" i="27"/>
  <c r="G59" i="27"/>
  <c r="E59" i="27"/>
  <c r="C59" i="27"/>
  <c r="I58" i="27"/>
  <c r="G58" i="27"/>
  <c r="E58" i="27"/>
  <c r="C58" i="27"/>
  <c r="I57" i="27"/>
  <c r="G57" i="27"/>
  <c r="E57" i="27"/>
  <c r="C57" i="27"/>
  <c r="I56" i="27"/>
  <c r="G56" i="27"/>
  <c r="E56" i="27"/>
  <c r="C56" i="27"/>
  <c r="I55" i="27"/>
  <c r="G55" i="27"/>
  <c r="E55" i="27"/>
  <c r="C55" i="27"/>
  <c r="I54" i="27"/>
  <c r="G54" i="27"/>
  <c r="E54" i="27"/>
  <c r="C54" i="27"/>
  <c r="I53" i="27"/>
  <c r="G53" i="27"/>
  <c r="E53" i="27"/>
  <c r="C53" i="27"/>
  <c r="I52" i="27"/>
  <c r="G52" i="27"/>
  <c r="E52" i="27"/>
  <c r="C52" i="27"/>
  <c r="I51" i="27"/>
  <c r="G51" i="27"/>
  <c r="E51" i="27"/>
  <c r="C51" i="27"/>
  <c r="I50" i="27"/>
  <c r="G50" i="27"/>
  <c r="E50" i="27"/>
  <c r="C50" i="27"/>
  <c r="I49" i="27"/>
  <c r="G49" i="27"/>
  <c r="E49" i="27"/>
  <c r="C49" i="27"/>
  <c r="I48" i="27"/>
  <c r="G48" i="27"/>
  <c r="E48" i="27"/>
  <c r="C48" i="27"/>
  <c r="I47" i="27"/>
  <c r="G47" i="27"/>
  <c r="E47" i="27"/>
  <c r="C47" i="27"/>
  <c r="I46" i="27"/>
  <c r="G46" i="27"/>
  <c r="E46" i="27"/>
  <c r="C46" i="27"/>
  <c r="I45" i="27"/>
  <c r="G45" i="27"/>
  <c r="E45" i="27"/>
  <c r="C45" i="27"/>
  <c r="I44" i="27"/>
  <c r="G44" i="27"/>
  <c r="E44" i="27"/>
  <c r="C44" i="27"/>
  <c r="I43" i="27"/>
  <c r="G43" i="27"/>
  <c r="E43" i="27"/>
  <c r="C43" i="27"/>
  <c r="I42" i="27"/>
  <c r="G42" i="27"/>
  <c r="E42" i="27"/>
  <c r="C42" i="27"/>
  <c r="I41" i="27"/>
  <c r="G41" i="27"/>
  <c r="E41" i="27"/>
  <c r="C41" i="27"/>
  <c r="I40" i="27"/>
  <c r="G40" i="27"/>
  <c r="E40" i="27"/>
  <c r="C40" i="27"/>
  <c r="I39" i="27"/>
  <c r="G39" i="27"/>
  <c r="E39" i="27"/>
  <c r="C39" i="27"/>
  <c r="I38" i="27"/>
  <c r="G38" i="27"/>
  <c r="E38" i="27"/>
  <c r="C38" i="27"/>
  <c r="I37" i="27"/>
  <c r="G37" i="27"/>
  <c r="E37" i="27"/>
  <c r="C37" i="27"/>
  <c r="I36" i="27"/>
  <c r="G36" i="27"/>
  <c r="E36" i="27"/>
  <c r="C36" i="27"/>
  <c r="I35" i="27"/>
  <c r="G35" i="27"/>
  <c r="E35" i="27"/>
  <c r="C35" i="27"/>
  <c r="I34" i="27"/>
  <c r="G34" i="27"/>
  <c r="E34" i="27"/>
  <c r="C34" i="27"/>
  <c r="I33" i="27"/>
  <c r="G33" i="27"/>
  <c r="E33" i="27"/>
  <c r="C33" i="27"/>
  <c r="I32" i="27"/>
  <c r="G32" i="27"/>
  <c r="E32" i="27"/>
  <c r="C32" i="27"/>
  <c r="I31" i="27"/>
  <c r="G31" i="27"/>
  <c r="E31" i="27"/>
  <c r="C31" i="27"/>
  <c r="I30" i="27"/>
  <c r="G30" i="27"/>
  <c r="E30" i="27"/>
  <c r="C30" i="27"/>
  <c r="I29" i="27"/>
  <c r="G29" i="27"/>
  <c r="E29" i="27"/>
  <c r="C29" i="27"/>
  <c r="I28" i="27"/>
  <c r="G28" i="27"/>
  <c r="E28" i="27"/>
  <c r="C28" i="27"/>
  <c r="I27" i="27"/>
  <c r="G27" i="27"/>
  <c r="E27" i="27"/>
  <c r="C27" i="27"/>
  <c r="I26" i="27"/>
  <c r="G26" i="27"/>
  <c r="E26" i="27"/>
  <c r="C26" i="27"/>
  <c r="I25" i="27"/>
  <c r="G25" i="27"/>
  <c r="E25" i="27"/>
  <c r="C25" i="27"/>
  <c r="I24" i="27"/>
  <c r="G24" i="27"/>
  <c r="E24" i="27"/>
  <c r="C24" i="27"/>
  <c r="I23" i="27"/>
  <c r="G23" i="27"/>
  <c r="E23" i="27"/>
  <c r="C23" i="27"/>
  <c r="I22" i="27"/>
  <c r="G22" i="27"/>
  <c r="E22" i="27"/>
  <c r="C22" i="27"/>
  <c r="I21" i="27"/>
  <c r="G21" i="27"/>
  <c r="E21" i="27"/>
  <c r="C21" i="27"/>
  <c r="I20" i="27"/>
  <c r="G20" i="27"/>
  <c r="E20" i="27"/>
  <c r="C20" i="27"/>
  <c r="I19" i="27"/>
  <c r="G19" i="27"/>
  <c r="E19" i="27"/>
  <c r="C19" i="27"/>
  <c r="I18" i="27"/>
  <c r="G18" i="27"/>
  <c r="E18" i="27"/>
  <c r="C18" i="27"/>
  <c r="I17" i="27"/>
  <c r="G17" i="27"/>
  <c r="E17" i="27"/>
  <c r="C17" i="27"/>
  <c r="I16" i="27"/>
  <c r="G16" i="27"/>
  <c r="E16" i="27"/>
  <c r="C16" i="27"/>
  <c r="I15" i="27"/>
  <c r="G15" i="27"/>
  <c r="E15" i="27"/>
  <c r="C15" i="27"/>
  <c r="I14" i="27"/>
  <c r="G14" i="27"/>
  <c r="E14" i="27"/>
  <c r="C14" i="27"/>
  <c r="I13" i="27"/>
  <c r="G13" i="27"/>
  <c r="E13" i="27"/>
  <c r="C13" i="27"/>
  <c r="I12" i="27"/>
  <c r="G12" i="27"/>
  <c r="E12" i="27"/>
  <c r="C12" i="27"/>
  <c r="I11" i="27"/>
  <c r="G11" i="27"/>
  <c r="E11" i="27"/>
  <c r="C11" i="27"/>
  <c r="I10" i="27"/>
  <c r="G10" i="27"/>
  <c r="E10" i="27"/>
  <c r="C10" i="27"/>
  <c r="I9" i="27"/>
  <c r="G9" i="27"/>
  <c r="E9" i="27"/>
  <c r="C9" i="27"/>
  <c r="I8" i="27"/>
  <c r="G8" i="27"/>
  <c r="E8" i="27"/>
  <c r="C8" i="27"/>
  <c r="I7" i="27"/>
  <c r="G7" i="27"/>
  <c r="E7" i="27"/>
  <c r="C7" i="27"/>
  <c r="I6" i="27"/>
  <c r="G6" i="27"/>
  <c r="E6" i="27"/>
  <c r="C6" i="27"/>
  <c r="I5" i="27"/>
  <c r="G5" i="27"/>
  <c r="E5" i="27"/>
  <c r="C5" i="27"/>
  <c r="I4" i="27"/>
  <c r="G4" i="27"/>
  <c r="E4" i="27"/>
  <c r="C4" i="27"/>
  <c r="I3" i="27"/>
  <c r="G3" i="27"/>
  <c r="E3" i="27"/>
  <c r="C3" i="27"/>
  <c r="I2" i="27"/>
  <c r="G2" i="27"/>
  <c r="E2" i="27"/>
  <c r="C2" i="27"/>
  <c r="M72" i="30" l="1"/>
  <c r="M76" i="30"/>
  <c r="M80" i="30"/>
  <c r="L5" i="23"/>
  <c r="L6" i="5"/>
  <c r="L10" i="5"/>
  <c r="L14" i="5"/>
  <c r="L18" i="5"/>
  <c r="L22" i="5"/>
  <c r="L26" i="5"/>
  <c r="L30" i="5"/>
  <c r="L34" i="5"/>
  <c r="L38" i="5"/>
  <c r="L42" i="5"/>
  <c r="L46" i="5"/>
  <c r="L50" i="5"/>
  <c r="L54" i="5"/>
  <c r="L58" i="5"/>
  <c r="L62" i="5"/>
  <c r="L66" i="5"/>
  <c r="L70" i="5"/>
  <c r="L74" i="5"/>
  <c r="L78" i="5"/>
  <c r="L82" i="5"/>
  <c r="L86" i="5"/>
  <c r="L90" i="5"/>
  <c r="L92" i="5"/>
  <c r="L91" i="5"/>
  <c r="L92" i="17"/>
  <c r="L91" i="17"/>
  <c r="L92" i="2"/>
  <c r="L91" i="2"/>
  <c r="L13" i="3"/>
  <c r="L17" i="3"/>
  <c r="L29" i="3"/>
  <c r="L6" i="3"/>
  <c r="L10" i="3"/>
  <c r="L14" i="3"/>
  <c r="L18" i="3"/>
  <c r="L22" i="3"/>
  <c r="L26" i="3"/>
  <c r="L30" i="3"/>
  <c r="L34" i="3"/>
  <c r="L38" i="3"/>
  <c r="L42" i="3"/>
  <c r="L46" i="3"/>
  <c r="L50" i="3"/>
  <c r="L54" i="3"/>
  <c r="L58" i="3"/>
  <c r="L62" i="3"/>
  <c r="L66" i="3"/>
  <c r="L70" i="3"/>
  <c r="L74" i="3"/>
  <c r="L78" i="3"/>
  <c r="L82" i="3"/>
  <c r="L5" i="3"/>
  <c r="L9" i="3"/>
  <c r="L21" i="3"/>
  <c r="L25" i="3"/>
  <c r="L33" i="3"/>
  <c r="L37" i="3"/>
  <c r="L41" i="3"/>
  <c r="L45" i="3"/>
  <c r="L49" i="3"/>
  <c r="L53" i="3"/>
  <c r="L87" i="5"/>
  <c r="L60" i="17"/>
  <c r="L19" i="21"/>
  <c r="L15" i="21"/>
  <c r="L88" i="2"/>
  <c r="L4" i="5"/>
  <c r="L8" i="5"/>
  <c r="L12" i="5"/>
  <c r="L16" i="5"/>
  <c r="L20" i="5"/>
  <c r="L24" i="5"/>
  <c r="L28" i="5"/>
  <c r="L32" i="5"/>
  <c r="L36" i="5"/>
  <c r="L40" i="5"/>
  <c r="L44" i="5"/>
  <c r="L48" i="5"/>
  <c r="L52" i="5"/>
  <c r="L56" i="5"/>
  <c r="L60" i="5"/>
  <c r="L64" i="5"/>
  <c r="L68" i="5"/>
  <c r="L72" i="5"/>
  <c r="L76" i="5"/>
  <c r="L80" i="5"/>
  <c r="L84" i="5"/>
  <c r="L88" i="5"/>
  <c r="L5" i="5"/>
  <c r="L9" i="5"/>
  <c r="L13" i="5"/>
  <c r="L17" i="5"/>
  <c r="L21" i="5"/>
  <c r="L25" i="5"/>
  <c r="L29" i="5"/>
  <c r="L33" i="5"/>
  <c r="L37" i="5"/>
  <c r="L41" i="5"/>
  <c r="L45" i="5"/>
  <c r="L49" i="5"/>
  <c r="L53" i="5"/>
  <c r="L57" i="5"/>
  <c r="L61" i="5"/>
  <c r="L65" i="5"/>
  <c r="L69" i="5"/>
  <c r="L73" i="5"/>
  <c r="L77" i="5"/>
  <c r="L81" i="5"/>
  <c r="L85" i="5"/>
  <c r="L89" i="5"/>
  <c r="L87" i="2"/>
  <c r="L3" i="2"/>
  <c r="L7" i="2"/>
  <c r="M5" i="30"/>
  <c r="M9" i="30"/>
  <c r="M13" i="30"/>
  <c r="M17" i="30"/>
  <c r="M21" i="30"/>
  <c r="M25" i="30"/>
  <c r="M29" i="30"/>
  <c r="M33" i="30"/>
  <c r="M6" i="30"/>
  <c r="M10" i="30"/>
  <c r="M14" i="30"/>
  <c r="M18" i="30"/>
  <c r="M22" i="30"/>
  <c r="M26" i="30"/>
  <c r="M30" i="30"/>
  <c r="M34" i="30"/>
  <c r="M38" i="30"/>
  <c r="M42" i="30"/>
  <c r="M46" i="30"/>
  <c r="M50" i="30"/>
  <c r="M54" i="30"/>
  <c r="M58" i="30"/>
  <c r="M62" i="30"/>
  <c r="M66" i="30"/>
  <c r="M70" i="30"/>
  <c r="M74" i="30"/>
  <c r="M78" i="30"/>
  <c r="M82" i="30"/>
  <c r="M3" i="30"/>
  <c r="M7" i="30"/>
  <c r="M11" i="30"/>
  <c r="M15" i="30"/>
  <c r="M19" i="30"/>
  <c r="M23" i="30"/>
  <c r="M27" i="30"/>
  <c r="M31" i="30"/>
  <c r="M35" i="30"/>
  <c r="L5" i="18"/>
  <c r="L9" i="18"/>
  <c r="L13" i="18"/>
  <c r="L17" i="18"/>
  <c r="L21" i="18"/>
  <c r="L25" i="18"/>
  <c r="L29" i="18"/>
  <c r="L33" i="18"/>
  <c r="L37" i="18"/>
  <c r="L41" i="18"/>
  <c r="L45" i="18"/>
  <c r="L49" i="18"/>
  <c r="L53" i="18"/>
  <c r="L6" i="18"/>
  <c r="L10" i="18"/>
  <c r="L14" i="18"/>
  <c r="L18" i="18"/>
  <c r="L22" i="18"/>
  <c r="L26" i="18"/>
  <c r="L30" i="18"/>
  <c r="L34" i="18"/>
  <c r="L38" i="18"/>
  <c r="L42" i="18"/>
  <c r="L46" i="18"/>
  <c r="L50" i="18"/>
  <c r="L54" i="18"/>
  <c r="L58" i="18"/>
  <c r="L62" i="18"/>
  <c r="L66" i="18"/>
  <c r="L70" i="18"/>
  <c r="L74" i="18"/>
  <c r="L78" i="18"/>
  <c r="L82" i="18"/>
  <c r="L3" i="18"/>
  <c r="L7" i="18"/>
  <c r="L11" i="18"/>
  <c r="L15" i="18"/>
  <c r="L19" i="18"/>
  <c r="L23" i="18"/>
  <c r="L27" i="18"/>
  <c r="L31" i="18"/>
  <c r="L35" i="18"/>
  <c r="L39" i="18"/>
  <c r="L43" i="18"/>
  <c r="L47" i="18"/>
  <c r="L51" i="18"/>
  <c r="L55" i="18"/>
  <c r="L59" i="3"/>
  <c r="L63" i="3"/>
  <c r="L67" i="3"/>
  <c r="L71" i="3"/>
  <c r="L75" i="3"/>
  <c r="L57" i="3"/>
  <c r="L61" i="3"/>
  <c r="L65" i="3"/>
  <c r="L69" i="3"/>
  <c r="L73" i="3"/>
  <c r="L4" i="21"/>
  <c r="L8" i="21"/>
  <c r="L12" i="21"/>
  <c r="L16" i="21"/>
  <c r="L5" i="21"/>
  <c r="L9" i="21"/>
  <c r="L13" i="21"/>
  <c r="L23" i="21"/>
  <c r="L6" i="21"/>
  <c r="L10" i="21"/>
  <c r="L14" i="21"/>
  <c r="L18" i="21"/>
  <c r="L22" i="21"/>
  <c r="L26" i="21"/>
  <c r="L8" i="2"/>
  <c r="L9" i="2"/>
  <c r="L10" i="2"/>
  <c r="L11" i="2"/>
  <c r="L12" i="2"/>
  <c r="L13" i="2"/>
  <c r="L14" i="2"/>
  <c r="L15" i="2"/>
  <c r="L19" i="2"/>
  <c r="L23" i="2"/>
  <c r="L31" i="2"/>
  <c r="L32" i="2"/>
  <c r="L33" i="2"/>
  <c r="L34" i="2"/>
  <c r="L35" i="2"/>
  <c r="L43" i="2"/>
  <c r="L51" i="2"/>
  <c r="L55" i="2"/>
  <c r="L56" i="2"/>
  <c r="L57" i="2"/>
  <c r="L58" i="2"/>
  <c r="L59" i="2"/>
  <c r="L60" i="2"/>
  <c r="L61" i="2"/>
  <c r="L62" i="2"/>
  <c r="L63" i="2"/>
  <c r="L64" i="2"/>
  <c r="L65" i="2"/>
  <c r="L66" i="2"/>
  <c r="L67" i="2"/>
  <c r="L79" i="2"/>
  <c r="L86" i="2"/>
  <c r="L44" i="2"/>
  <c r="L46" i="2"/>
  <c r="L49" i="2"/>
  <c r="L84" i="2"/>
  <c r="L89" i="2"/>
  <c r="L90" i="2"/>
  <c r="L16" i="2"/>
  <c r="L17" i="2"/>
  <c r="L18" i="2"/>
  <c r="L36" i="2"/>
  <c r="L37" i="2"/>
  <c r="L38" i="2"/>
  <c r="L39" i="2"/>
  <c r="L40" i="2"/>
  <c r="L41" i="2"/>
  <c r="L42" i="2"/>
  <c r="L68" i="2"/>
  <c r="L69" i="2"/>
  <c r="L70" i="2"/>
  <c r="L71" i="2"/>
  <c r="L72" i="2"/>
  <c r="L73" i="2"/>
  <c r="L74" i="2"/>
  <c r="L75" i="2"/>
  <c r="L76" i="2"/>
  <c r="L77" i="2"/>
  <c r="L78" i="2"/>
  <c r="L20" i="2"/>
  <c r="L21" i="2"/>
  <c r="L22" i="2"/>
  <c r="L45" i="2"/>
  <c r="L47" i="2"/>
  <c r="L48" i="2"/>
  <c r="L50" i="2"/>
  <c r="L80" i="2"/>
  <c r="L81" i="2"/>
  <c r="L82" i="2"/>
  <c r="L83" i="2"/>
  <c r="L85" i="2"/>
  <c r="L4" i="2"/>
  <c r="L5" i="2"/>
  <c r="L6" i="2"/>
  <c r="L24" i="2"/>
  <c r="L25" i="2"/>
  <c r="L26" i="2"/>
  <c r="L27" i="2"/>
  <c r="L28" i="2"/>
  <c r="L29" i="2"/>
  <c r="L30" i="2"/>
  <c r="L52" i="2"/>
  <c r="L53" i="2"/>
  <c r="L54" i="2"/>
  <c r="L9" i="23"/>
  <c r="L13" i="23"/>
  <c r="L4" i="23"/>
  <c r="L8" i="23"/>
  <c r="L12" i="23"/>
  <c r="L16" i="23"/>
  <c r="L20" i="23"/>
  <c r="L17" i="23"/>
  <c r="L21" i="23"/>
  <c r="L6" i="23"/>
  <c r="L10" i="23"/>
  <c r="L14" i="23"/>
  <c r="L18" i="23"/>
  <c r="L22" i="23"/>
  <c r="L26" i="23"/>
  <c r="M39" i="30"/>
  <c r="M43" i="30"/>
  <c r="M47" i="30"/>
  <c r="M51" i="30"/>
  <c r="M55" i="30"/>
  <c r="M59" i="30"/>
  <c r="M63" i="30"/>
  <c r="M37" i="30"/>
  <c r="M41" i="30"/>
  <c r="M45" i="30"/>
  <c r="M49" i="30"/>
  <c r="M53" i="30"/>
  <c r="M57" i="30"/>
  <c r="M61" i="30"/>
  <c r="M67" i="30"/>
  <c r="M71" i="30"/>
  <c r="M75" i="30"/>
  <c r="M79" i="30"/>
  <c r="M83" i="30"/>
  <c r="M65" i="30"/>
  <c r="M69" i="30"/>
  <c r="M73" i="30"/>
  <c r="M77" i="30"/>
  <c r="M81" i="30"/>
  <c r="L64" i="17"/>
  <c r="L77" i="3"/>
  <c r="L81" i="3"/>
  <c r="L79" i="3"/>
  <c r="L83" i="3"/>
  <c r="L20" i="21"/>
  <c r="L17" i="21"/>
  <c r="L24" i="23"/>
  <c r="L25" i="23"/>
  <c r="L5" i="26"/>
  <c r="L21" i="26"/>
  <c r="L25" i="26"/>
  <c r="L29" i="26"/>
  <c r="L37" i="26"/>
  <c r="L6" i="26"/>
  <c r="L10" i="26"/>
  <c r="L14" i="26"/>
  <c r="L18" i="26"/>
  <c r="L22" i="26"/>
  <c r="L26" i="26"/>
  <c r="L30" i="26"/>
  <c r="L34" i="26"/>
  <c r="L38" i="26"/>
  <c r="L42" i="26"/>
  <c r="L46" i="26"/>
  <c r="L50" i="26"/>
  <c r="L54" i="26"/>
  <c r="L58" i="26"/>
  <c r="L62" i="26"/>
  <c r="L66" i="26"/>
  <c r="L70" i="26"/>
  <c r="L74" i="26"/>
  <c r="L78" i="26"/>
  <c r="L82" i="26"/>
  <c r="L9" i="26"/>
  <c r="L13" i="26"/>
  <c r="L17" i="26"/>
  <c r="L33" i="26"/>
  <c r="L41" i="26"/>
  <c r="L45" i="26"/>
  <c r="L3" i="26"/>
  <c r="L7" i="26"/>
  <c r="L11" i="26"/>
  <c r="L15" i="26"/>
  <c r="L19" i="26"/>
  <c r="L23" i="26"/>
  <c r="L27" i="26"/>
  <c r="L31" i="26"/>
  <c r="L35" i="26"/>
  <c r="L39" i="26"/>
  <c r="L43" i="26"/>
  <c r="L24" i="21"/>
  <c r="L21" i="21"/>
  <c r="L25" i="21"/>
  <c r="L57" i="18"/>
  <c r="L61" i="18"/>
  <c r="L65" i="18"/>
  <c r="L69" i="18"/>
  <c r="L73" i="18"/>
  <c r="L77" i="18"/>
  <c r="L81" i="18"/>
  <c r="L59" i="18"/>
  <c r="L63" i="18"/>
  <c r="L67" i="18"/>
  <c r="L71" i="18"/>
  <c r="L75" i="18"/>
  <c r="L79" i="18"/>
  <c r="L83" i="18"/>
  <c r="L66" i="17"/>
  <c r="L70" i="17"/>
  <c r="L74" i="17"/>
  <c r="L68" i="17"/>
  <c r="L72" i="17"/>
  <c r="L76" i="17"/>
  <c r="L47" i="26"/>
  <c r="L51" i="26"/>
  <c r="L55" i="26"/>
  <c r="L59" i="26"/>
  <c r="L63" i="26"/>
  <c r="L67" i="26"/>
  <c r="L71" i="26"/>
  <c r="L75" i="26"/>
  <c r="L79" i="26"/>
  <c r="L49" i="26"/>
  <c r="L53" i="26"/>
  <c r="L57" i="26"/>
  <c r="L61" i="26"/>
  <c r="L65" i="26"/>
  <c r="L69" i="26"/>
  <c r="L73" i="26"/>
  <c r="L77" i="26"/>
  <c r="L83" i="26"/>
  <c r="L81" i="26"/>
  <c r="M84" i="25"/>
  <c r="L5" i="24"/>
  <c r="L13" i="24"/>
  <c r="L25" i="24"/>
  <c r="L29" i="24"/>
  <c r="L41" i="24"/>
  <c r="L53" i="24"/>
  <c r="L57" i="24"/>
  <c r="L6" i="24"/>
  <c r="L10" i="24"/>
  <c r="L14" i="24"/>
  <c r="L18" i="24"/>
  <c r="L22" i="24"/>
  <c r="L26" i="24"/>
  <c r="L30" i="24"/>
  <c r="L34" i="24"/>
  <c r="L38" i="24"/>
  <c r="L42" i="24"/>
  <c r="L46" i="24"/>
  <c r="L50" i="24"/>
  <c r="L54" i="24"/>
  <c r="L58" i="24"/>
  <c r="L62" i="24"/>
  <c r="L66" i="24"/>
  <c r="L70" i="24"/>
  <c r="L74" i="24"/>
  <c r="L78" i="24"/>
  <c r="L82" i="24"/>
  <c r="L9" i="24"/>
  <c r="L17" i="24"/>
  <c r="L21" i="24"/>
  <c r="L33" i="24"/>
  <c r="L37" i="24"/>
  <c r="L45" i="24"/>
  <c r="L49" i="24"/>
  <c r="L61" i="24"/>
  <c r="L65" i="24"/>
  <c r="L3" i="24"/>
  <c r="L7" i="24"/>
  <c r="L11" i="24"/>
  <c r="L15" i="24"/>
  <c r="L19" i="24"/>
  <c r="L23" i="24"/>
  <c r="L27" i="24"/>
  <c r="L31" i="24"/>
  <c r="L35" i="24"/>
  <c r="L39" i="24"/>
  <c r="L43" i="24"/>
  <c r="L47" i="24"/>
  <c r="L51" i="24"/>
  <c r="L55" i="24"/>
  <c r="L59" i="24"/>
  <c r="L63" i="24"/>
  <c r="L67" i="24"/>
  <c r="L78" i="17"/>
  <c r="L82" i="17"/>
  <c r="L86" i="17"/>
  <c r="L90" i="17"/>
  <c r="L80" i="17"/>
  <c r="L84" i="17"/>
  <c r="L88" i="17"/>
  <c r="I84" i="25"/>
  <c r="L69" i="24"/>
  <c r="L73" i="24"/>
  <c r="L77" i="24"/>
  <c r="L81" i="24"/>
  <c r="L71" i="24"/>
  <c r="L75" i="24"/>
  <c r="L79" i="24"/>
  <c r="L83" i="24"/>
  <c r="K84" i="25"/>
  <c r="L84" i="25" s="1"/>
  <c r="L79" i="25" l="1"/>
  <c r="L63" i="25"/>
  <c r="L47" i="25"/>
  <c r="L31" i="25"/>
  <c r="L15" i="25"/>
  <c r="L82" i="25"/>
  <c r="L66" i="25"/>
  <c r="L50" i="25"/>
  <c r="L34" i="25"/>
  <c r="L18" i="25"/>
  <c r="L81" i="25"/>
  <c r="L65" i="25"/>
  <c r="L49" i="25"/>
  <c r="L33" i="25"/>
  <c r="L17" i="25"/>
  <c r="L80" i="25"/>
  <c r="L64" i="25"/>
  <c r="L48" i="25"/>
  <c r="L32" i="25"/>
  <c r="L16" i="25"/>
  <c r="L75" i="25"/>
  <c r="L59" i="25"/>
  <c r="L43" i="25"/>
  <c r="L27" i="25"/>
  <c r="L11" i="25"/>
  <c r="L78" i="25"/>
  <c r="L62" i="25"/>
  <c r="L46" i="25"/>
  <c r="L30" i="25"/>
  <c r="L14" i="25"/>
  <c r="L77" i="25"/>
  <c r="L61" i="25"/>
  <c r="L45" i="25"/>
  <c r="L29" i="25"/>
  <c r="L13" i="25"/>
  <c r="L76" i="25"/>
  <c r="L60" i="25"/>
  <c r="L44" i="25"/>
  <c r="L28" i="25"/>
  <c r="L12" i="25"/>
  <c r="L71" i="25"/>
  <c r="L55" i="25"/>
  <c r="L39" i="25"/>
  <c r="L23" i="25"/>
  <c r="L7" i="25"/>
  <c r="L74" i="25"/>
  <c r="L58" i="25"/>
  <c r="L42" i="25"/>
  <c r="L26" i="25"/>
  <c r="L10" i="25"/>
  <c r="L73" i="25"/>
  <c r="L57" i="25"/>
  <c r="L41" i="25"/>
  <c r="L25" i="25"/>
  <c r="L9" i="25"/>
  <c r="L72" i="25"/>
  <c r="L56" i="25"/>
  <c r="L40" i="25"/>
  <c r="L24" i="25"/>
  <c r="L8" i="25"/>
  <c r="L83" i="25"/>
  <c r="L67" i="25"/>
  <c r="L51" i="25"/>
  <c r="L35" i="25"/>
  <c r="L19" i="25"/>
  <c r="L3" i="25"/>
  <c r="L70" i="25"/>
  <c r="L54" i="25"/>
  <c r="L38" i="25"/>
  <c r="L22" i="25"/>
  <c r="L6" i="25"/>
  <c r="L69" i="25"/>
  <c r="L53" i="25"/>
  <c r="L37" i="25"/>
  <c r="L21" i="25"/>
  <c r="L5" i="25"/>
  <c r="L68" i="25"/>
  <c r="L52" i="25"/>
  <c r="L36" i="25"/>
  <c r="L20" i="25"/>
  <c r="L4" i="25"/>
</calcChain>
</file>

<file path=xl/sharedStrings.xml><?xml version="1.0" encoding="utf-8"?>
<sst xmlns="http://schemas.openxmlformats.org/spreadsheetml/2006/main" count="1692" uniqueCount="365">
  <si>
    <t>Aylar</t>
  </si>
  <si>
    <t>FAALİYET KODU</t>
  </si>
  <si>
    <t xml:space="preserve">BİTKİSEL VE HAYVANSAL ÜRETİM        </t>
  </si>
  <si>
    <t xml:space="preserve">ORMANCILIK VE TOMRUKÇULUK           </t>
  </si>
  <si>
    <t xml:space="preserve">BALIKÇILIK VE SU ÜRÜNLERİ YETİŞ.    </t>
  </si>
  <si>
    <t xml:space="preserve">KÖMÜR VE LİNYİT ÇIKARTILMASI        </t>
  </si>
  <si>
    <t xml:space="preserve">HAM PETROL VE DOĞALGAZ ÇIKARIMI     </t>
  </si>
  <si>
    <t xml:space="preserve">METAL CEVHERİ MADENCİLİĞİ           </t>
  </si>
  <si>
    <t xml:space="preserve">MADENCİLİĞİ DESTEKLEYİCİ HİZMET     </t>
  </si>
  <si>
    <t xml:space="preserve">GIDA ÜRÜNLERİ İMALATI               </t>
  </si>
  <si>
    <t xml:space="preserve">İÇECEK İMALATI                      </t>
  </si>
  <si>
    <t xml:space="preserve">TÜTÜN ÜRÜNLERİ İMALATI              </t>
  </si>
  <si>
    <t xml:space="preserve">TEKSTİL ÜRÜNLERİ İMALATI            </t>
  </si>
  <si>
    <t xml:space="preserve">GİYİM EŞYALARI İMALATI              </t>
  </si>
  <si>
    <t xml:space="preserve">DERİ VE İLGİLİ ÜRÜNLER İMALATI      </t>
  </si>
  <si>
    <t xml:space="preserve">AĞAÇ,AĞAÇ ÜRÜNLERİ VE MANTAR ÜR.   </t>
  </si>
  <si>
    <t xml:space="preserve">KAĞIT VE KAĞIT ÜRÜNLERİ İMALATI     </t>
  </si>
  <si>
    <t>KAYITLI MEDYANIN BASILMASI VE ÇOĞ.</t>
  </si>
  <si>
    <t xml:space="preserve">KOK KÖMÜRÜ VE PETROL ÜRÜNLERİ İM. </t>
  </si>
  <si>
    <t xml:space="preserve">KİMYASAL ÜRÜNLERİ İMALATI           </t>
  </si>
  <si>
    <t xml:space="preserve">ECZACILIK VE ECZ.İLİŞKİN MALZ.İMAL. </t>
  </si>
  <si>
    <t xml:space="preserve">KAUÇUK VE PLASTİK ÜRÜNLER İMALATI   </t>
  </si>
  <si>
    <t xml:space="preserve">METALİK OLMAYAN ÜRÜNLER İMALATI     </t>
  </si>
  <si>
    <t xml:space="preserve">ANA METAL SANAYİ                    </t>
  </si>
  <si>
    <t>FABRİK.METAL ÜRÜNLERİ(MAK.TEC.HAR)</t>
  </si>
  <si>
    <t>BİLGİSAYAR, ELEKRONİK VE OPTİK ÜR.</t>
  </si>
  <si>
    <t xml:space="preserve">ELEKTRİKLİ TECHİZAT İMALATI         </t>
  </si>
  <si>
    <t xml:space="preserve">MAKİNE VE EKİPMAN İMALATI           </t>
  </si>
  <si>
    <t xml:space="preserve">MOTORLU KARA TAŞITI VE RÖMORK İM. </t>
  </si>
  <si>
    <t xml:space="preserve">DİĞER ULAŞIM ARAÇLARI İMALATI       </t>
  </si>
  <si>
    <t xml:space="preserve">MOBİLYA İMALATI                     </t>
  </si>
  <si>
    <t xml:space="preserve">DİĞER İMALATLAR                     </t>
  </si>
  <si>
    <t xml:space="preserve">MAKİNE VE EKİPMAN.KURULUMU VE ONAR. </t>
  </si>
  <si>
    <t>ELK.GAZ,BUHAR VE HAVA.SİS.ÜRET.DAĞT.</t>
  </si>
  <si>
    <t>SUYUN TOPLANMASI ARITILMASI VE DAĞT.</t>
  </si>
  <si>
    <t xml:space="preserve">KANALİZASYON                        </t>
  </si>
  <si>
    <t xml:space="preserve">ATIK MADDELERİN DEĞERLENDİRİLMESİ   </t>
  </si>
  <si>
    <t xml:space="preserve">İYİLEŞTİRME VE DİĞER ATIK YÖN.HİZ.  </t>
  </si>
  <si>
    <t xml:space="preserve">BİNA İNŞAATI                        </t>
  </si>
  <si>
    <t xml:space="preserve">BİNA DIŞI YAPILARIN İNŞAATI         </t>
  </si>
  <si>
    <t xml:space="preserve">ÖZEL İNŞAAT FAALİYETLERİ            </t>
  </si>
  <si>
    <t>TOPTAN VE PER.TİC.VE MOT.TAŞIT.ON..</t>
  </si>
  <si>
    <t xml:space="preserve">TOPTAN TİC.(MOT.TAŞIT.ONAR.HARİÇ)   </t>
  </si>
  <si>
    <t>PERAKENDE TİC.(MOT.TAŞIT.ONAR.HARİÇ)</t>
  </si>
  <si>
    <t xml:space="preserve">KARA TAŞIMA.VE BORU HATTI TAŞI.   </t>
  </si>
  <si>
    <t xml:space="preserve">SU YOLU TAŞIMACILIĞI                </t>
  </si>
  <si>
    <t xml:space="preserve">HAVAYOLU TAŞIMACILIĞI               </t>
  </si>
  <si>
    <t>TAŞIMA.İÇİN DEPOLAMA VE DESTEK.FA.</t>
  </si>
  <si>
    <t xml:space="preserve">POSTA VE KURYE FAALİYETLERİ         </t>
  </si>
  <si>
    <t xml:space="preserve">KONAKLAMA                           </t>
  </si>
  <si>
    <t xml:space="preserve">YİYECEK VE İÇECEK HİZMETİ FAAL.     </t>
  </si>
  <si>
    <t xml:space="preserve">YAYIMCILIK FAALİYETLERİ             </t>
  </si>
  <si>
    <t>SİNEMA FİLMİ VE SES KAYDI YAYIMCILI.</t>
  </si>
  <si>
    <t xml:space="preserve">PROGRAMCILIK VE YAYINCILIK FAAL.    </t>
  </si>
  <si>
    <t xml:space="preserve">TELEKOMİNİKASYON                    </t>
  </si>
  <si>
    <t xml:space="preserve">BİLGİSAYAR PROGRAMLAMA VE DANIŞ.    </t>
  </si>
  <si>
    <t xml:space="preserve">BİLGİ HİZMET FAALİYETLERİ           </t>
  </si>
  <si>
    <t xml:space="preserve">FİNANSAL HİZMET.(SİG.VE EMEK.HAR.) </t>
  </si>
  <si>
    <t>SİGORTA REAS.EMEK.FONL(ZOR.S.G.HARİÇ)</t>
  </si>
  <si>
    <t xml:space="preserve">FİNANS.VE SİG.HİZ.İÇİN YARD.FAAL.   </t>
  </si>
  <si>
    <t xml:space="preserve">GAYRİMENKUL FAALİYETLERİ            </t>
  </si>
  <si>
    <t xml:space="preserve">HUKUKİ VE MUHASEBE FAALİYETLERİ     </t>
  </si>
  <si>
    <t xml:space="preserve">İDARİ DANIŞMANLIK FAALİYETLERİ      </t>
  </si>
  <si>
    <t xml:space="preserve">MİMARLIK VE MÜHENDİSLİK FAALİYETİ   </t>
  </si>
  <si>
    <t xml:space="preserve">BİLİMSEL ARAŞTIRMA VE GELİŞ.FAAL.   </t>
  </si>
  <si>
    <t xml:space="preserve">REKLAMCILIK VE PAZAR ARAŞTIRMASI    </t>
  </si>
  <si>
    <t xml:space="preserve">DİĞER MESLEKİ,BİLİM.VE TEK.FAAL.    </t>
  </si>
  <si>
    <t xml:space="preserve">VETERİNERLİK HİZMETLERİ             </t>
  </si>
  <si>
    <t xml:space="preserve">KİRALAMA VE LEASING FAALİYETLERİ    </t>
  </si>
  <si>
    <t xml:space="preserve">İSTİHDAM FAALİYETLERİ               </t>
  </si>
  <si>
    <t xml:space="preserve">SEYAHAT ACENTESİ,TUR OPER.REZ.HİZ   </t>
  </si>
  <si>
    <t xml:space="preserve">GÜVENLİK VE SORUŞTURMA FA.    </t>
  </si>
  <si>
    <t xml:space="preserve">BİNA VE ÇEVRE DÜZENLEME FA.   </t>
  </si>
  <si>
    <t xml:space="preserve">BÜRO YÖNETİMİ,BÜRO DESTEĞİ FAAL.    </t>
  </si>
  <si>
    <t xml:space="preserve">KAMU YÖN.VE SAVUNMA,ZOR.SOS.GÜV.    </t>
  </si>
  <si>
    <t xml:space="preserve">EĞİTİM                              </t>
  </si>
  <si>
    <t xml:space="preserve">İNSAN SAĞLIĞI HİZMETLERİ            </t>
  </si>
  <si>
    <t xml:space="preserve">YATILI BAKIM FAALİYETLERİ           </t>
  </si>
  <si>
    <t xml:space="preserve">SOSYAL HİZMETLER                    </t>
  </si>
  <si>
    <t xml:space="preserve">YARATICI SANATLAR,EĞLENCE FAAL.     </t>
  </si>
  <si>
    <t xml:space="preserve">KÜTÜPHANE,ARŞİV VE MÜZELER          </t>
  </si>
  <si>
    <t xml:space="preserve">KUMAR VE MÜŞTEREK BAHİS FAAL        </t>
  </si>
  <si>
    <t xml:space="preserve">SPOR, EĞLENCE VE DİNLENCE FAAL.     </t>
  </si>
  <si>
    <t xml:space="preserve">ÜYE OLUNAN KURULUŞ FAALİYETLERİ     </t>
  </si>
  <si>
    <t xml:space="preserve">BİLGİSAYAR VE KİŞİSEL EV EŞYA.ON. </t>
  </si>
  <si>
    <t xml:space="preserve">DİĞER HİZMET FAALİYETLERİ           </t>
  </si>
  <si>
    <t xml:space="preserve">EV İÇİ ÇALIŞANLARIN FAALİYETLERİ    </t>
  </si>
  <si>
    <t xml:space="preserve">HANEHALKLARI TAR.KENDİ İHT.FAAL.    </t>
  </si>
  <si>
    <t xml:space="preserve">ULUSLARARASI ÖRGÜT VE TEMS.FA.    </t>
  </si>
  <si>
    <t>T O P L A M</t>
  </si>
  <si>
    <t>FAALİYET GRUPLARI</t>
  </si>
  <si>
    <t>İL KODU</t>
  </si>
  <si>
    <t xml:space="preserve">ADANA     </t>
  </si>
  <si>
    <t xml:space="preserve">ADIYAMAN  </t>
  </si>
  <si>
    <t xml:space="preserve">AFYONKARAHİSAR   </t>
  </si>
  <si>
    <t xml:space="preserve">AĞRI      </t>
  </si>
  <si>
    <t xml:space="preserve">AMASYA    </t>
  </si>
  <si>
    <t xml:space="preserve">ANKARA    </t>
  </si>
  <si>
    <t xml:space="preserve">ANTALYA   </t>
  </si>
  <si>
    <t xml:space="preserve">ARTVİN    </t>
  </si>
  <si>
    <t xml:space="preserve">AYDIN     </t>
  </si>
  <si>
    <t xml:space="preserve">BALIKESİR </t>
  </si>
  <si>
    <t xml:space="preserve">BİLECİK   </t>
  </si>
  <si>
    <t xml:space="preserve">BİNGÖL    </t>
  </si>
  <si>
    <t xml:space="preserve">BİTLİS    </t>
  </si>
  <si>
    <t xml:space="preserve">BOLU      </t>
  </si>
  <si>
    <t xml:space="preserve">BURDUR    </t>
  </si>
  <si>
    <t xml:space="preserve">BURSA     </t>
  </si>
  <si>
    <t xml:space="preserve">ÇANAKKALE </t>
  </si>
  <si>
    <t xml:space="preserve">ÇANKIRI   </t>
  </si>
  <si>
    <t xml:space="preserve">ÇORUM     </t>
  </si>
  <si>
    <t xml:space="preserve">DENİZLİ   </t>
  </si>
  <si>
    <t>DİYARBAKIR</t>
  </si>
  <si>
    <t xml:space="preserve">EDİRNE    </t>
  </si>
  <si>
    <t xml:space="preserve">ELAZIĞ    </t>
  </si>
  <si>
    <t xml:space="preserve">ERZİNCAN  </t>
  </si>
  <si>
    <t xml:space="preserve">ERZURUM   </t>
  </si>
  <si>
    <t xml:space="preserve">ESKİŞEHİR </t>
  </si>
  <si>
    <t xml:space="preserve">GAZİANTEP </t>
  </si>
  <si>
    <t xml:space="preserve">GİRESUN   </t>
  </si>
  <si>
    <t xml:space="preserve">GÜMÜŞHANE </t>
  </si>
  <si>
    <t xml:space="preserve">HAKKARİ   </t>
  </si>
  <si>
    <t xml:space="preserve">HATAY     </t>
  </si>
  <si>
    <t xml:space="preserve">ISPARTA   </t>
  </si>
  <si>
    <t xml:space="preserve">MERSİN    </t>
  </si>
  <si>
    <t xml:space="preserve">İSTANBUL  </t>
  </si>
  <si>
    <t xml:space="preserve">İZMİR     </t>
  </si>
  <si>
    <t xml:space="preserve">KARS      </t>
  </si>
  <si>
    <t xml:space="preserve">KASTAMONU </t>
  </si>
  <si>
    <t xml:space="preserve">KAYSERİ   </t>
  </si>
  <si>
    <t>KIRKLARELİ</t>
  </si>
  <si>
    <t xml:space="preserve">KIRŞEHİR  </t>
  </si>
  <si>
    <t xml:space="preserve">KOCAELİ   </t>
  </si>
  <si>
    <t xml:space="preserve">KONYA     </t>
  </si>
  <si>
    <t xml:space="preserve">KÜTAHYA   </t>
  </si>
  <si>
    <t xml:space="preserve">MALATYA   </t>
  </si>
  <si>
    <t xml:space="preserve">MANİSA    </t>
  </si>
  <si>
    <t xml:space="preserve">K.MARAŞ   </t>
  </si>
  <si>
    <t xml:space="preserve">MARDİN    </t>
  </si>
  <si>
    <t xml:space="preserve">MUĞLA     </t>
  </si>
  <si>
    <t xml:space="preserve">MUŞ       </t>
  </si>
  <si>
    <t xml:space="preserve">NEVŞEHİR  </t>
  </si>
  <si>
    <t xml:space="preserve">NİĞDE     </t>
  </si>
  <si>
    <t xml:space="preserve">ORDU      </t>
  </si>
  <si>
    <t xml:space="preserve">RİZE      </t>
  </si>
  <si>
    <t xml:space="preserve">SAKARYA   </t>
  </si>
  <si>
    <t xml:space="preserve">SAMSUN    </t>
  </si>
  <si>
    <t xml:space="preserve">SİİRT     </t>
  </si>
  <si>
    <t xml:space="preserve">SİNOP     </t>
  </si>
  <si>
    <t xml:space="preserve">SIVAS     </t>
  </si>
  <si>
    <t xml:space="preserve">TEKİRDAĞ  </t>
  </si>
  <si>
    <t xml:space="preserve">TOKAT     </t>
  </si>
  <si>
    <t xml:space="preserve">TRABZON   </t>
  </si>
  <si>
    <t xml:space="preserve">TUNCELİ   </t>
  </si>
  <si>
    <t xml:space="preserve">URFA      </t>
  </si>
  <si>
    <t xml:space="preserve">UŞAK      </t>
  </si>
  <si>
    <t xml:space="preserve">VAN       </t>
  </si>
  <si>
    <t xml:space="preserve">YOZGAT    </t>
  </si>
  <si>
    <t xml:space="preserve">ZONGULDAK </t>
  </si>
  <si>
    <t xml:space="preserve">AKSARAY   </t>
  </si>
  <si>
    <t xml:space="preserve">BAYBURT   </t>
  </si>
  <si>
    <t xml:space="preserve">KARAMAN   </t>
  </si>
  <si>
    <t xml:space="preserve">KIRIKKALE </t>
  </si>
  <si>
    <t xml:space="preserve">BATMAN    </t>
  </si>
  <si>
    <t xml:space="preserve">ŞIRNAK    </t>
  </si>
  <si>
    <t xml:space="preserve">BARTIN    </t>
  </si>
  <si>
    <t xml:space="preserve">ARDAHAN   </t>
  </si>
  <si>
    <t xml:space="preserve">IĞDIR     </t>
  </si>
  <si>
    <t xml:space="preserve">YALOVA    </t>
  </si>
  <si>
    <t xml:space="preserve">KARABÜK   </t>
  </si>
  <si>
    <t xml:space="preserve">KİLİS     </t>
  </si>
  <si>
    <t xml:space="preserve">OSMANİYE  </t>
  </si>
  <si>
    <t xml:space="preserve">DÜZCE     </t>
  </si>
  <si>
    <t>TOPLAM</t>
  </si>
  <si>
    <t>İLLER</t>
  </si>
  <si>
    <t>ADANA</t>
  </si>
  <si>
    <t>ADIYAMAN</t>
  </si>
  <si>
    <t>AFYONKARAHİSAR</t>
  </si>
  <si>
    <t>AĞRI</t>
  </si>
  <si>
    <t>AKSARAY</t>
  </si>
  <si>
    <t>AMASYA</t>
  </si>
  <si>
    <t>ANKARA</t>
  </si>
  <si>
    <t>ANTALYA</t>
  </si>
  <si>
    <t>ARDAHAN</t>
  </si>
  <si>
    <t>ARTVİN</t>
  </si>
  <si>
    <t>AYDIN</t>
  </si>
  <si>
    <t>BALIKESİR</t>
  </si>
  <si>
    <t>BARTIN</t>
  </si>
  <si>
    <t>BATMAN</t>
  </si>
  <si>
    <t>BAYBURT</t>
  </si>
  <si>
    <t>BİLECİK</t>
  </si>
  <si>
    <t>BİNGÖL</t>
  </si>
  <si>
    <t>BİTLİS</t>
  </si>
  <si>
    <t>BOLU</t>
  </si>
  <si>
    <t>BURDUR</t>
  </si>
  <si>
    <t>BURSA</t>
  </si>
  <si>
    <t>ÇANAKKALE</t>
  </si>
  <si>
    <t>ÇANKIRI</t>
  </si>
  <si>
    <t>ÇORUM</t>
  </si>
  <si>
    <t>DENİZLİ</t>
  </si>
  <si>
    <t>DÜZCE</t>
  </si>
  <si>
    <t>EDİRNE</t>
  </si>
  <si>
    <t>ELAZIĞ</t>
  </si>
  <si>
    <t>ERZİNCAN</t>
  </si>
  <si>
    <t>ERZURUM</t>
  </si>
  <si>
    <t>ESKİŞEHİR</t>
  </si>
  <si>
    <t>GAZİANTEP</t>
  </si>
  <si>
    <t>GİRESUN</t>
  </si>
  <si>
    <t>GÜMÜŞHANE</t>
  </si>
  <si>
    <t>HAKKARİ</t>
  </si>
  <si>
    <t>HATAY</t>
  </si>
  <si>
    <t>IĞDIR</t>
  </si>
  <si>
    <t>ISPARTA</t>
  </si>
  <si>
    <t>İSTANBUL</t>
  </si>
  <si>
    <t>İZMİR</t>
  </si>
  <si>
    <t>KAHRAMANMARAŞ</t>
  </si>
  <si>
    <t>KARABÜK</t>
  </si>
  <si>
    <t>KARAMAN</t>
  </si>
  <si>
    <t>KARS</t>
  </si>
  <si>
    <t>KASTAMONU</t>
  </si>
  <si>
    <t>KAYSERİ</t>
  </si>
  <si>
    <t>KİLİS</t>
  </si>
  <si>
    <t>KIRIKKALE</t>
  </si>
  <si>
    <t>KIRŞEHİR</t>
  </si>
  <si>
    <t>KOCAELİ</t>
  </si>
  <si>
    <t>KONYA</t>
  </si>
  <si>
    <t>KÜTAHYA</t>
  </si>
  <si>
    <t>MALATYA</t>
  </si>
  <si>
    <t>MANİSA</t>
  </si>
  <si>
    <t>MARDİN</t>
  </si>
  <si>
    <t>MERSİN</t>
  </si>
  <si>
    <t>MUĞLA</t>
  </si>
  <si>
    <t>MUŞ</t>
  </si>
  <si>
    <t>NEVŞEHİR</t>
  </si>
  <si>
    <t>NİĞDE</t>
  </si>
  <si>
    <t>ORDU</t>
  </si>
  <si>
    <t>OSMANİYE</t>
  </si>
  <si>
    <t>RİZE</t>
  </si>
  <si>
    <t>SAKARYA</t>
  </si>
  <si>
    <t>SAMSUN</t>
  </si>
  <si>
    <t>SİİRT</t>
  </si>
  <si>
    <t>SİNOP</t>
  </si>
  <si>
    <t>SİVAS</t>
  </si>
  <si>
    <t>ŞANLIURFA</t>
  </si>
  <si>
    <t>ŞIRNAK</t>
  </si>
  <si>
    <t>TEKİRDAĞ</t>
  </si>
  <si>
    <t>TOKAT</t>
  </si>
  <si>
    <t>TRABZON</t>
  </si>
  <si>
    <t>TUNCELİ</t>
  </si>
  <si>
    <t>UŞAK</t>
  </si>
  <si>
    <t>VAN</t>
  </si>
  <si>
    <t>YALOVA</t>
  </si>
  <si>
    <t>YOZGAT</t>
  </si>
  <si>
    <t>ZONGULDAK</t>
  </si>
  <si>
    <t>İMALAT T O P L A M</t>
  </si>
  <si>
    <t>4/a</t>
  </si>
  <si>
    <t>4/a_endeks</t>
  </si>
  <si>
    <t>4/c_endeks</t>
  </si>
  <si>
    <t>4/c</t>
  </si>
  <si>
    <t>4/b Tarım</t>
  </si>
  <si>
    <t>4/b_Tarım_endeks</t>
  </si>
  <si>
    <t>4/b Esnaf</t>
  </si>
  <si>
    <t>Geçen Aya Göre Değişim</t>
  </si>
  <si>
    <t xml:space="preserve">AĞAÇ,AĞAÇ ÜRÜNLERİ VE MANTAR ÜR.  </t>
  </si>
  <si>
    <t xml:space="preserve">KOK KÖMÜRÜ VE PETROL ÜRÜN. İM. </t>
  </si>
  <si>
    <t xml:space="preserve">ECZACILIK VE ECZ.İLİŞKİN MAL.İM.. </t>
  </si>
  <si>
    <t xml:space="preserve">KAUÇUK VE PLASTİK ÜRÜNLER İM.  </t>
  </si>
  <si>
    <t xml:space="preserve">METALİK OLMAYAN ÜRÜNLER İMA.   </t>
  </si>
  <si>
    <t>FABRİK.METAL ÜRÜN.(MAK.TEC.HAR)</t>
  </si>
  <si>
    <t xml:space="preserve">MAKİNE VE EKİPMAN.KURULUMU VE ON. </t>
  </si>
  <si>
    <t>ELK.GAZ,BUHAR VE HAVA.SİS.ÜRET.DA.</t>
  </si>
  <si>
    <t>TOPTAN VE PER.TİC.VE MOT.TAŞIT.ON.</t>
  </si>
  <si>
    <t>PERAKENDE TİC.(MOT.TAŞIT.ONAR.HAR)</t>
  </si>
  <si>
    <t xml:space="preserve">KARA TAŞIMA.VE BORU HATTI TAŞIMA.   </t>
  </si>
  <si>
    <t>SİGOTA REAS.EMEK.FONL(ZOR.S.G.HARİÇ)</t>
  </si>
  <si>
    <t xml:space="preserve">GÜVENLİK VE SORUŞTURMA FAALİYET.    </t>
  </si>
  <si>
    <t xml:space="preserve">BİNA VE ÇEVRE DÜZENLEME FAALİYET.   </t>
  </si>
  <si>
    <t xml:space="preserve">BİLGİSAYAR VE KİŞİSEL EV EŞYA.ONAR. </t>
  </si>
  <si>
    <t xml:space="preserve">ULUSLARARASI ÖRGÜT VE TEMS.FAAL.    </t>
  </si>
  <si>
    <t>K.MARAŞ</t>
  </si>
  <si>
    <t>Mevsimsellikten Arındırılmış Veri</t>
  </si>
  <si>
    <t>Mevsimsellikten Arındırılmamış Veri</t>
  </si>
  <si>
    <t>4/b_Esnaf_endeks</t>
  </si>
  <si>
    <t>Geçen Aya Göre Değişim- MA</t>
  </si>
  <si>
    <t xml:space="preserve"> </t>
  </si>
  <si>
    <t>EK-9 EV HİZMETLERİNDE 10 GÜNDEN FAZLA ÇALIŞANLAR</t>
  </si>
  <si>
    <t>Zorunlu Sigortalı Sayıları (4a)</t>
  </si>
  <si>
    <t>4a_Endeks</t>
  </si>
  <si>
    <t>Zorunlu Sigortalı Sayıları (4b)</t>
  </si>
  <si>
    <t>4b_Endeks</t>
  </si>
  <si>
    <t>Zorunlu Sigortalı Sayıları (4c)</t>
  </si>
  <si>
    <t>4c_Endeks</t>
  </si>
  <si>
    <t xml:space="preserve">Toplam Kayıtlı İstihdam </t>
  </si>
  <si>
    <t>Zorunlu Sigortalı Ücretli Çalışan Sayıları (4a)</t>
  </si>
  <si>
    <t>Zorunlu Sigortalı Ücretli Çalışan Sayıları (4a)_MA</t>
  </si>
  <si>
    <t>Zorunlu Sigortalı Esnaf ve Çiftçi Sayıları (4b)</t>
  </si>
  <si>
    <t>Zorunlu Sigortalı Esnaf ve Çiftçi Sayıları (4b)_MA</t>
  </si>
  <si>
    <t>Zorunlu Sigortalı Kamu Çalışan Sayıları (4c)</t>
  </si>
  <si>
    <t>Zorunlu Sigortalı Kamu Çalışan Sayıları (4c)_MA</t>
  </si>
  <si>
    <t xml:space="preserve">DİĞER MADENCİLİK VE TAŞ MartÇILIĞI  </t>
  </si>
  <si>
    <t xml:space="preserve">DİĞER MADENCİLİK VE TAŞ NisanÇILIĞI  </t>
  </si>
  <si>
    <t>f</t>
  </si>
  <si>
    <t xml:space="preserve">DİĞER MADENCİLİK VE TAŞ Nisan.  </t>
  </si>
  <si>
    <t xml:space="preserve">DİĞER MADENCİLİK VE TAŞ MayısÇILIĞI  </t>
  </si>
  <si>
    <t>Çalışan Sayısında Değişim (Haziran 2018 - Haziran 2017)</t>
  </si>
  <si>
    <t>Çalışan Sayısındaki Fark (Haziran 2018 - Haziran 2017)</t>
  </si>
  <si>
    <t>Artışta Sektörün Payı (%) (Haziran 2018)</t>
  </si>
  <si>
    <t>Çalışan Sayısındaki Fark (Haziran 2018- Mayıs 2018)</t>
  </si>
  <si>
    <t>Çalışan Sayısındaki Fark-MA (Haziran 2018 - Mayıs 2018)</t>
  </si>
  <si>
    <t>Sektörün Sigortalı Kadın İstihdamındaki Payı (Haziran 2018)</t>
  </si>
  <si>
    <t>İlin Payı (Ağustos 2018)</t>
  </si>
  <si>
    <t>Sektörün payı (Ağustos 2018)</t>
  </si>
  <si>
    <t>Çalışan Sayısında Değişim (Ağustos 2018 - Ağustos 2017)</t>
  </si>
  <si>
    <t>Çalışan Sayısındaki Fark (Ağustos 2018 - Ağustos 2017)</t>
  </si>
  <si>
    <t>Artışta Sektörün Payı (%) (Ağustos 2018)</t>
  </si>
  <si>
    <t>Çalışan Sayısındaki Fark (Ağustos 2018- Temmuz 2018)</t>
  </si>
  <si>
    <t>Çalışan Sayısındaki Fark-MA (Ağustos 2018 - Temmuz 2018)</t>
  </si>
  <si>
    <t>Çalışan Sayısındaki Fark (Ağustos 2018 - Temmuz 2018)</t>
  </si>
  <si>
    <t>Artışta İlin Payı (%) (Ağustos 2018)</t>
  </si>
  <si>
    <t>Esnaf Sayısında Değişim (Ağustos 2018 - Ağustos 2017)</t>
  </si>
  <si>
    <t>Esnaf Sayısındaki Fark (Ağustos 2018 - Ağustos 2017)</t>
  </si>
  <si>
    <t>Esnaf Sayısındaki Fark (Ağustos 2018 - Temmuz 2018)</t>
  </si>
  <si>
    <t>Esnaf Sayısındaki Fark-MA (Ağustos 2018 - Temmuz 2018)</t>
  </si>
  <si>
    <t>Çiftçi Sayısında Değişim (Ağustos 2018 - Ağustos 2017)</t>
  </si>
  <si>
    <t>Çiftçi Sayısındaki Fark (Ağustos 2018 - Ağustos 2017)</t>
  </si>
  <si>
    <t>Çiftçi Sayısındaki Fark (Ağustos 2018 - Temmuz 2018)</t>
  </si>
  <si>
    <t>Çiftçi Sayısındaki Fark-MA (Ağustos 2018 - Temmuz 2018)</t>
  </si>
  <si>
    <t>İşyeri Sayısında Değişim (Ağustos 2018 - Ağustos 2017)</t>
  </si>
  <si>
    <t>İşyeri Sayısındaki Fark (Ağustos 2018 -Ağustos 2017)</t>
  </si>
  <si>
    <t>İşyeri Sayısındaki Fark (Ağustos 2018 - Temmuz 2018)</t>
  </si>
  <si>
    <t>İşyeri Sayısındaki Fark-MA (Ağustos 2018 - Temmuz 2018)</t>
  </si>
  <si>
    <t>İşyeri Sayısındaki Fark (Ağustos 2018 - Ağustos 2017)</t>
  </si>
  <si>
    <t>İşyeri Sayısındaki Fark-MA(Ağustos 2018 - Temmuz 2018)</t>
  </si>
  <si>
    <t>Sektörün Sigortalı Kadın İstihdamındaki Payı (Ağustos 2018)</t>
  </si>
  <si>
    <t>Çalışan Sayısında Değişim (Ağustos 2018- Ağustos 2017)</t>
  </si>
  <si>
    <t>İldeki Kadın İstihdamının Toplam İstihdama Oranı (Ağustos 2018)</t>
  </si>
  <si>
    <t>Kadın İstihdamındaki Değişim (Ağustos 2018 - Ağustos 2017)</t>
  </si>
  <si>
    <t>Kadın İstihdamındaki Fark (Ağustos 2018 - Ağustos 2017)</t>
  </si>
  <si>
    <t>Kadın İstihdamındaki Fark (Ağustos 2018 - Temmuz 2018)</t>
  </si>
  <si>
    <t>Ortalama Günlük Kazanç Değişim (Ağustos 2018 - Ağustos 2017)</t>
  </si>
  <si>
    <t>Ortalama Günlük Kazanç Fark (TL) (Ağustos 2018 - Ağustos 2017)</t>
  </si>
  <si>
    <t>Ortalama Günlük Kazanç Fark (TL) (Ağustos 2018 - Temmuz 2018)</t>
  </si>
  <si>
    <t>Ortalama Günlük Kazanç Fark-MA (TL) (Ağustos 2018 - Temmuz 2018)</t>
  </si>
  <si>
    <t>Ortalama Günlük Kazanç Fark- MA(TL) (Ağustos 2018 - Temmuz 2018)</t>
  </si>
  <si>
    <t>KOBİ İşyeri Sayısı Değişim (Ağustos 2018 - Ağustos 2017)</t>
  </si>
  <si>
    <t>KOBİ İşyeri Sayısı Fark (Ağustos 2018 - Ağustos 2017)</t>
  </si>
  <si>
    <t>KOBİ İşyeri Sayısı Fark (Ağustos 2018 - Temmuz 2018)</t>
  </si>
  <si>
    <t>KOBİ İşyeri Sayısı Fark- MA (Ağustos 2018 - Temmuz 2018)</t>
  </si>
  <si>
    <t>KOBİ Sigortalı Sektör Değişim (Ağustos 2018 - Ağustos 2017)</t>
  </si>
  <si>
    <t>KOBİ Sigortalı Sektör Fark (Ağustos 2018 - Ağustos 2017)</t>
  </si>
  <si>
    <t>KOBİ Sigortalı Sektör Fark (Ağustos 2018 - Mayıs 2018)</t>
  </si>
  <si>
    <t>KOBİ Sigortalı Sektör Fark- MA (Ağustos 2018 - Temmuz 2018)</t>
  </si>
  <si>
    <t>KOBİ Sigortalı Sayısı Değişim ( Ağustos 2018 - Ağustos 2017)</t>
  </si>
  <si>
    <t>KOBİ Sigortalı Sayısı Fark (Ağustos 2018 - Ağustos 2017)</t>
  </si>
  <si>
    <t>KOBİ Sigortalı Sayısı Fark (Ağustos 2018 - Temmuz 2018)</t>
  </si>
  <si>
    <t>KOBİ Sigortalı Sayısı Fark- MA (Ağustos 2018 - Temmuz 2018)</t>
  </si>
  <si>
    <t>KOBİ İşyeri Sektör Değişim (Ağustos 2018 - Ağustos 2017)</t>
  </si>
  <si>
    <t>KOBİ İşyeri Sektör Fark (Ağustos 2018 - Ağustos 2017)</t>
  </si>
  <si>
    <t>KOBİ İşyeri Sektör Fark (Ağustos 2018 - Temmuz 2018)</t>
  </si>
  <si>
    <t>KOBİ İşyeri Sektör Fark- MA (Ağustos 2018 - Temmuz 2018)</t>
  </si>
  <si>
    <t>İlin Payı (Eylül 2018)</t>
  </si>
  <si>
    <t>Ödeme Yapılan Kişi Sayısındaki Değişim (Eylül 2018 - Eylül 2017)</t>
  </si>
  <si>
    <t>Ödeme Yapılan Kişi Sayısındaki Fark (Eylül 2018 - Eylül 2017)</t>
  </si>
  <si>
    <t>Başvuru Sayısındaki Değişim (Eylül 2018 - Eylül 2017)</t>
  </si>
  <si>
    <t>Başvuru Sayısındaki Fark (Eylül 2018 - Eylül 2017)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</si>
</sst>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-* #,##0.00\ _₺_-;\-* #,##0.00\ _₺_-;_-* &quot;-&quot;??\ _₺_-;_-@_-"/>
    <numFmt numFmtId="164" formatCode="_-* #,##0.00\ _T_L_-;\-* #,##0.00\ _T_L_-;_-* &quot;-&quot;??\ _T_L_-;_-@_-"/>
    <numFmt numFmtId="165" formatCode="#,##0;[Red]#,##0"/>
    <numFmt numFmtId="166" formatCode="0.0%"/>
    <numFmt numFmtId="167" formatCode="0.0"/>
    <numFmt numFmtId="168" formatCode="#,##0.0"/>
    <numFmt numFmtId="169" formatCode="#,##0_ ;\-#,##0\ "/>
    <numFmt numFmtId="170" formatCode="_-* #,##0\ _T_L_-;\-* #,##0\ _T_L_-;_-* &quot;-&quot;??\ _T_L_-;_-@_-"/>
    <numFmt numFmtId="171" formatCode="General_)"/>
  </numFmts>
  <fonts count="75">
    <font>
      <sz val="11"/>
      <color theme="1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b/>
      <sz val="9"/>
      <name val="Arial"/>
      <family val="2"/>
      <charset val="162"/>
    </font>
    <font>
      <b/>
      <sz val="8"/>
      <name val="Arial"/>
      <family val="2"/>
      <charset val="162"/>
    </font>
    <font>
      <u/>
      <sz val="10"/>
      <color indexed="12"/>
      <name val="Arial Tur"/>
      <charset val="162"/>
    </font>
    <font>
      <sz val="11"/>
      <color indexed="8"/>
      <name val="Calibri"/>
      <family val="2"/>
      <charset val="162"/>
    </font>
    <font>
      <sz val="10"/>
      <name val="Arial Tur"/>
      <charset val="162"/>
    </font>
    <font>
      <sz val="9"/>
      <name val="Arial"/>
      <family val="2"/>
      <charset val="162"/>
    </font>
    <font>
      <sz val="8"/>
      <name val="Arial"/>
      <family val="2"/>
      <charset val="162"/>
    </font>
    <font>
      <sz val="8.5"/>
      <name val="Arial"/>
      <family val="2"/>
      <charset val="162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u/>
      <sz val="10"/>
      <color indexed="12"/>
      <name val="Arial"/>
      <family val="2"/>
      <charset val="162"/>
    </font>
    <font>
      <sz val="11"/>
      <color indexed="8"/>
      <name val="Calibri"/>
      <family val="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b/>
      <sz val="18"/>
      <color indexed="56"/>
      <name val="Cambria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sz val="10"/>
      <name val="MS Sans Serif"/>
      <family val="2"/>
      <charset val="162"/>
    </font>
    <font>
      <sz val="10"/>
      <color indexed="8"/>
      <name val="Arial"/>
      <family val="2"/>
    </font>
    <font>
      <sz val="10"/>
      <name val="Geneva"/>
      <charset val="162"/>
    </font>
    <font>
      <sz val="10"/>
      <name val="Helv"/>
      <charset val="204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indexed="62"/>
      <name val="Cambria"/>
      <family val="2"/>
      <charset val="162"/>
      <scheme val="major"/>
    </font>
    <font>
      <b/>
      <sz val="18"/>
      <color indexed="62"/>
      <name val="Cambria"/>
      <family val="2"/>
      <scheme val="maj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charset val="16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charset val="16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charset val="162"/>
      <scheme val="minor"/>
    </font>
    <font>
      <b/>
      <sz val="11"/>
      <color indexed="62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u/>
      <sz val="8"/>
      <color rgb="FF800080"/>
      <name val="Calibri"/>
      <family val="2"/>
      <charset val="162"/>
      <scheme val="minor"/>
    </font>
    <font>
      <u/>
      <sz val="8"/>
      <color indexed="39"/>
      <name val="Calibri"/>
      <family val="2"/>
      <charset val="16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name val="Arial"/>
      <family val="2"/>
      <charset val="162"/>
    </font>
    <font>
      <b/>
      <sz val="8.5"/>
      <name val="Arial"/>
      <family val="2"/>
      <charset val="162"/>
    </font>
    <font>
      <b/>
      <sz val="10"/>
      <name val="Arial Tur"/>
      <charset val="162"/>
    </font>
    <font>
      <sz val="10"/>
      <name val="Arial"/>
      <family val="2"/>
      <charset val="162"/>
    </font>
  </fonts>
  <fills count="4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8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indexed="21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12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22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rgb="FFFFFFCC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1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1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910">
    <xf numFmtId="0" fontId="0" fillId="0" borderId="0"/>
    <xf numFmtId="164" fontId="2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1" fillId="0" borderId="0"/>
    <xf numFmtId="0" fontId="6" fillId="0" borderId="0"/>
    <xf numFmtId="0" fontId="1" fillId="0" borderId="0"/>
    <xf numFmtId="0" fontId="2" fillId="0" borderId="0"/>
    <xf numFmtId="0" fontId="7" fillId="0" borderId="0"/>
    <xf numFmtId="43" fontId="11" fillId="0" borderId="0" applyFont="0" applyFill="0" applyBorder="0" applyAlignment="0" applyProtection="0"/>
    <xf numFmtId="164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2" fillId="0" borderId="0"/>
    <xf numFmtId="0" fontId="15" fillId="7" borderId="0" applyNumberFormat="0" applyBorder="0" applyAlignment="0" applyProtection="0"/>
    <xf numFmtId="0" fontId="16" fillId="8" borderId="0" applyNumberFormat="0" applyBorder="0" applyAlignment="0" applyProtection="0"/>
    <xf numFmtId="0" fontId="17" fillId="9" borderId="0" applyNumberFormat="0" applyBorder="0" applyAlignment="0" applyProtection="0"/>
    <xf numFmtId="0" fontId="21" fillId="0" borderId="10" applyNumberFormat="0" applyFill="0" applyAlignment="0" applyProtection="0"/>
    <xf numFmtId="0" fontId="22" fillId="10" borderId="11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12" borderId="0" applyNumberFormat="0" applyBorder="0" applyAlignment="0" applyProtection="0"/>
    <xf numFmtId="0" fontId="11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5" fillId="18" borderId="0" applyNumberFormat="0" applyBorder="0" applyAlignment="0" applyProtection="0"/>
    <xf numFmtId="0" fontId="11" fillId="21" borderId="0" applyNumberFormat="0" applyBorder="0" applyAlignment="0" applyProtection="0"/>
    <xf numFmtId="0" fontId="1" fillId="20" borderId="0" applyNumberFormat="0" applyBorder="0" applyAlignment="0" applyProtection="0"/>
    <xf numFmtId="0" fontId="11" fillId="21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48" fillId="19" borderId="0" applyNumberFormat="0" applyBorder="0" applyAlignment="0" applyProtection="0"/>
    <xf numFmtId="0" fontId="48" fillId="21" borderId="0" applyNumberFormat="0" applyBorder="0" applyAlignment="0" applyProtection="0"/>
    <xf numFmtId="0" fontId="1" fillId="20" borderId="0" applyNumberFormat="0" applyBorder="0" applyAlignment="0" applyProtection="0"/>
    <xf numFmtId="0" fontId="1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0" borderId="0" applyNumberFormat="0" applyBorder="0" applyAlignment="0" applyProtection="0"/>
    <xf numFmtId="0" fontId="2" fillId="0" borderId="0"/>
    <xf numFmtId="0" fontId="1" fillId="22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1" fillId="23" borderId="0" applyNumberFormat="0" applyBorder="0" applyAlignment="0" applyProtection="0"/>
    <xf numFmtId="0" fontId="48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1" fillId="19" borderId="0" applyNumberFormat="0" applyBorder="0" applyAlignment="0" applyProtection="0"/>
    <xf numFmtId="0" fontId="48" fillId="19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1" fillId="19" borderId="0" applyNumberFormat="0" applyBorder="0" applyAlignment="0" applyProtection="0"/>
    <xf numFmtId="0" fontId="48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1" fillId="23" borderId="0" applyNumberFormat="0" applyBorder="0" applyAlignment="0" applyProtection="0"/>
    <xf numFmtId="0" fontId="48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1" fillId="19" borderId="0" applyNumberFormat="0" applyBorder="0" applyAlignment="0" applyProtection="0"/>
    <xf numFmtId="0" fontId="48" fillId="19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48" fillId="13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1" fillId="29" borderId="0" applyNumberFormat="0" applyBorder="0" applyAlignment="0" applyProtection="0"/>
    <xf numFmtId="0" fontId="48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1" fillId="31" borderId="0" applyNumberFormat="0" applyBorder="0" applyAlignment="0" applyProtection="0"/>
    <xf numFmtId="0" fontId="48" fillId="31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1" fillId="19" borderId="0" applyNumberFormat="0" applyBorder="0" applyAlignment="0" applyProtection="0"/>
    <xf numFmtId="0" fontId="48" fillId="19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1" fillId="29" borderId="0" applyNumberFormat="0" applyBorder="0" applyAlignment="0" applyProtection="0"/>
    <xf numFmtId="0" fontId="48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25" fillId="19" borderId="0" applyNumberFormat="0" applyBorder="0" applyAlignment="0" applyProtection="0"/>
    <xf numFmtId="0" fontId="49" fillId="19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11" fillId="21" borderId="0" applyNumberFormat="0" applyBorder="0" applyAlignment="0" applyProtection="0"/>
    <xf numFmtId="0" fontId="49" fillId="14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5" fillId="29" borderId="0" applyNumberFormat="0" applyBorder="0" applyAlignment="0" applyProtection="0"/>
    <xf numFmtId="0" fontId="49" fillId="29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5" fillId="34" borderId="0" applyNumberFormat="0" applyBorder="0" applyAlignment="0" applyProtection="0"/>
    <xf numFmtId="0" fontId="49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49" fillId="17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5" fillId="21" borderId="0" applyNumberFormat="0" applyBorder="0" applyAlignment="0" applyProtection="0"/>
    <xf numFmtId="0" fontId="49" fillId="21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5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53" fillId="0" borderId="10" applyNumberFormat="0" applyFill="0" applyAlignment="0" applyProtection="0"/>
    <xf numFmtId="0" fontId="30" fillId="0" borderId="13" applyNumberFormat="0" applyFill="0" applyAlignment="0" applyProtection="0"/>
    <xf numFmtId="0" fontId="30" fillId="0" borderId="13" applyNumberFormat="0" applyFill="0" applyAlignment="0" applyProtection="0"/>
    <xf numFmtId="0" fontId="54" fillId="0" borderId="14" applyNumberFormat="0" applyFill="0" applyAlignment="0" applyProtection="0"/>
    <xf numFmtId="0" fontId="55" fillId="0" borderId="14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56" fillId="0" borderId="16" applyNumberFormat="0" applyFill="0" applyAlignment="0" applyProtection="0"/>
    <xf numFmtId="0" fontId="57" fillId="0" borderId="16" applyNumberFormat="0" applyFill="0" applyAlignment="0" applyProtection="0"/>
    <xf numFmtId="0" fontId="42" fillId="0" borderId="17" applyNumberFormat="0" applyFill="0" applyAlignment="0" applyProtection="0"/>
    <xf numFmtId="0" fontId="42" fillId="0" borderId="17" applyNumberFormat="0" applyFill="0" applyAlignment="0" applyProtection="0"/>
    <xf numFmtId="0" fontId="58" fillId="0" borderId="18" applyNumberFormat="0" applyFill="0" applyAlignment="0" applyProtection="0"/>
    <xf numFmtId="0" fontId="59" fillId="0" borderId="18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171" fontId="2" fillId="0" borderId="0"/>
    <xf numFmtId="0" fontId="2" fillId="0" borderId="0"/>
    <xf numFmtId="0" fontId="19" fillId="19" borderId="9" applyNumberFormat="0" applyAlignment="0" applyProtection="0"/>
    <xf numFmtId="0" fontId="60" fillId="19" borderId="9" applyNumberFormat="0" applyAlignment="0" applyProtection="0"/>
    <xf numFmtId="0" fontId="31" fillId="34" borderId="20" applyNumberFormat="0" applyAlignment="0" applyProtection="0"/>
    <xf numFmtId="0" fontId="31" fillId="34" borderId="20" applyNumberFormat="0" applyAlignment="0" applyProtection="0"/>
    <xf numFmtId="0" fontId="18" fillId="29" borderId="8" applyNumberFormat="0" applyAlignment="0" applyProtection="0"/>
    <xf numFmtId="0" fontId="61" fillId="29" borderId="8" applyNumberFormat="0" applyAlignment="0" applyProtection="0"/>
    <xf numFmtId="0" fontId="32" fillId="27" borderId="21" applyNumberFormat="0" applyAlignment="0" applyProtection="0"/>
    <xf numFmtId="0" fontId="32" fillId="27" borderId="21" applyNumberFormat="0" applyAlignment="0" applyProtection="0"/>
    <xf numFmtId="0" fontId="20" fillId="19" borderId="8" applyNumberFormat="0" applyAlignment="0" applyProtection="0"/>
    <xf numFmtId="0" fontId="62" fillId="19" borderId="8" applyNumberFormat="0" applyAlignment="0" applyProtection="0"/>
    <xf numFmtId="0" fontId="33" fillId="34" borderId="21" applyNumberFormat="0" applyAlignment="0" applyProtection="0"/>
    <xf numFmtId="0" fontId="33" fillId="34" borderId="21" applyNumberFormat="0" applyAlignment="0" applyProtection="0"/>
    <xf numFmtId="0" fontId="63" fillId="10" borderId="11" applyNumberFormat="0" applyAlignment="0" applyProtection="0"/>
    <xf numFmtId="0" fontId="34" fillId="38" borderId="22" applyNumberFormat="0" applyAlignment="0" applyProtection="0"/>
    <xf numFmtId="0" fontId="34" fillId="38" borderId="22" applyNumberFormat="0" applyAlignment="0" applyProtection="0"/>
    <xf numFmtId="0" fontId="64" fillId="7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65" fillId="0" borderId="0" applyNumberFormat="0" applyFill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66" fillId="0" borderId="0" applyNumberFormat="0" applyFill="0" applyBorder="0" applyAlignment="0" applyProtection="0"/>
    <xf numFmtId="0" fontId="67" fillId="8" borderId="0" applyNumberFormat="0" applyBorder="0" applyAlignment="0" applyProtection="0"/>
    <xf numFmtId="0" fontId="36" fillId="22" borderId="0" applyNumberFormat="0" applyBorder="0" applyAlignment="0" applyProtection="0"/>
    <xf numFmtId="0" fontId="36" fillId="22" borderId="0" applyNumberFormat="0" applyBorder="0" applyAlignment="0" applyProtection="0"/>
    <xf numFmtId="0" fontId="7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171" fontId="2" fillId="0" borderId="0"/>
    <xf numFmtId="0" fontId="7" fillId="0" borderId="0"/>
    <xf numFmtId="0" fontId="7" fillId="0" borderId="0"/>
    <xf numFmtId="171" fontId="2" fillId="0" borderId="0"/>
    <xf numFmtId="171" fontId="2" fillId="0" borderId="0"/>
    <xf numFmtId="171" fontId="2" fillId="0" borderId="0"/>
    <xf numFmtId="171" fontId="2" fillId="0" borderId="0"/>
    <xf numFmtId="0" fontId="11" fillId="0" borderId="0"/>
    <xf numFmtId="0" fontId="45" fillId="0" borderId="0"/>
    <xf numFmtId="171" fontId="2" fillId="0" borderId="0"/>
    <xf numFmtId="171" fontId="2" fillId="0" borderId="0"/>
    <xf numFmtId="0" fontId="1" fillId="0" borderId="0"/>
    <xf numFmtId="0" fontId="2" fillId="0" borderId="0"/>
    <xf numFmtId="0" fontId="7" fillId="0" borderId="0"/>
    <xf numFmtId="0" fontId="48" fillId="0" borderId="0"/>
    <xf numFmtId="0" fontId="2" fillId="0" borderId="0"/>
    <xf numFmtId="0" fontId="2" fillId="0" borderId="0"/>
    <xf numFmtId="0" fontId="11" fillId="0" borderId="0"/>
    <xf numFmtId="0" fontId="7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71" fontId="2" fillId="0" borderId="0"/>
    <xf numFmtId="0" fontId="11" fillId="0" borderId="0"/>
    <xf numFmtId="0" fontId="7" fillId="0" borderId="0"/>
    <xf numFmtId="0" fontId="7" fillId="0" borderId="0"/>
    <xf numFmtId="171" fontId="2" fillId="0" borderId="0"/>
    <xf numFmtId="0" fontId="48" fillId="0" borderId="0"/>
    <xf numFmtId="0" fontId="7" fillId="0" borderId="0"/>
    <xf numFmtId="0" fontId="7" fillId="0" borderId="0"/>
    <xf numFmtId="171" fontId="2" fillId="0" borderId="0"/>
    <xf numFmtId="0" fontId="7" fillId="0" borderId="0"/>
    <xf numFmtId="0" fontId="7" fillId="0" borderId="0"/>
    <xf numFmtId="171" fontId="2" fillId="0" borderId="0"/>
    <xf numFmtId="0" fontId="7" fillId="0" borderId="0"/>
    <xf numFmtId="0" fontId="7" fillId="0" borderId="0"/>
    <xf numFmtId="171" fontId="2" fillId="0" borderId="0"/>
    <xf numFmtId="0" fontId="7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1" fillId="0" borderId="0"/>
    <xf numFmtId="0" fontId="7" fillId="0" borderId="0"/>
    <xf numFmtId="0" fontId="7" fillId="0" borderId="0"/>
    <xf numFmtId="0" fontId="48" fillId="0" borderId="0"/>
    <xf numFmtId="0" fontId="7" fillId="0" borderId="0"/>
    <xf numFmtId="0" fontId="7" fillId="0" borderId="0"/>
    <xf numFmtId="0" fontId="48" fillId="0" borderId="0"/>
    <xf numFmtId="0" fontId="7" fillId="0" borderId="0"/>
    <xf numFmtId="0" fontId="7" fillId="0" borderId="0"/>
    <xf numFmtId="0" fontId="48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4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2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8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4" fillId="0" borderId="0"/>
    <xf numFmtId="0" fontId="11" fillId="19" borderId="0" applyNumberFormat="0" applyBorder="0" applyAlignment="0" applyProtection="0"/>
    <xf numFmtId="0" fontId="27" fillId="11" borderId="12" applyNumberFormat="0" applyFont="0" applyAlignment="0" applyProtection="0"/>
    <xf numFmtId="0" fontId="1" fillId="11" borderId="12" applyNumberFormat="0" applyFont="0" applyAlignment="0" applyProtection="0"/>
    <xf numFmtId="0" fontId="1" fillId="11" borderId="12" applyNumberFormat="0" applyFont="0" applyAlignment="0" applyProtection="0"/>
    <xf numFmtId="0" fontId="2" fillId="23" borderId="23" applyNumberFormat="0" applyFont="0" applyAlignment="0" applyProtection="0"/>
    <xf numFmtId="0" fontId="2" fillId="23" borderId="23" applyNumberFormat="0" applyFont="0" applyAlignment="0" applyProtection="0"/>
    <xf numFmtId="0" fontId="68" fillId="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47" fillId="0" borderId="0"/>
    <xf numFmtId="0" fontId="12" fillId="0" borderId="24" applyNumberFormat="0" applyFill="0" applyAlignment="0" applyProtection="0"/>
    <xf numFmtId="0" fontId="69" fillId="0" borderId="24" applyNumberFormat="0" applyFill="0" applyAlignment="0" applyProtection="0"/>
    <xf numFmtId="0" fontId="38" fillId="0" borderId="25" applyNumberFormat="0" applyFill="0" applyAlignment="0" applyProtection="0"/>
    <xf numFmtId="0" fontId="38" fillId="0" borderId="25" applyNumberFormat="0" applyFill="0" applyAlignment="0" applyProtection="0"/>
    <xf numFmtId="0" fontId="7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5" fillId="36" borderId="0" applyNumberFormat="0" applyBorder="0" applyAlignment="0" applyProtection="0"/>
    <xf numFmtId="0" fontId="49" fillId="36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49" fillId="12" borderId="0" applyNumberFormat="0" applyBorder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49" fillId="15" borderId="0" applyNumberFormat="0" applyBorder="0" applyAlignment="0" applyProtection="0"/>
    <xf numFmtId="0" fontId="28" fillId="41" borderId="0" applyNumberFormat="0" applyBorder="0" applyAlignment="0" applyProtection="0"/>
    <xf numFmtId="0" fontId="28" fillId="41" borderId="0" applyNumberFormat="0" applyBorder="0" applyAlignment="0" applyProtection="0"/>
    <xf numFmtId="0" fontId="25" fillId="42" borderId="0" applyNumberFormat="0" applyBorder="0" applyAlignment="0" applyProtection="0"/>
    <xf numFmtId="0" fontId="49" fillId="42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49" fillId="1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49" fillId="18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31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11" fillId="31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21" borderId="0" applyNumberFormat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31" borderId="0" applyNumberFormat="0" applyBorder="0" applyAlignment="0" applyProtection="0"/>
    <xf numFmtId="0" fontId="11" fillId="29" borderId="0" applyNumberFormat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31" borderId="0" applyNumberFormat="0" applyBorder="0" applyAlignment="0" applyProtection="0"/>
    <xf numFmtId="0" fontId="11" fillId="23" borderId="0" applyNumberFormat="0" applyBorder="0" applyAlignment="0" applyProtection="0"/>
    <xf numFmtId="0" fontId="2" fillId="0" borderId="0"/>
    <xf numFmtId="0" fontId="11" fillId="29" borderId="0" applyNumberFormat="0" applyBorder="0" applyAlignment="0" applyProtection="0"/>
    <xf numFmtId="0" fontId="11" fillId="23" borderId="0" applyNumberFormat="0" applyBorder="0" applyAlignment="0" applyProtection="0"/>
    <xf numFmtId="0" fontId="11" fillId="21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164" fontId="2" fillId="0" borderId="0" applyFont="0" applyFill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1" fillId="19" borderId="0" applyNumberFormat="0" applyBorder="0" applyAlignment="0" applyProtection="0"/>
    <xf numFmtId="0" fontId="11" fillId="23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31" borderId="0" applyNumberFormat="0" applyBorder="0" applyAlignment="0" applyProtection="0"/>
    <xf numFmtId="0" fontId="11" fillId="19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2" fillId="0" borderId="0"/>
    <xf numFmtId="0" fontId="11" fillId="23" borderId="0" applyNumberFormat="0" applyBorder="0" applyAlignment="0" applyProtection="0"/>
    <xf numFmtId="0" fontId="11" fillId="21" borderId="0" applyNumberFormat="0" applyBorder="0" applyAlignment="0" applyProtection="0"/>
    <xf numFmtId="0" fontId="11" fillId="19" borderId="0" applyNumberFormat="0" applyBorder="0" applyAlignment="0" applyProtection="0"/>
    <xf numFmtId="0" fontId="2" fillId="0" borderId="0"/>
    <xf numFmtId="0" fontId="2" fillId="0" borderId="0"/>
    <xf numFmtId="0" fontId="74" fillId="0" borderId="0"/>
    <xf numFmtId="164" fontId="74" fillId="0" borderId="0" applyFont="0" applyFill="0" applyBorder="0" applyAlignment="0" applyProtection="0"/>
  </cellStyleXfs>
  <cellXfs count="194">
    <xf numFmtId="0" fontId="0" fillId="0" borderId="0" xfId="0"/>
    <xf numFmtId="17" fontId="13" fillId="2" borderId="1" xfId="0" applyNumberFormat="1" applyFont="1" applyFill="1" applyBorder="1" applyAlignment="1">
      <alignment horizontal="center" vertical="center" wrapText="1"/>
    </xf>
    <xf numFmtId="17" fontId="13" fillId="2" borderId="2" xfId="0" applyNumberFormat="1" applyFont="1" applyFill="1" applyBorder="1" applyAlignment="1">
      <alignment horizontal="center" vertical="center" wrapText="1"/>
    </xf>
    <xf numFmtId="0" fontId="4" fillId="0" borderId="0" xfId="7" applyFont="1" applyFill="1" applyBorder="1" applyAlignment="1">
      <alignment vertical="center"/>
    </xf>
    <xf numFmtId="0" fontId="4" fillId="0" borderId="0" xfId="3" applyFont="1" applyFill="1" applyBorder="1"/>
    <xf numFmtId="0" fontId="13" fillId="2" borderId="1" xfId="0" applyFont="1" applyFill="1" applyBorder="1" applyAlignment="1">
      <alignment horizontal="center" vertical="center"/>
    </xf>
    <xf numFmtId="0" fontId="14" fillId="0" borderId="0" xfId="0" applyFont="1"/>
    <xf numFmtId="3" fontId="14" fillId="0" borderId="0" xfId="0" applyNumberFormat="1" applyFont="1"/>
    <xf numFmtId="0" fontId="14" fillId="0" borderId="0" xfId="0" applyFont="1" applyBorder="1"/>
    <xf numFmtId="166" fontId="14" fillId="0" borderId="0" xfId="0" applyNumberFormat="1" applyFont="1" applyBorder="1"/>
    <xf numFmtId="0" fontId="13" fillId="0" borderId="0" xfId="0" applyFont="1"/>
    <xf numFmtId="3" fontId="14" fillId="0" borderId="0" xfId="0" applyNumberFormat="1" applyFont="1" applyFill="1"/>
    <xf numFmtId="166" fontId="14" fillId="0" borderId="0" xfId="11" applyNumberFormat="1" applyFont="1"/>
    <xf numFmtId="9" fontId="14" fillId="0" borderId="0" xfId="11" applyFont="1" applyBorder="1"/>
    <xf numFmtId="17" fontId="13" fillId="2" borderId="4" xfId="0" applyNumberFormat="1" applyFont="1" applyFill="1" applyBorder="1" applyAlignment="1">
      <alignment horizontal="center" vertical="center" wrapText="1"/>
    </xf>
    <xf numFmtId="3" fontId="14" fillId="0" borderId="0" xfId="0" applyNumberFormat="1" applyFont="1" applyBorder="1"/>
    <xf numFmtId="165" fontId="14" fillId="0" borderId="0" xfId="0" applyNumberFormat="1" applyFont="1"/>
    <xf numFmtId="166" fontId="14" fillId="0" borderId="0" xfId="11" applyNumberFormat="1" applyFont="1" applyFill="1" applyBorder="1"/>
    <xf numFmtId="166" fontId="14" fillId="0" borderId="0" xfId="11" applyNumberFormat="1" applyFont="1" applyBorder="1"/>
    <xf numFmtId="17" fontId="13" fillId="2" borderId="5" xfId="0" applyNumberFormat="1" applyFont="1" applyFill="1" applyBorder="1" applyAlignment="1">
      <alignment horizontal="center" vertical="center"/>
    </xf>
    <xf numFmtId="0" fontId="14" fillId="0" borderId="0" xfId="0" applyFont="1" applyFill="1"/>
    <xf numFmtId="166" fontId="14" fillId="0" borderId="0" xfId="0" applyNumberFormat="1" applyFont="1"/>
    <xf numFmtId="166" fontId="13" fillId="0" borderId="0" xfId="0" applyNumberFormat="1" applyFont="1" applyBorder="1"/>
    <xf numFmtId="17" fontId="14" fillId="0" borderId="0" xfId="0" applyNumberFormat="1" applyFont="1"/>
    <xf numFmtId="167" fontId="14" fillId="0" borderId="0" xfId="0" applyNumberFormat="1" applyFont="1"/>
    <xf numFmtId="0" fontId="13" fillId="2" borderId="6" xfId="0" applyFont="1" applyFill="1" applyBorder="1" applyAlignment="1">
      <alignment horizontal="center" vertical="center" wrapText="1"/>
    </xf>
    <xf numFmtId="3" fontId="0" fillId="0" borderId="6" xfId="0" applyNumberFormat="1" applyBorder="1"/>
    <xf numFmtId="0" fontId="13" fillId="3" borderId="6" xfId="0" applyFont="1" applyFill="1" applyBorder="1" applyAlignment="1">
      <alignment horizontal="center" vertical="center" wrapText="1"/>
    </xf>
    <xf numFmtId="0" fontId="13" fillId="4" borderId="6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6" borderId="6" xfId="0" applyFont="1" applyFill="1" applyBorder="1" applyAlignment="1">
      <alignment horizontal="center" vertical="center" wrapText="1"/>
    </xf>
    <xf numFmtId="165" fontId="14" fillId="0" borderId="6" xfId="0" applyNumberFormat="1" applyFont="1" applyBorder="1"/>
    <xf numFmtId="17" fontId="14" fillId="0" borderId="6" xfId="0" applyNumberFormat="1" applyFont="1" applyBorder="1" applyAlignment="1">
      <alignment vertical="center"/>
    </xf>
    <xf numFmtId="168" fontId="14" fillId="0" borderId="6" xfId="0" applyNumberFormat="1" applyFont="1" applyBorder="1" applyAlignment="1">
      <alignment horizontal="right"/>
    </xf>
    <xf numFmtId="168" fontId="14" fillId="0" borderId="6" xfId="0" applyNumberFormat="1" applyFont="1" applyBorder="1" applyAlignment="1">
      <alignment vertical="center"/>
    </xf>
    <xf numFmtId="168" fontId="14" fillId="0" borderId="6" xfId="0" applyNumberFormat="1" applyFont="1" applyFill="1" applyBorder="1" applyAlignment="1">
      <alignment vertical="center"/>
    </xf>
    <xf numFmtId="3" fontId="14" fillId="0" borderId="6" xfId="0" applyNumberFormat="1" applyFont="1" applyBorder="1" applyAlignment="1">
      <alignment vertical="center"/>
    </xf>
    <xf numFmtId="165" fontId="14" fillId="0" borderId="6" xfId="0" applyNumberFormat="1" applyFont="1" applyBorder="1" applyAlignment="1">
      <alignment vertical="center"/>
    </xf>
    <xf numFmtId="0" fontId="8" fillId="0" borderId="6" xfId="7" quotePrefix="1" applyNumberFormat="1" applyFont="1" applyFill="1" applyBorder="1" applyAlignment="1">
      <alignment horizontal="center" vertical="top"/>
    </xf>
    <xf numFmtId="0" fontId="9" fillId="0" borderId="6" xfId="7" applyFont="1" applyFill="1" applyBorder="1" applyAlignment="1">
      <alignment vertical="center"/>
    </xf>
    <xf numFmtId="166" fontId="14" fillId="0" borderId="6" xfId="11" applyNumberFormat="1" applyFont="1" applyFill="1" applyBorder="1"/>
    <xf numFmtId="0" fontId="8" fillId="0" borderId="6" xfId="7" quotePrefix="1" applyFont="1" applyFill="1" applyBorder="1" applyAlignment="1">
      <alignment horizontal="center" vertical="top"/>
    </xf>
    <xf numFmtId="0" fontId="9" fillId="0" borderId="6" xfId="3" applyFont="1" applyFill="1" applyBorder="1" applyAlignment="1">
      <alignment horizontal="center"/>
    </xf>
    <xf numFmtId="17" fontId="13" fillId="2" borderId="3" xfId="0" applyNumberFormat="1" applyFont="1" applyFill="1" applyBorder="1" applyAlignment="1">
      <alignment horizontal="center" vertical="center" wrapText="1"/>
    </xf>
    <xf numFmtId="3" fontId="0" fillId="0" borderId="6" xfId="0" applyNumberFormat="1" applyFont="1" applyBorder="1"/>
    <xf numFmtId="0" fontId="14" fillId="0" borderId="6" xfId="0" applyFont="1" applyFill="1" applyBorder="1"/>
    <xf numFmtId="0" fontId="13" fillId="0" borderId="6" xfId="0" applyFont="1" applyFill="1" applyBorder="1"/>
    <xf numFmtId="17" fontId="13" fillId="2" borderId="1" xfId="0" applyNumberFormat="1" applyFont="1" applyFill="1" applyBorder="1" applyAlignment="1">
      <alignment horizontal="center" vertical="center"/>
    </xf>
    <xf numFmtId="17" fontId="14" fillId="0" borderId="6" xfId="0" applyNumberFormat="1" applyFont="1" applyBorder="1" applyAlignment="1">
      <alignment horizontal="right"/>
    </xf>
    <xf numFmtId="0" fontId="14" fillId="0" borderId="0" xfId="0" applyFont="1" applyAlignment="1">
      <alignment horizontal="right"/>
    </xf>
    <xf numFmtId="3" fontId="14" fillId="0" borderId="6" xfId="9" applyNumberFormat="1" applyFont="1" applyBorder="1" applyAlignment="1">
      <alignment horizontal="right"/>
    </xf>
    <xf numFmtId="17" fontId="14" fillId="0" borderId="6" xfId="0" applyNumberFormat="1" applyFont="1" applyBorder="1"/>
    <xf numFmtId="3" fontId="0" fillId="0" borderId="7" xfId="0" applyNumberFormat="1" applyBorder="1"/>
    <xf numFmtId="3" fontId="14" fillId="0" borderId="6" xfId="0" applyNumberFormat="1" applyFont="1" applyBorder="1"/>
    <xf numFmtId="3" fontId="14" fillId="0" borderId="6" xfId="0" applyNumberFormat="1" applyFont="1" applyFill="1" applyBorder="1"/>
    <xf numFmtId="170" fontId="0" fillId="0" borderId="6" xfId="0" applyNumberFormat="1" applyBorder="1" applyAlignment="1">
      <alignment horizontal="left" vertical="top"/>
    </xf>
    <xf numFmtId="3" fontId="14" fillId="0" borderId="6" xfId="0" applyNumberFormat="1" applyFont="1" applyFill="1" applyBorder="1" applyAlignment="1">
      <alignment horizontal="right" wrapText="1"/>
    </xf>
    <xf numFmtId="3" fontId="14" fillId="0" borderId="0" xfId="0" applyNumberFormat="1" applyFont="1" applyFill="1" applyBorder="1"/>
    <xf numFmtId="166" fontId="14" fillId="0" borderId="0" xfId="0" applyNumberFormat="1" applyFont="1" applyFill="1" applyBorder="1"/>
    <xf numFmtId="0" fontId="0" fillId="0" borderId="0" xfId="0" applyBorder="1"/>
    <xf numFmtId="17" fontId="13" fillId="2" borderId="26" xfId="0" applyNumberFormat="1" applyFont="1" applyFill="1" applyBorder="1" applyAlignment="1">
      <alignment horizontal="center" vertical="center" wrapText="1"/>
    </xf>
    <xf numFmtId="3" fontId="14" fillId="0" borderId="6" xfId="0" applyNumberFormat="1" applyFont="1" applyBorder="1"/>
    <xf numFmtId="17" fontId="13" fillId="2" borderId="6" xfId="0" applyNumberFormat="1" applyFont="1" applyFill="1" applyBorder="1" applyAlignment="1">
      <alignment horizontal="center" vertical="center" wrapText="1"/>
    </xf>
    <xf numFmtId="3" fontId="14" fillId="0" borderId="6" xfId="0" applyNumberFormat="1" applyFont="1" applyBorder="1"/>
    <xf numFmtId="3" fontId="13" fillId="0" borderId="6" xfId="0" applyNumberFormat="1" applyFont="1" applyBorder="1"/>
    <xf numFmtId="3" fontId="13" fillId="0" borderId="6" xfId="0" applyNumberFormat="1" applyFont="1" applyFill="1" applyBorder="1"/>
    <xf numFmtId="3" fontId="13" fillId="0" borderId="6" xfId="8" applyNumberFormat="1" applyFont="1" applyFill="1" applyBorder="1" applyAlignment="1">
      <alignment horizontal="right"/>
    </xf>
    <xf numFmtId="165" fontId="13" fillId="0" borderId="6" xfId="0" applyNumberFormat="1" applyFont="1" applyFill="1" applyBorder="1"/>
    <xf numFmtId="3" fontId="12" fillId="0" borderId="6" xfId="0" applyNumberFormat="1" applyFont="1" applyBorder="1"/>
    <xf numFmtId="3" fontId="14" fillId="0" borderId="6" xfId="0" applyNumberFormat="1" applyFont="1" applyBorder="1"/>
    <xf numFmtId="166" fontId="13" fillId="0" borderId="6" xfId="0" applyNumberFormat="1" applyFont="1" applyFill="1" applyBorder="1"/>
    <xf numFmtId="166" fontId="13" fillId="0" borderId="6" xfId="11" applyNumberFormat="1" applyFont="1" applyFill="1" applyBorder="1"/>
    <xf numFmtId="0" fontId="4" fillId="0" borderId="6" xfId="14" applyFont="1" applyFill="1" applyBorder="1" applyAlignment="1">
      <alignment vertical="center" wrapText="1"/>
    </xf>
    <xf numFmtId="4" fontId="71" fillId="0" borderId="0" xfId="14" applyNumberFormat="1" applyFont="1" applyFill="1" applyBorder="1" applyAlignment="1">
      <alignment horizontal="right" vertical="center"/>
    </xf>
    <xf numFmtId="2" fontId="0" fillId="0" borderId="0" xfId="0" applyNumberFormat="1"/>
    <xf numFmtId="0" fontId="0" fillId="0" borderId="0" xfId="0" applyAlignment="1">
      <alignment wrapText="1"/>
    </xf>
    <xf numFmtId="0" fontId="4" fillId="0" borderId="6" xfId="3" applyFont="1" applyFill="1" applyBorder="1" applyAlignment="1">
      <alignment horizontal="center"/>
    </xf>
    <xf numFmtId="3" fontId="2" fillId="0" borderId="6" xfId="0" applyNumberFormat="1" applyFont="1" applyFill="1" applyBorder="1"/>
    <xf numFmtId="3" fontId="71" fillId="0" borderId="6" xfId="0" applyNumberFormat="1" applyFont="1" applyFill="1" applyBorder="1" applyAlignment="1">
      <alignment vertical="center"/>
    </xf>
    <xf numFmtId="0" fontId="3" fillId="0" borderId="6" xfId="7" applyFont="1" applyFill="1" applyBorder="1" applyAlignment="1">
      <alignment vertical="center"/>
    </xf>
    <xf numFmtId="4" fontId="0" fillId="0" borderId="6" xfId="0" applyNumberFormat="1" applyBorder="1"/>
    <xf numFmtId="0" fontId="4" fillId="0" borderId="6" xfId="14" applyFont="1" applyFill="1" applyBorder="1" applyAlignment="1">
      <alignment vertical="center"/>
    </xf>
    <xf numFmtId="2" fontId="0" fillId="0" borderId="6" xfId="0" applyNumberFormat="1" applyBorder="1"/>
    <xf numFmtId="169" fontId="2" fillId="0" borderId="6" xfId="14" applyNumberFormat="1" applyBorder="1"/>
    <xf numFmtId="169" fontId="0" fillId="0" borderId="6" xfId="0" applyNumberFormat="1" applyBorder="1"/>
    <xf numFmtId="0" fontId="3" fillId="0" borderId="6" xfId="7" quotePrefix="1" applyNumberFormat="1" applyFont="1" applyFill="1" applyBorder="1" applyAlignment="1">
      <alignment horizontal="center" vertical="top"/>
    </xf>
    <xf numFmtId="0" fontId="4" fillId="0" borderId="6" xfId="7" applyFont="1" applyFill="1" applyBorder="1" applyAlignment="1">
      <alignment vertical="center"/>
    </xf>
    <xf numFmtId="0" fontId="3" fillId="0" borderId="6" xfId="7" quotePrefix="1" applyFont="1" applyFill="1" applyBorder="1" applyAlignment="1">
      <alignment horizontal="center" vertical="top"/>
    </xf>
    <xf numFmtId="3" fontId="73" fillId="0" borderId="6" xfId="0" applyNumberFormat="1" applyFont="1" applyFill="1" applyBorder="1" applyAlignment="1">
      <alignment horizontal="right" vertical="center"/>
    </xf>
    <xf numFmtId="3" fontId="0" fillId="0" borderId="6" xfId="0" applyNumberFormat="1" applyFont="1" applyFill="1" applyBorder="1" applyAlignment="1">
      <alignment horizontal="right" vertical="center"/>
    </xf>
    <xf numFmtId="0" fontId="4" fillId="0" borderId="6" xfId="3" applyFont="1" applyFill="1" applyBorder="1"/>
    <xf numFmtId="166" fontId="0" fillId="0" borderId="6" xfId="11" applyNumberFormat="1" applyFont="1" applyBorder="1"/>
    <xf numFmtId="166" fontId="14" fillId="0" borderId="6" xfId="0" applyNumberFormat="1" applyFont="1" applyFill="1" applyBorder="1"/>
    <xf numFmtId="17" fontId="13" fillId="2" borderId="1" xfId="0" applyNumberFormat="1" applyFont="1" applyFill="1" applyBorder="1" applyAlignment="1">
      <alignment horizontal="center" vertical="center" wrapText="1"/>
    </xf>
    <xf numFmtId="17" fontId="13" fillId="2" borderId="1" xfId="0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17" fontId="13" fillId="2" borderId="0" xfId="0" applyNumberFormat="1" applyFont="1" applyFill="1" applyBorder="1" applyAlignment="1">
      <alignment horizontal="center" vertical="center" wrapText="1"/>
    </xf>
    <xf numFmtId="3" fontId="14" fillId="0" borderId="6" xfId="0" applyNumberFormat="1" applyFont="1" applyFill="1" applyBorder="1"/>
    <xf numFmtId="3" fontId="14" fillId="0" borderId="6" xfId="0" applyNumberFormat="1" applyFont="1" applyBorder="1"/>
    <xf numFmtId="0" fontId="9" fillId="0" borderId="6" xfId="7" applyFont="1" applyFill="1" applyBorder="1" applyAlignment="1">
      <alignment vertical="center"/>
    </xf>
    <xf numFmtId="166" fontId="14" fillId="0" borderId="6" xfId="0" applyNumberFormat="1" applyFont="1" applyFill="1" applyBorder="1"/>
    <xf numFmtId="166" fontId="14" fillId="0" borderId="6" xfId="11" applyNumberFormat="1" applyFont="1" applyFill="1" applyBorder="1"/>
    <xf numFmtId="0" fontId="8" fillId="0" borderId="6" xfId="7" quotePrefix="1" applyFont="1" applyFill="1" applyBorder="1" applyAlignment="1">
      <alignment horizontal="center" vertical="top"/>
    </xf>
    <xf numFmtId="0" fontId="9" fillId="0" borderId="6" xfId="3" applyFont="1" applyFill="1" applyBorder="1"/>
    <xf numFmtId="2" fontId="14" fillId="0" borderId="6" xfId="14" applyNumberFormat="1" applyFont="1" applyFill="1" applyBorder="1" applyAlignment="1">
      <alignment vertical="center"/>
    </xf>
    <xf numFmtId="4" fontId="14" fillId="0" borderId="6" xfId="14" applyNumberFormat="1" applyFont="1" applyFill="1" applyBorder="1" applyAlignment="1">
      <alignment vertical="center"/>
    </xf>
    <xf numFmtId="4" fontId="13" fillId="0" borderId="6" xfId="14" applyNumberFormat="1" applyFont="1" applyFill="1" applyBorder="1" applyAlignment="1">
      <alignment horizontal="right" vertical="center"/>
    </xf>
    <xf numFmtId="4" fontId="14" fillId="0" borderId="6" xfId="14" applyNumberFormat="1" applyFont="1" applyFill="1" applyBorder="1"/>
    <xf numFmtId="3" fontId="13" fillId="0" borderId="0" xfId="0" applyNumberFormat="1" applyFont="1" applyBorder="1"/>
    <xf numFmtId="0" fontId="13" fillId="0" borderId="0" xfId="0" applyFont="1" applyFill="1"/>
    <xf numFmtId="0" fontId="13" fillId="0" borderId="0" xfId="0" applyFont="1" applyFill="1" applyBorder="1"/>
    <xf numFmtId="3" fontId="0" fillId="0" borderId="6" xfId="0" applyNumberFormat="1" applyFont="1" applyFill="1" applyBorder="1"/>
    <xf numFmtId="166" fontId="0" fillId="0" borderId="6" xfId="11" applyNumberFormat="1" applyFont="1" applyFill="1" applyBorder="1"/>
    <xf numFmtId="166" fontId="12" fillId="0" borderId="6" xfId="11" applyNumberFormat="1" applyFont="1" applyFill="1" applyBorder="1"/>
    <xf numFmtId="4" fontId="12" fillId="0" borderId="6" xfId="0" applyNumberFormat="1" applyFont="1" applyFill="1" applyBorder="1"/>
    <xf numFmtId="0" fontId="0" fillId="0" borderId="0" xfId="0" applyFill="1"/>
    <xf numFmtId="2" fontId="12" fillId="0" borderId="6" xfId="0" applyNumberFormat="1" applyFont="1" applyFill="1" applyBorder="1"/>
    <xf numFmtId="169" fontId="71" fillId="0" borderId="6" xfId="14" applyNumberFormat="1" applyFont="1" applyFill="1" applyBorder="1"/>
    <xf numFmtId="169" fontId="0" fillId="0" borderId="6" xfId="0" applyNumberFormat="1" applyFill="1" applyBorder="1"/>
    <xf numFmtId="3" fontId="12" fillId="0" borderId="6" xfId="0" applyNumberFormat="1" applyFont="1" applyFill="1" applyBorder="1"/>
    <xf numFmtId="3" fontId="0" fillId="0" borderId="6" xfId="0" applyNumberFormat="1" applyFill="1" applyBorder="1"/>
    <xf numFmtId="17" fontId="13" fillId="2" borderId="27" xfId="0" applyNumberFormat="1" applyFont="1" applyFill="1" applyBorder="1" applyAlignment="1">
      <alignment horizontal="center" vertical="center" wrapText="1"/>
    </xf>
    <xf numFmtId="0" fontId="0" fillId="0" borderId="0" xfId="0"/>
    <xf numFmtId="3" fontId="13" fillId="0" borderId="0" xfId="0" applyNumberFormat="1" applyFont="1" applyBorder="1"/>
    <xf numFmtId="3" fontId="13" fillId="0" borderId="0" xfId="0" applyNumberFormat="1" applyFont="1" applyBorder="1"/>
    <xf numFmtId="3" fontId="14" fillId="0" borderId="0" xfId="0" applyNumberFormat="1" applyFont="1"/>
    <xf numFmtId="3" fontId="13" fillId="0" borderId="0" xfId="0" applyNumberFormat="1" applyFont="1" applyFill="1" applyBorder="1"/>
    <xf numFmtId="3" fontId="13" fillId="0" borderId="0" xfId="0" applyNumberFormat="1" applyFont="1" applyBorder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3" fontId="14" fillId="0" borderId="0" xfId="0" applyNumberFormat="1" applyFont="1"/>
    <xf numFmtId="0" fontId="0" fillId="0" borderId="0" xfId="0"/>
    <xf numFmtId="2" fontId="0" fillId="0" borderId="0" xfId="0" applyNumberFormat="1"/>
    <xf numFmtId="0" fontId="0" fillId="0" borderId="0" xfId="0"/>
    <xf numFmtId="2" fontId="0" fillId="0" borderId="0" xfId="0" applyNumberFormat="1"/>
    <xf numFmtId="0" fontId="0" fillId="0" borderId="0" xfId="0"/>
    <xf numFmtId="2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68" fontId="14" fillId="0" borderId="6" xfId="0" applyNumberFormat="1" applyFont="1" applyBorder="1"/>
    <xf numFmtId="3" fontId="0" fillId="0" borderId="0" xfId="0" applyNumberFormat="1"/>
    <xf numFmtId="0" fontId="14" fillId="0" borderId="29" xfId="0" applyFont="1" applyBorder="1"/>
    <xf numFmtId="17" fontId="13" fillId="44" borderId="0" xfId="0" applyNumberFormat="1" applyFont="1" applyFill="1" applyBorder="1" applyAlignment="1">
      <alignment horizontal="center" vertical="center" wrapText="1"/>
    </xf>
    <xf numFmtId="17" fontId="13" fillId="44" borderId="3" xfId="0" applyNumberFormat="1" applyFont="1" applyFill="1" applyBorder="1" applyAlignment="1">
      <alignment horizontal="center" vertical="center" wrapText="1"/>
    </xf>
    <xf numFmtId="17" fontId="13" fillId="44" borderId="2" xfId="0" applyNumberFormat="1" applyFont="1" applyFill="1" applyBorder="1" applyAlignment="1">
      <alignment horizontal="center" vertical="center" wrapText="1"/>
    </xf>
    <xf numFmtId="4" fontId="13" fillId="0" borderId="6" xfId="14" applyNumberFormat="1" applyFont="1" applyFill="1" applyBorder="1"/>
    <xf numFmtId="169" fontId="0" fillId="0" borderId="0" xfId="0" applyNumberFormat="1"/>
    <xf numFmtId="4" fontId="0" fillId="0" borderId="0" xfId="0" applyNumberFormat="1"/>
    <xf numFmtId="3" fontId="12" fillId="0" borderId="0" xfId="0" applyNumberFormat="1" applyFont="1"/>
    <xf numFmtId="2" fontId="0" fillId="0" borderId="0" xfId="0" applyNumberFormat="1" applyFill="1"/>
    <xf numFmtId="169" fontId="71" fillId="0" borderId="0" xfId="14" applyNumberFormat="1" applyFont="1" applyFill="1" applyBorder="1"/>
    <xf numFmtId="3" fontId="12" fillId="0" borderId="0" xfId="0" applyNumberFormat="1" applyFont="1" applyFill="1" applyBorder="1"/>
    <xf numFmtId="17" fontId="13" fillId="0" borderId="6" xfId="0" applyNumberFormat="1" applyFont="1" applyBorder="1"/>
    <xf numFmtId="168" fontId="13" fillId="0" borderId="6" xfId="0" applyNumberFormat="1" applyFont="1" applyBorder="1"/>
    <xf numFmtId="0" fontId="9" fillId="2" borderId="6" xfId="3" applyFont="1" applyFill="1" applyBorder="1"/>
    <xf numFmtId="0" fontId="3" fillId="2" borderId="6" xfId="7" applyFont="1" applyFill="1" applyBorder="1" applyAlignment="1">
      <alignment vertical="center"/>
    </xf>
    <xf numFmtId="0" fontId="12" fillId="2" borderId="0" xfId="0" applyFont="1" applyFill="1" applyBorder="1" applyAlignment="1">
      <alignment horizontal="center" vertical="center" wrapText="1"/>
    </xf>
    <xf numFmtId="17" fontId="0" fillId="0" borderId="0" xfId="0" applyNumberFormat="1" applyBorder="1"/>
    <xf numFmtId="168" fontId="0" fillId="0" borderId="0" xfId="0" applyNumberFormat="1"/>
    <xf numFmtId="17" fontId="0" fillId="0" borderId="0" xfId="0" applyNumberFormat="1" applyFill="1" applyBorder="1"/>
    <xf numFmtId="3" fontId="0" fillId="0" borderId="0" xfId="0" applyNumberFormat="1" applyFill="1" applyBorder="1"/>
    <xf numFmtId="167" fontId="0" fillId="0" borderId="0" xfId="0" applyNumberFormat="1"/>
    <xf numFmtId="17" fontId="14" fillId="0" borderId="0" xfId="0" applyNumberFormat="1" applyFont="1" applyBorder="1" applyAlignment="1">
      <alignment vertical="center"/>
    </xf>
    <xf numFmtId="3" fontId="0" fillId="0" borderId="0" xfId="0" applyNumberFormat="1" applyBorder="1"/>
    <xf numFmtId="14" fontId="0" fillId="0" borderId="0" xfId="0" applyNumberFormat="1"/>
    <xf numFmtId="17" fontId="14" fillId="0" borderId="0" xfId="0" applyNumberFormat="1" applyFont="1" applyBorder="1" applyAlignment="1">
      <alignment horizontal="right"/>
    </xf>
    <xf numFmtId="17" fontId="14" fillId="0" borderId="0" xfId="0" applyNumberFormat="1" applyFont="1" applyBorder="1"/>
    <xf numFmtId="3" fontId="0" fillId="0" borderId="0" xfId="0" applyNumberFormat="1" applyFont="1" applyFill="1"/>
    <xf numFmtId="0" fontId="10" fillId="0" borderId="6" xfId="7" applyFont="1" applyFill="1" applyBorder="1" applyAlignment="1">
      <alignment horizontal="center" vertical="top" wrapText="1"/>
    </xf>
    <xf numFmtId="0" fontId="13" fillId="44" borderId="28" xfId="0" applyFont="1" applyFill="1" applyBorder="1" applyAlignment="1">
      <alignment horizontal="center"/>
    </xf>
    <xf numFmtId="0" fontId="13" fillId="44" borderId="29" xfId="0" applyFont="1" applyFill="1" applyBorder="1" applyAlignment="1">
      <alignment horizontal="center"/>
    </xf>
    <xf numFmtId="0" fontId="13" fillId="44" borderId="30" xfId="0" applyFont="1" applyFill="1" applyBorder="1" applyAlignment="1">
      <alignment horizontal="center"/>
    </xf>
    <xf numFmtId="0" fontId="3" fillId="0" borderId="6" xfId="3" applyFont="1" applyFill="1" applyBorder="1" applyAlignment="1">
      <alignment horizontal="center"/>
    </xf>
    <xf numFmtId="0" fontId="8" fillId="0" borderId="6" xfId="3" applyFont="1" applyFill="1" applyBorder="1" applyAlignment="1">
      <alignment horizontal="center"/>
    </xf>
    <xf numFmtId="0" fontId="72" fillId="0" borderId="6" xfId="7" applyFont="1" applyFill="1" applyBorder="1" applyAlignment="1">
      <alignment horizontal="center" vertical="top" wrapText="1"/>
    </xf>
  </cellXfs>
  <cellStyles count="910">
    <cellStyle name="%20 - Vurgu1 10" xfId="905"/>
    <cellStyle name="%20 - Vurgu1 2" xfId="36"/>
    <cellStyle name="%20 - Vurgu1 2 2" xfId="41"/>
    <cellStyle name="%20 - Vurgu1 2 3" xfId="43"/>
    <cellStyle name="%20 - Vurgu1 2_25.İL-EMOD-Öncelikli Yaşam" xfId="35"/>
    <cellStyle name="%20 - Vurgu1 3" xfId="34"/>
    <cellStyle name="%20 - Vurgu1 3 2" xfId="33"/>
    <cellStyle name="%20 - Vurgu1 3 3" xfId="32"/>
    <cellStyle name="%20 - Vurgu1 4" xfId="38"/>
    <cellStyle name="%20 - Vurgu1 4 2" xfId="30"/>
    <cellStyle name="%20 - Vurgu1 4 3" xfId="46"/>
    <cellStyle name="%20 - Vurgu1 5" xfId="39"/>
    <cellStyle name="%20 - Vurgu1 6" xfId="796"/>
    <cellStyle name="%20 - Vurgu1 7" xfId="866"/>
    <cellStyle name="%20 - Vurgu1 8" xfId="869"/>
    <cellStyle name="%20 - Vurgu1 9" xfId="890"/>
    <cellStyle name="%20 - Vurgu2 10" xfId="904"/>
    <cellStyle name="%20 - Vurgu2 2" xfId="37"/>
    <cellStyle name="%20 - Vurgu2 2 2" xfId="42"/>
    <cellStyle name="%20 - Vurgu2 2 3" xfId="45"/>
    <cellStyle name="%20 - Vurgu2 2_25.İL-EMOD-Öncelikli Yaşam" xfId="40"/>
    <cellStyle name="%20 - Vurgu2 3" xfId="47"/>
    <cellStyle name="%20 - Vurgu2 3 2" xfId="48"/>
    <cellStyle name="%20 - Vurgu2 3 3" xfId="49"/>
    <cellStyle name="%20 - Vurgu2 4" xfId="50"/>
    <cellStyle name="%20 - Vurgu2 4 2" xfId="51"/>
    <cellStyle name="%20 - Vurgu2 4 3" xfId="52"/>
    <cellStyle name="%20 - Vurgu2 5" xfId="31"/>
    <cellStyle name="%20 - Vurgu2 6" xfId="166"/>
    <cellStyle name="%20 - Vurgu2 7" xfId="865"/>
    <cellStyle name="%20 - Vurgu2 8" xfId="29"/>
    <cellStyle name="%20 - Vurgu2 9" xfId="884"/>
    <cellStyle name="%20 - Vurgu3 10" xfId="903"/>
    <cellStyle name="%20 - Vurgu3 2" xfId="54"/>
    <cellStyle name="%20 - Vurgu3 2 2" xfId="55"/>
    <cellStyle name="%20 - Vurgu3 2 3" xfId="56"/>
    <cellStyle name="%20 - Vurgu3 2_25.İL-EMOD-Öncelikli Yaşam" xfId="57"/>
    <cellStyle name="%20 - Vurgu3 3" xfId="58"/>
    <cellStyle name="%20 - Vurgu3 3 2" xfId="59"/>
    <cellStyle name="%20 - Vurgu3 3 3" xfId="60"/>
    <cellStyle name="%20 - Vurgu3 4" xfId="61"/>
    <cellStyle name="%20 - Vurgu3 4 2" xfId="62"/>
    <cellStyle name="%20 - Vurgu3 4 3" xfId="63"/>
    <cellStyle name="%20 - Vurgu3 5" xfId="53"/>
    <cellStyle name="%20 - Vurgu3 6" xfId="847"/>
    <cellStyle name="%20 - Vurgu3 7" xfId="864"/>
    <cellStyle name="%20 - Vurgu3 8" xfId="878"/>
    <cellStyle name="%20 - Vurgu3 9" xfId="880"/>
    <cellStyle name="%20 - Vurgu4 10" xfId="901"/>
    <cellStyle name="%20 - Vurgu4 2" xfId="65"/>
    <cellStyle name="%20 - Vurgu4 2 2" xfId="66"/>
    <cellStyle name="%20 - Vurgu4 2 3" xfId="67"/>
    <cellStyle name="%20 - Vurgu4 2_25.İL-EMOD-Öncelikli Yaşam" xfId="68"/>
    <cellStyle name="%20 - Vurgu4 3" xfId="69"/>
    <cellStyle name="%20 - Vurgu4 3 2" xfId="70"/>
    <cellStyle name="%20 - Vurgu4 3 3" xfId="71"/>
    <cellStyle name="%20 - Vurgu4 4" xfId="72"/>
    <cellStyle name="%20 - Vurgu4 4 2" xfId="73"/>
    <cellStyle name="%20 - Vurgu4 4 3" xfId="74"/>
    <cellStyle name="%20 - Vurgu4 5" xfId="64"/>
    <cellStyle name="%20 - Vurgu4 6" xfId="848"/>
    <cellStyle name="%20 - Vurgu4 7" xfId="863"/>
    <cellStyle name="%20 - Vurgu4 8" xfId="871"/>
    <cellStyle name="%20 - Vurgu4 9" xfId="889"/>
    <cellStyle name="%20 - Vurgu5 10" xfId="894"/>
    <cellStyle name="%20 - Vurgu5 2" xfId="76"/>
    <cellStyle name="%20 - Vurgu5 2 2" xfId="77"/>
    <cellStyle name="%20 - Vurgu5 2 3" xfId="78"/>
    <cellStyle name="%20 - Vurgu5 2_25.İL-EMOD-Öncelikli Yaşam" xfId="79"/>
    <cellStyle name="%20 - Vurgu5 3" xfId="80"/>
    <cellStyle name="%20 - Vurgu5 3 2" xfId="81"/>
    <cellStyle name="%20 - Vurgu5 3 3" xfId="82"/>
    <cellStyle name="%20 - Vurgu5 4" xfId="83"/>
    <cellStyle name="%20 - Vurgu5 4 2" xfId="84"/>
    <cellStyle name="%20 - Vurgu5 4 3" xfId="85"/>
    <cellStyle name="%20 - Vurgu5 5" xfId="75"/>
    <cellStyle name="%20 - Vurgu5 6" xfId="849"/>
    <cellStyle name="%20 - Vurgu5 7" xfId="862"/>
    <cellStyle name="%20 - Vurgu5 8" xfId="877"/>
    <cellStyle name="%20 - Vurgu5 9" xfId="887"/>
    <cellStyle name="%20 - Vurgu6 10" xfId="895"/>
    <cellStyle name="%20 - Vurgu6 2" xfId="87"/>
    <cellStyle name="%20 - Vurgu6 2 2" xfId="88"/>
    <cellStyle name="%20 - Vurgu6 2 3" xfId="89"/>
    <cellStyle name="%20 - Vurgu6 2_25.İL-EMOD-Öncelikli Yaşam" xfId="90"/>
    <cellStyle name="%20 - Vurgu6 3" xfId="91"/>
    <cellStyle name="%20 - Vurgu6 3 2" xfId="92"/>
    <cellStyle name="%20 - Vurgu6 3 3" xfId="93"/>
    <cellStyle name="%20 - Vurgu6 4" xfId="94"/>
    <cellStyle name="%20 - Vurgu6 4 2" xfId="95"/>
    <cellStyle name="%20 - Vurgu6 4 3" xfId="96"/>
    <cellStyle name="%20 - Vurgu6 5" xfId="86"/>
    <cellStyle name="%20 - Vurgu6 6" xfId="850"/>
    <cellStyle name="%20 - Vurgu6 7" xfId="861"/>
    <cellStyle name="%20 - Vurgu6 8" xfId="867"/>
    <cellStyle name="%20 - Vurgu6 9" xfId="883"/>
    <cellStyle name="%40 - Vurgu1 10" xfId="896"/>
    <cellStyle name="%40 - Vurgu1 2" xfId="98"/>
    <cellStyle name="%40 - Vurgu1 2 2" xfId="99"/>
    <cellStyle name="%40 - Vurgu1 2 3" xfId="100"/>
    <cellStyle name="%40 - Vurgu1 2_25.İL-EMOD-Öncelikli Yaşam" xfId="101"/>
    <cellStyle name="%40 - Vurgu1 3" xfId="102"/>
    <cellStyle name="%40 - Vurgu1 3 2" xfId="103"/>
    <cellStyle name="%40 - Vurgu1 3 3" xfId="104"/>
    <cellStyle name="%40 - Vurgu1 4" xfId="105"/>
    <cellStyle name="%40 - Vurgu1 4 2" xfId="106"/>
    <cellStyle name="%40 - Vurgu1 4 3" xfId="107"/>
    <cellStyle name="%40 - Vurgu1 5" xfId="97"/>
    <cellStyle name="%40 - Vurgu1 6" xfId="851"/>
    <cellStyle name="%40 - Vurgu1 7" xfId="860"/>
    <cellStyle name="%40 - Vurgu1 8" xfId="868"/>
    <cellStyle name="%40 - Vurgu1 9" xfId="891"/>
    <cellStyle name="%40 - Vurgu2" xfId="23" builtinId="35" customBuiltin="1"/>
    <cellStyle name="%40 - Vurgu2 2" xfId="108"/>
    <cellStyle name="%40 - Vurgu2 2 2" xfId="109"/>
    <cellStyle name="%40 - Vurgu2 2 3" xfId="110"/>
    <cellStyle name="%40 - Vurgu2 2_25.İL-EMOD-Öncelikli Yaşam" xfId="111"/>
    <cellStyle name="%40 - Vurgu2 3" xfId="112"/>
    <cellStyle name="%40 - Vurgu2 3 2" xfId="113"/>
    <cellStyle name="%40 - Vurgu2 3 3" xfId="114"/>
    <cellStyle name="%40 - Vurgu2 4" xfId="115"/>
    <cellStyle name="%40 - Vurgu2 4 2" xfId="116"/>
    <cellStyle name="%40 - Vurgu2 4 3" xfId="117"/>
    <cellStyle name="%40 - Vurgu3 10" xfId="897"/>
    <cellStyle name="%40 - Vurgu3 2" xfId="119"/>
    <cellStyle name="%40 - Vurgu3 2 2" xfId="120"/>
    <cellStyle name="%40 - Vurgu3 2 3" xfId="121"/>
    <cellStyle name="%40 - Vurgu3 2_25.İL-EMOD-Öncelikli Yaşam" xfId="122"/>
    <cellStyle name="%40 - Vurgu3 3" xfId="123"/>
    <cellStyle name="%40 - Vurgu3 3 2" xfId="124"/>
    <cellStyle name="%40 - Vurgu3 3 3" xfId="125"/>
    <cellStyle name="%40 - Vurgu3 4" xfId="126"/>
    <cellStyle name="%40 - Vurgu3 4 2" xfId="127"/>
    <cellStyle name="%40 - Vurgu3 4 3" xfId="128"/>
    <cellStyle name="%40 - Vurgu3 5" xfId="118"/>
    <cellStyle name="%40 - Vurgu3 6" xfId="852"/>
    <cellStyle name="%40 - Vurgu3 7" xfId="859"/>
    <cellStyle name="%40 - Vurgu3 8" xfId="874"/>
    <cellStyle name="%40 - Vurgu3 9" xfId="882"/>
    <cellStyle name="%40 - Vurgu4 10" xfId="898"/>
    <cellStyle name="%40 - Vurgu4 2" xfId="130"/>
    <cellStyle name="%40 - Vurgu4 2 2" xfId="131"/>
    <cellStyle name="%40 - Vurgu4 2 3" xfId="132"/>
    <cellStyle name="%40 - Vurgu4 2_25.İL-EMOD-Öncelikli Yaşam" xfId="133"/>
    <cellStyle name="%40 - Vurgu4 3" xfId="134"/>
    <cellStyle name="%40 - Vurgu4 3 2" xfId="135"/>
    <cellStyle name="%40 - Vurgu4 3 3" xfId="136"/>
    <cellStyle name="%40 - Vurgu4 4" xfId="137"/>
    <cellStyle name="%40 - Vurgu4 4 2" xfId="138"/>
    <cellStyle name="%40 - Vurgu4 4 3" xfId="139"/>
    <cellStyle name="%40 - Vurgu4 5" xfId="129"/>
    <cellStyle name="%40 - Vurgu4 6" xfId="853"/>
    <cellStyle name="%40 - Vurgu4 7" xfId="858"/>
    <cellStyle name="%40 - Vurgu4 8" xfId="873"/>
    <cellStyle name="%40 - Vurgu4 9" xfId="879"/>
    <cellStyle name="%40 - Vurgu5 10" xfId="899"/>
    <cellStyle name="%40 - Vurgu5 2" xfId="141"/>
    <cellStyle name="%40 - Vurgu5 2 2" xfId="142"/>
    <cellStyle name="%40 - Vurgu5 2 3" xfId="143"/>
    <cellStyle name="%40 - Vurgu5 2_25.İL-EMOD-Öncelikli Yaşam" xfId="144"/>
    <cellStyle name="%40 - Vurgu5 3" xfId="145"/>
    <cellStyle name="%40 - Vurgu5 3 2" xfId="146"/>
    <cellStyle name="%40 - Vurgu5 3 3" xfId="147"/>
    <cellStyle name="%40 - Vurgu5 4" xfId="148"/>
    <cellStyle name="%40 - Vurgu5 4 2" xfId="149"/>
    <cellStyle name="%40 - Vurgu5 4 3" xfId="150"/>
    <cellStyle name="%40 - Vurgu5 5" xfId="140"/>
    <cellStyle name="%40 - Vurgu5 6" xfId="854"/>
    <cellStyle name="%40 - Vurgu5 7" xfId="857"/>
    <cellStyle name="%40 - Vurgu5 8" xfId="872"/>
    <cellStyle name="%40 - Vurgu5 9" xfId="886"/>
    <cellStyle name="%40 - Vurgu6 10" xfId="900"/>
    <cellStyle name="%40 - Vurgu6 2" xfId="152"/>
    <cellStyle name="%40 - Vurgu6 2 2" xfId="153"/>
    <cellStyle name="%40 - Vurgu6 2 3" xfId="154"/>
    <cellStyle name="%40 - Vurgu6 2_25.İL-EMOD-Öncelikli Yaşam" xfId="155"/>
    <cellStyle name="%40 - Vurgu6 3" xfId="156"/>
    <cellStyle name="%40 - Vurgu6 3 2" xfId="157"/>
    <cellStyle name="%40 - Vurgu6 3 3" xfId="158"/>
    <cellStyle name="%40 - Vurgu6 4" xfId="159"/>
    <cellStyle name="%40 - Vurgu6 4 2" xfId="160"/>
    <cellStyle name="%40 - Vurgu6 4 3" xfId="161"/>
    <cellStyle name="%40 - Vurgu6 5" xfId="151"/>
    <cellStyle name="%40 - Vurgu6 6" xfId="855"/>
    <cellStyle name="%40 - Vurgu6 7" xfId="856"/>
    <cellStyle name="%40 - Vurgu6 8" xfId="870"/>
    <cellStyle name="%40 - Vurgu6 9" xfId="885"/>
    <cellStyle name="%60 - Vurgu1 2" xfId="163"/>
    <cellStyle name="%60 - Vurgu1 3" xfId="164"/>
    <cellStyle name="%60 - Vurgu1 4" xfId="165"/>
    <cellStyle name="%60 - Vurgu1 5" xfId="162"/>
    <cellStyle name="%60 - Vurgu2" xfId="24" builtinId="36" customBuiltin="1"/>
    <cellStyle name="%60 - Vurgu2 2" xfId="167"/>
    <cellStyle name="%60 - Vurgu2 3" xfId="168"/>
    <cellStyle name="%60 - Vurgu2 4" xfId="169"/>
    <cellStyle name="%60 - Vurgu3 2" xfId="171"/>
    <cellStyle name="%60 - Vurgu3 3" xfId="172"/>
    <cellStyle name="%60 - Vurgu3 4" xfId="173"/>
    <cellStyle name="%60 - Vurgu3 5" xfId="170"/>
    <cellStyle name="%60 - Vurgu4 2" xfId="175"/>
    <cellStyle name="%60 - Vurgu4 3" xfId="176"/>
    <cellStyle name="%60 - Vurgu4 4" xfId="177"/>
    <cellStyle name="%60 - Vurgu4 5" xfId="174"/>
    <cellStyle name="%60 - Vurgu5" xfId="27" builtinId="48" customBuiltin="1"/>
    <cellStyle name="%60 - Vurgu5 2" xfId="178"/>
    <cellStyle name="%60 - Vurgu5 3" xfId="179"/>
    <cellStyle name="%60 - Vurgu5 4" xfId="180"/>
    <cellStyle name="%60 - Vurgu6 2" xfId="182"/>
    <cellStyle name="%60 - Vurgu6 3" xfId="183"/>
    <cellStyle name="%60 - Vurgu6 4" xfId="184"/>
    <cellStyle name="%60 - Vurgu6 5" xfId="181"/>
    <cellStyle name="Açıklama Metni" xfId="21" builtinId="53" customBuiltin="1"/>
    <cellStyle name="Açıklama Metni 2" xfId="185"/>
    <cellStyle name="Açıklama Metni 3" xfId="186"/>
    <cellStyle name="Açıklama Metni 4" xfId="187"/>
    <cellStyle name="Ana Başlık 2" xfId="189"/>
    <cellStyle name="Ana Başlık 3" xfId="190"/>
    <cellStyle name="Ana Başlık 4" xfId="191"/>
    <cellStyle name="Ana Başlık 5" xfId="188"/>
    <cellStyle name="Bağlı Hücre" xfId="18" builtinId="24" customBuiltin="1"/>
    <cellStyle name="Bağlı Hücre 2" xfId="192"/>
    <cellStyle name="Bağlı Hücre 3" xfId="193"/>
    <cellStyle name="Bağlı Hücre 4" xfId="194"/>
    <cellStyle name="Başlık 1 2" xfId="196"/>
    <cellStyle name="Başlık 1 3" xfId="197"/>
    <cellStyle name="Başlık 1 4" xfId="198"/>
    <cellStyle name="Başlık 1 5" xfId="195"/>
    <cellStyle name="Başlık 2 2" xfId="200"/>
    <cellStyle name="Başlık 2 3" xfId="201"/>
    <cellStyle name="Başlık 2 4" xfId="202"/>
    <cellStyle name="Başlık 2 5" xfId="199"/>
    <cellStyle name="Başlık 3 2" xfId="204"/>
    <cellStyle name="Başlık 3 3" xfId="205"/>
    <cellStyle name="Başlık 3 4" xfId="206"/>
    <cellStyle name="Başlık 3 5" xfId="203"/>
    <cellStyle name="Başlık 4 2" xfId="208"/>
    <cellStyle name="Başlık 4 3" xfId="209"/>
    <cellStyle name="Başlık 4 4" xfId="210"/>
    <cellStyle name="Başlık 4 5" xfId="207"/>
    <cellStyle name="Binlik Ayracı 2" xfId="1"/>
    <cellStyle name="Binlik Ayracı 3" xfId="13"/>
    <cellStyle name="Binlik Ayracı 4" xfId="12"/>
    <cellStyle name="Comma 2" xfId="211"/>
    <cellStyle name="Comma 2 2" xfId="212"/>
    <cellStyle name="Çıkış 2" xfId="214"/>
    <cellStyle name="Çıkış 3" xfId="215"/>
    <cellStyle name="Çıkış 4" xfId="216"/>
    <cellStyle name="Çıkış 5" xfId="213"/>
    <cellStyle name="Giriş 2" xfId="218"/>
    <cellStyle name="Giriş 3" xfId="219"/>
    <cellStyle name="Giriş 4" xfId="220"/>
    <cellStyle name="Giriş 5" xfId="217"/>
    <cellStyle name="Hesaplama 2" xfId="222"/>
    <cellStyle name="Hesaplama 3" xfId="223"/>
    <cellStyle name="Hesaplama 4" xfId="224"/>
    <cellStyle name="Hesaplama 5" xfId="221"/>
    <cellStyle name="Hyperlink" xfId="2"/>
    <cellStyle name="İşaretli Hücre" xfId="19" builtinId="23" customBuiltin="1"/>
    <cellStyle name="İşaretli Hücre 2" xfId="225"/>
    <cellStyle name="İşaretli Hücre 3" xfId="226"/>
    <cellStyle name="İşaretli Hücre 4" xfId="227"/>
    <cellStyle name="İyi" xfId="15" builtinId="26" customBuiltin="1"/>
    <cellStyle name="İyi 2" xfId="228"/>
    <cellStyle name="İyi 3" xfId="229"/>
    <cellStyle name="İyi 4" xfId="230"/>
    <cellStyle name="İzlenen Köprü 2" xfId="231"/>
    <cellStyle name="Köprü 2" xfId="232"/>
    <cellStyle name="Köprü 3" xfId="233"/>
    <cellStyle name="Kötü" xfId="16" builtinId="27" customBuiltin="1"/>
    <cellStyle name="Kötü 2" xfId="234"/>
    <cellStyle name="Kötü 3" xfId="235"/>
    <cellStyle name="Kötü 4" xfId="236"/>
    <cellStyle name="Normal" xfId="0" builtinId="0"/>
    <cellStyle name="Normal 10" xfId="237"/>
    <cellStyle name="Normal 10 2" xfId="238"/>
    <cellStyle name="Normal 100" xfId="239"/>
    <cellStyle name="Normal 101" xfId="240"/>
    <cellStyle name="Normal 102" xfId="241"/>
    <cellStyle name="Normal 103" xfId="242"/>
    <cellStyle name="Normal 104" xfId="14"/>
    <cellStyle name="Normal 105" xfId="243"/>
    <cellStyle name="Normal 105 2" xfId="244"/>
    <cellStyle name="Normal 106" xfId="245"/>
    <cellStyle name="Normal 107" xfId="246"/>
    <cellStyle name="Normal 108" xfId="247"/>
    <cellStyle name="Normal 109" xfId="248"/>
    <cellStyle name="Normal 109 2" xfId="907"/>
    <cellStyle name="Normal 11" xfId="249"/>
    <cellStyle name="Normal 11 10" xfId="250"/>
    <cellStyle name="Normal 11 11" xfId="251"/>
    <cellStyle name="Normal 11 12" xfId="252"/>
    <cellStyle name="Normal 11 2" xfId="253"/>
    <cellStyle name="Normal 11 2 2" xfId="254"/>
    <cellStyle name="Normal 11 2 3" xfId="255"/>
    <cellStyle name="Normal 11 3" xfId="256"/>
    <cellStyle name="Normal 11 3 2" xfId="257"/>
    <cellStyle name="Normal 11 3 3" xfId="258"/>
    <cellStyle name="Normal 11 4" xfId="259"/>
    <cellStyle name="Normal 11 4 2" xfId="260"/>
    <cellStyle name="Normal 11 4 3" xfId="261"/>
    <cellStyle name="Normal 11 5" xfId="262"/>
    <cellStyle name="Normal 11 5 2" xfId="263"/>
    <cellStyle name="Normal 11 5 3" xfId="264"/>
    <cellStyle name="Normal 11 6" xfId="265"/>
    <cellStyle name="Normal 11 6 2" xfId="266"/>
    <cellStyle name="Normal 11 6 3" xfId="267"/>
    <cellStyle name="Normal 11 7" xfId="268"/>
    <cellStyle name="Normal 11 7 2" xfId="269"/>
    <cellStyle name="Normal 11 7 3" xfId="270"/>
    <cellStyle name="Normal 11 8" xfId="271"/>
    <cellStyle name="Normal 11 8 2" xfId="272"/>
    <cellStyle name="Normal 11 8 3" xfId="273"/>
    <cellStyle name="Normal 11 9" xfId="274"/>
    <cellStyle name="Normal 110" xfId="44"/>
    <cellStyle name="Normal 110 2" xfId="875"/>
    <cellStyle name="Normal 110 3" xfId="902"/>
    <cellStyle name="Normal 111" xfId="881"/>
    <cellStyle name="Normal 111 2" xfId="892"/>
    <cellStyle name="Normal 112" xfId="906"/>
    <cellStyle name="Normal 113" xfId="908"/>
    <cellStyle name="Normal 12" xfId="275"/>
    <cellStyle name="Normal 12 2" xfId="276"/>
    <cellStyle name="Normal 12 2 2" xfId="277"/>
    <cellStyle name="Normal 12 2 3" xfId="278"/>
    <cellStyle name="Normal 12 3" xfId="279"/>
    <cellStyle name="Normal 12 4" xfId="280"/>
    <cellStyle name="Normal 13" xfId="281"/>
    <cellStyle name="Normal 13 2" xfId="282"/>
    <cellStyle name="Normal 13 2 2" xfId="283"/>
    <cellStyle name="Normal 13 2 3" xfId="284"/>
    <cellStyle name="Normal 13 3" xfId="285"/>
    <cellStyle name="Normal 13 4" xfId="286"/>
    <cellStyle name="Normal 14" xfId="287"/>
    <cellStyle name="Normal 14 2" xfId="288"/>
    <cellStyle name="Normal 14 2 2" xfId="289"/>
    <cellStyle name="Normal 14 2 3" xfId="290"/>
    <cellStyle name="Normal 14 3" xfId="291"/>
    <cellStyle name="Normal 15" xfId="292"/>
    <cellStyle name="Normal 15 2" xfId="293"/>
    <cellStyle name="Normal 16" xfId="294"/>
    <cellStyle name="Normal 16 2" xfId="295"/>
    <cellStyle name="Normal 16 2 2" xfId="296"/>
    <cellStyle name="Normal 16 2 3" xfId="297"/>
    <cellStyle name="Normal 16 3" xfId="298"/>
    <cellStyle name="Normal 17" xfId="299"/>
    <cellStyle name="Normal 17 2" xfId="300"/>
    <cellStyle name="Normal 17 2 2" xfId="301"/>
    <cellStyle name="Normal 17 2 3" xfId="302"/>
    <cellStyle name="Normal 17 3" xfId="303"/>
    <cellStyle name="Normal 18" xfId="304"/>
    <cellStyle name="Normal 18 2" xfId="305"/>
    <cellStyle name="Normal 18 3" xfId="306"/>
    <cellStyle name="Normal 18 4" xfId="307"/>
    <cellStyle name="Normal 19" xfId="308"/>
    <cellStyle name="Normal 19 2" xfId="309"/>
    <cellStyle name="Normal 19 3" xfId="310"/>
    <cellStyle name="Normal 19 4" xfId="311"/>
    <cellStyle name="Normal 2" xfId="3"/>
    <cellStyle name="Normal 2 10" xfId="312"/>
    <cellStyle name="Normal 2 10 2" xfId="313"/>
    <cellStyle name="Normal 2 10 3" xfId="314"/>
    <cellStyle name="Normal 2 11" xfId="315"/>
    <cellStyle name="Normal 2 12" xfId="316"/>
    <cellStyle name="Normal 2 13" xfId="317"/>
    <cellStyle name="Normal 2 14" xfId="318"/>
    <cellStyle name="Normal 2 15" xfId="319"/>
    <cellStyle name="Normal 2 16" xfId="320"/>
    <cellStyle name="Normal 2 17" xfId="321"/>
    <cellStyle name="Normal 2 18" xfId="322"/>
    <cellStyle name="Normal 2 19" xfId="323"/>
    <cellStyle name="Normal 2 2" xfId="324"/>
    <cellStyle name="Normal 2 2 2" xfId="325"/>
    <cellStyle name="Normal 2 2 3" xfId="326"/>
    <cellStyle name="Normal 2 2 4" xfId="327"/>
    <cellStyle name="Normal 2 3" xfId="328"/>
    <cellStyle name="Normal 2 3 2" xfId="329"/>
    <cellStyle name="Normal 2 3 2 2" xfId="330"/>
    <cellStyle name="Normal 2 3 3" xfId="331"/>
    <cellStyle name="Normal 2 4" xfId="332"/>
    <cellStyle name="Normal 2 4 10" xfId="333"/>
    <cellStyle name="Normal 2 4 11" xfId="334"/>
    <cellStyle name="Normal 2 4 12" xfId="335"/>
    <cellStyle name="Normal 2 4 2" xfId="336"/>
    <cellStyle name="Normal 2 4 2 2" xfId="337"/>
    <cellStyle name="Normal 2 4 2 3" xfId="338"/>
    <cellStyle name="Normal 2 4 2 4" xfId="339"/>
    <cellStyle name="Normal 2 4 2 5" xfId="340"/>
    <cellStyle name="Normal 2 4 3" xfId="341"/>
    <cellStyle name="Normal 2 4 3 2" xfId="342"/>
    <cellStyle name="Normal 2 4 3 3" xfId="343"/>
    <cellStyle name="Normal 2 4 4" xfId="344"/>
    <cellStyle name="Normal 2 4 4 2" xfId="345"/>
    <cellStyle name="Normal 2 4 4 3" xfId="346"/>
    <cellStyle name="Normal 2 4 5" xfId="347"/>
    <cellStyle name="Normal 2 4 5 2" xfId="348"/>
    <cellStyle name="Normal 2 4 5 3" xfId="349"/>
    <cellStyle name="Normal 2 4 6" xfId="350"/>
    <cellStyle name="Normal 2 4 6 2" xfId="351"/>
    <cellStyle name="Normal 2 4 6 3" xfId="352"/>
    <cellStyle name="Normal 2 4 7" xfId="353"/>
    <cellStyle name="Normal 2 4 7 2" xfId="354"/>
    <cellStyle name="Normal 2 4 7 3" xfId="355"/>
    <cellStyle name="Normal 2 4 8" xfId="356"/>
    <cellStyle name="Normal 2 4 8 2" xfId="357"/>
    <cellStyle name="Normal 2 4 8 3" xfId="358"/>
    <cellStyle name="Normal 2 4 9" xfId="359"/>
    <cellStyle name="Normal 2 5" xfId="360"/>
    <cellStyle name="Normal 2 5 2" xfId="361"/>
    <cellStyle name="Normal 2 5 2 2" xfId="362"/>
    <cellStyle name="Normal 2 5 3" xfId="363"/>
    <cellStyle name="Normal 2 6" xfId="364"/>
    <cellStyle name="Normal 2 6 2" xfId="365"/>
    <cellStyle name="Normal 2 6 2 2" xfId="366"/>
    <cellStyle name="Normal 2 6 3" xfId="367"/>
    <cellStyle name="Normal 2 7" xfId="368"/>
    <cellStyle name="Normal 2 7 2" xfId="369"/>
    <cellStyle name="Normal 2 7 3" xfId="370"/>
    <cellStyle name="Normal 2 8" xfId="371"/>
    <cellStyle name="Normal 2 8 2" xfId="372"/>
    <cellStyle name="Normal 2 8 3" xfId="373"/>
    <cellStyle name="Normal 2 9" xfId="374"/>
    <cellStyle name="Normal 2 9 2" xfId="375"/>
    <cellStyle name="Normal 2 9 3" xfId="376"/>
    <cellStyle name="Normal 20" xfId="377"/>
    <cellStyle name="Normal 20 2" xfId="378"/>
    <cellStyle name="Normal 20 3" xfId="379"/>
    <cellStyle name="Normal 20 4" xfId="380"/>
    <cellStyle name="Normal 21" xfId="381"/>
    <cellStyle name="Normal 21 2" xfId="382"/>
    <cellStyle name="Normal 21 3" xfId="383"/>
    <cellStyle name="Normal 21 4" xfId="384"/>
    <cellStyle name="Normal 22" xfId="385"/>
    <cellStyle name="Normal 22 2" xfId="386"/>
    <cellStyle name="Normal 22 3" xfId="387"/>
    <cellStyle name="Normal 22 4" xfId="388"/>
    <cellStyle name="Normal 23" xfId="389"/>
    <cellStyle name="Normal 23 2" xfId="390"/>
    <cellStyle name="Normal 23 3" xfId="391"/>
    <cellStyle name="Normal 23 4" xfId="392"/>
    <cellStyle name="Normal 24" xfId="393"/>
    <cellStyle name="Normal 24 2" xfId="394"/>
    <cellStyle name="Normal 24 2 2" xfId="395"/>
    <cellStyle name="Normal 24 3" xfId="396"/>
    <cellStyle name="Normal 24 3 2" xfId="397"/>
    <cellStyle name="Normal 24 4" xfId="398"/>
    <cellStyle name="Normal 24 5" xfId="399"/>
    <cellStyle name="Normal 24 6" xfId="400"/>
    <cellStyle name="Normal 25" xfId="401"/>
    <cellStyle name="Normal 25 2" xfId="402"/>
    <cellStyle name="Normal 25 2 2" xfId="403"/>
    <cellStyle name="Normal 25 2 3" xfId="404"/>
    <cellStyle name="Normal 25 2 4" xfId="405"/>
    <cellStyle name="Normal 25 3" xfId="406"/>
    <cellStyle name="Normal 25 4" xfId="407"/>
    <cellStyle name="Normal 25 5" xfId="408"/>
    <cellStyle name="Normal 25 6" xfId="409"/>
    <cellStyle name="Normal 26" xfId="410"/>
    <cellStyle name="Normal 26 2" xfId="411"/>
    <cellStyle name="Normal 26 2 2" xfId="412"/>
    <cellStyle name="Normal 26 2 3" xfId="413"/>
    <cellStyle name="Normal 26 3" xfId="414"/>
    <cellStyle name="Normal 27" xfId="415"/>
    <cellStyle name="Normal 27 2" xfId="416"/>
    <cellStyle name="Normal 27 2 2" xfId="417"/>
    <cellStyle name="Normal 27 2 3" xfId="418"/>
    <cellStyle name="Normal 27 3" xfId="419"/>
    <cellStyle name="Normal 28" xfId="420"/>
    <cellStyle name="Normal 28 2" xfId="421"/>
    <cellStyle name="Normal 28 2 2" xfId="422"/>
    <cellStyle name="Normal 28 2 3" xfId="423"/>
    <cellStyle name="Normal 28 3" xfId="424"/>
    <cellStyle name="Normal 29" xfId="425"/>
    <cellStyle name="Normal 29 2" xfId="426"/>
    <cellStyle name="Normal 29 2 2" xfId="427"/>
    <cellStyle name="Normal 29 2 3" xfId="428"/>
    <cellStyle name="Normal 29 2 4" xfId="429"/>
    <cellStyle name="Normal 29 3" xfId="430"/>
    <cellStyle name="Normal 29 4" xfId="431"/>
    <cellStyle name="Normal 29 5" xfId="432"/>
    <cellStyle name="Normal 3" xfId="4"/>
    <cellStyle name="Normal 3 2" xfId="434"/>
    <cellStyle name="Normal 3 2 2" xfId="435"/>
    <cellStyle name="Normal 3 2 3" xfId="436"/>
    <cellStyle name="Normal 3 3" xfId="437"/>
    <cellStyle name="Normal 3 3 2" xfId="438"/>
    <cellStyle name="Normal 3 3 3" xfId="439"/>
    <cellStyle name="Normal 3 4" xfId="440"/>
    <cellStyle name="Normal 3 4 2" xfId="441"/>
    <cellStyle name="Normal 3 4 3" xfId="442"/>
    <cellStyle name="Normal 3 5" xfId="443"/>
    <cellStyle name="Normal 3 5 2" xfId="444"/>
    <cellStyle name="Normal 3 5 3" xfId="445"/>
    <cellStyle name="Normal 3 6" xfId="446"/>
    <cellStyle name="Normal 3 7" xfId="447"/>
    <cellStyle name="Normal 3 8" xfId="433"/>
    <cellStyle name="Normal 30" xfId="448"/>
    <cellStyle name="Normal 30 2" xfId="449"/>
    <cellStyle name="Normal 30 3" xfId="450"/>
    <cellStyle name="Normal 30 4" xfId="451"/>
    <cellStyle name="Normal 31" xfId="452"/>
    <cellStyle name="Normal 31 2" xfId="453"/>
    <cellStyle name="Normal 31 3" xfId="454"/>
    <cellStyle name="Normal 31 4" xfId="455"/>
    <cellStyle name="Normal 32" xfId="456"/>
    <cellStyle name="Normal 32 2" xfId="457"/>
    <cellStyle name="Normal 32 3" xfId="458"/>
    <cellStyle name="Normal 32 4" xfId="459"/>
    <cellStyle name="Normal 33" xfId="460"/>
    <cellStyle name="Normal 33 2" xfId="461"/>
    <cellStyle name="Normal 33 3" xfId="462"/>
    <cellStyle name="Normal 33 4" xfId="463"/>
    <cellStyle name="Normal 34" xfId="464"/>
    <cellStyle name="Normal 34 2" xfId="465"/>
    <cellStyle name="Normal 34 3" xfId="466"/>
    <cellStyle name="Normal 34 4" xfId="467"/>
    <cellStyle name="Normal 35" xfId="468"/>
    <cellStyle name="Normal 35 2" xfId="469"/>
    <cellStyle name="Normal 35 3" xfId="470"/>
    <cellStyle name="Normal 35 4" xfId="471"/>
    <cellStyle name="Normal 36" xfId="472"/>
    <cellStyle name="Normal 36 2" xfId="473"/>
    <cellStyle name="Normal 36 3" xfId="474"/>
    <cellStyle name="Normal 36 4" xfId="475"/>
    <cellStyle name="Normal 37" xfId="476"/>
    <cellStyle name="Normal 37 2" xfId="477"/>
    <cellStyle name="Normal 37 3" xfId="478"/>
    <cellStyle name="Normal 37 4" xfId="479"/>
    <cellStyle name="Normal 38" xfId="480"/>
    <cellStyle name="Normal 38 2" xfId="481"/>
    <cellStyle name="Normal 38 3" xfId="482"/>
    <cellStyle name="Normal 39" xfId="483"/>
    <cellStyle name="Normal 39 2" xfId="484"/>
    <cellStyle name="Normal 39 3" xfId="485"/>
    <cellStyle name="Normal 4" xfId="486"/>
    <cellStyle name="Normal 4 2" xfId="487"/>
    <cellStyle name="Normal 4 2 2" xfId="5"/>
    <cellStyle name="Normal 4 2 2 2" xfId="6"/>
    <cellStyle name="Normal 4 2_25.İL-EMOD-Öncelikli Yaşam" xfId="488"/>
    <cellStyle name="Normal 4 3" xfId="489"/>
    <cellStyle name="Normal 4 3 10" xfId="490"/>
    <cellStyle name="Normal 4 3 10 2" xfId="491"/>
    <cellStyle name="Normal 4 3 10 3" xfId="492"/>
    <cellStyle name="Normal 4 3 11" xfId="493"/>
    <cellStyle name="Normal 4 3 12" xfId="494"/>
    <cellStyle name="Normal 4 3 13" xfId="495"/>
    <cellStyle name="Normal 4 3 2" xfId="496"/>
    <cellStyle name="Normal 4 3 2 10" xfId="497"/>
    <cellStyle name="Normal 4 3 2 11" xfId="498"/>
    <cellStyle name="Normal 4 3 2 2" xfId="499"/>
    <cellStyle name="Normal 4 3 2 2 2" xfId="500"/>
    <cellStyle name="Normal 4 3 2 2 3" xfId="501"/>
    <cellStyle name="Normal 4 3 2 2 4" xfId="502"/>
    <cellStyle name="Normal 4 3 2 3" xfId="503"/>
    <cellStyle name="Normal 4 3 2 3 2" xfId="504"/>
    <cellStyle name="Normal 4 3 2 3 3" xfId="505"/>
    <cellStyle name="Normal 4 3 2 4" xfId="506"/>
    <cellStyle name="Normal 4 3 2 4 2" xfId="507"/>
    <cellStyle name="Normal 4 3 2 4 3" xfId="508"/>
    <cellStyle name="Normal 4 3 2 5" xfId="509"/>
    <cellStyle name="Normal 4 3 2 5 2" xfId="510"/>
    <cellStyle name="Normal 4 3 2 5 3" xfId="511"/>
    <cellStyle name="Normal 4 3 2 6" xfId="512"/>
    <cellStyle name="Normal 4 3 2 6 2" xfId="513"/>
    <cellStyle name="Normal 4 3 2 6 3" xfId="514"/>
    <cellStyle name="Normal 4 3 2 7" xfId="515"/>
    <cellStyle name="Normal 4 3 2 7 2" xfId="516"/>
    <cellStyle name="Normal 4 3 2 7 3" xfId="517"/>
    <cellStyle name="Normal 4 3 2 8" xfId="518"/>
    <cellStyle name="Normal 4 3 2 8 2" xfId="519"/>
    <cellStyle name="Normal 4 3 2 8 3" xfId="520"/>
    <cellStyle name="Normal 4 3 2 9" xfId="521"/>
    <cellStyle name="Normal 4 3 3" xfId="522"/>
    <cellStyle name="Normal 4 3 3 2" xfId="523"/>
    <cellStyle name="Normal 4 3 3 3" xfId="524"/>
    <cellStyle name="Normal 4 3 3 4" xfId="525"/>
    <cellStyle name="Normal 4 3 4" xfId="526"/>
    <cellStyle name="Normal 4 3 4 10" xfId="527"/>
    <cellStyle name="Normal 4 3 4 11" xfId="528"/>
    <cellStyle name="Normal 4 3 4 2" xfId="529"/>
    <cellStyle name="Normal 4 3 4 2 2" xfId="530"/>
    <cellStyle name="Normal 4 3 4 2 3" xfId="531"/>
    <cellStyle name="Normal 4 3 4 2 4" xfId="532"/>
    <cellStyle name="Normal 4 3 4 3" xfId="533"/>
    <cellStyle name="Normal 4 3 4 3 2" xfId="534"/>
    <cellStyle name="Normal 4 3 4 3 3" xfId="535"/>
    <cellStyle name="Normal 4 3 4 4" xfId="536"/>
    <cellStyle name="Normal 4 3 4 4 2" xfId="537"/>
    <cellStyle name="Normal 4 3 4 4 3" xfId="538"/>
    <cellStyle name="Normal 4 3 4 5" xfId="539"/>
    <cellStyle name="Normal 4 3 4 5 2" xfId="540"/>
    <cellStyle name="Normal 4 3 4 5 3" xfId="541"/>
    <cellStyle name="Normal 4 3 4 6" xfId="542"/>
    <cellStyle name="Normal 4 3 4 6 2" xfId="543"/>
    <cellStyle name="Normal 4 3 4 6 3" xfId="544"/>
    <cellStyle name="Normal 4 3 4 7" xfId="545"/>
    <cellStyle name="Normal 4 3 4 7 2" xfId="546"/>
    <cellStyle name="Normal 4 3 4 7 3" xfId="547"/>
    <cellStyle name="Normal 4 3 4 8" xfId="548"/>
    <cellStyle name="Normal 4 3 4 8 2" xfId="549"/>
    <cellStyle name="Normal 4 3 4 8 3" xfId="550"/>
    <cellStyle name="Normal 4 3 4 9" xfId="551"/>
    <cellStyle name="Normal 4 3 5" xfId="552"/>
    <cellStyle name="Normal 4 3 5 2" xfId="553"/>
    <cellStyle name="Normal 4 3 5 3" xfId="554"/>
    <cellStyle name="Normal 4 3 5 4" xfId="555"/>
    <cellStyle name="Normal 4 3 6" xfId="556"/>
    <cellStyle name="Normal 4 3 6 2" xfId="557"/>
    <cellStyle name="Normal 4 3 6 3" xfId="558"/>
    <cellStyle name="Normal 4 3 7" xfId="559"/>
    <cellStyle name="Normal 4 3 7 2" xfId="560"/>
    <cellStyle name="Normal 4 3 7 3" xfId="561"/>
    <cellStyle name="Normal 4 3 8" xfId="562"/>
    <cellStyle name="Normal 4 3 8 2" xfId="563"/>
    <cellStyle name="Normal 4 3 8 3" xfId="564"/>
    <cellStyle name="Normal 4 3 9" xfId="565"/>
    <cellStyle name="Normal 4 3 9 2" xfId="566"/>
    <cellStyle name="Normal 4 3 9 3" xfId="567"/>
    <cellStyle name="Normal 4 4" xfId="568"/>
    <cellStyle name="Normal 4 5" xfId="569"/>
    <cellStyle name="Normal 4_25.İL-EMOD-Öncelikli Yaşam" xfId="570"/>
    <cellStyle name="Normal 40" xfId="571"/>
    <cellStyle name="Normal 40 2" xfId="572"/>
    <cellStyle name="Normal 40 3" xfId="573"/>
    <cellStyle name="Normal 41" xfId="574"/>
    <cellStyle name="Normal 41 2" xfId="575"/>
    <cellStyle name="Normal 41 3" xfId="576"/>
    <cellStyle name="Normal 42" xfId="577"/>
    <cellStyle name="Normal 42 2" xfId="578"/>
    <cellStyle name="Normal 42 3" xfId="579"/>
    <cellStyle name="Normal 43" xfId="580"/>
    <cellStyle name="Normal 43 2" xfId="581"/>
    <cellStyle name="Normal 43 3" xfId="582"/>
    <cellStyle name="Normal 44" xfId="583"/>
    <cellStyle name="Normal 44 2" xfId="584"/>
    <cellStyle name="Normal 44 3" xfId="585"/>
    <cellStyle name="Normal 45" xfId="586"/>
    <cellStyle name="Normal 45 2" xfId="587"/>
    <cellStyle name="Normal 45 3" xfId="588"/>
    <cellStyle name="Normal 46" xfId="589"/>
    <cellStyle name="Normal 46 2" xfId="590"/>
    <cellStyle name="Normal 46 3" xfId="591"/>
    <cellStyle name="Normal 47" xfId="592"/>
    <cellStyle name="Normal 47 2" xfId="593"/>
    <cellStyle name="Normal 47 3" xfId="594"/>
    <cellStyle name="Normal 48" xfId="595"/>
    <cellStyle name="Normal 48 2" xfId="596"/>
    <cellStyle name="Normal 48 3" xfId="597"/>
    <cellStyle name="Normal 49" xfId="598"/>
    <cellStyle name="Normal 49 2" xfId="599"/>
    <cellStyle name="Normal 49 3" xfId="600"/>
    <cellStyle name="Normal 5" xfId="601"/>
    <cellStyle name="Normal 5 2" xfId="602"/>
    <cellStyle name="Normal 5 3" xfId="603"/>
    <cellStyle name="Normal 5 4" xfId="604"/>
    <cellStyle name="Normal 5 5" xfId="605"/>
    <cellStyle name="Normal 5 6" xfId="606"/>
    <cellStyle name="Normal 5 7" xfId="607"/>
    <cellStyle name="Normal 50" xfId="608"/>
    <cellStyle name="Normal 50 2" xfId="609"/>
    <cellStyle name="Normal 50 3" xfId="610"/>
    <cellStyle name="Normal 51" xfId="611"/>
    <cellStyle name="Normal 51 2" xfId="612"/>
    <cellStyle name="Normal 51 3" xfId="613"/>
    <cellStyle name="Normal 52" xfId="614"/>
    <cellStyle name="Normal 52 2" xfId="615"/>
    <cellStyle name="Normal 52 3" xfId="616"/>
    <cellStyle name="Normal 53" xfId="617"/>
    <cellStyle name="Normal 53 2" xfId="618"/>
    <cellStyle name="Normal 53 3" xfId="619"/>
    <cellStyle name="Normal 54" xfId="620"/>
    <cellStyle name="Normal 54 2" xfId="621"/>
    <cellStyle name="Normal 54 3" xfId="622"/>
    <cellStyle name="Normal 55" xfId="623"/>
    <cellStyle name="Normal 55 2" xfId="624"/>
    <cellStyle name="Normal 55 3" xfId="625"/>
    <cellStyle name="Normal 56" xfId="626"/>
    <cellStyle name="Normal 56 2" xfId="627"/>
    <cellStyle name="Normal 56 3" xfId="628"/>
    <cellStyle name="Normal 57" xfId="629"/>
    <cellStyle name="Normal 57 2" xfId="630"/>
    <cellStyle name="Normal 57 3" xfId="631"/>
    <cellStyle name="Normal 58" xfId="632"/>
    <cellStyle name="Normal 58 2" xfId="633"/>
    <cellStyle name="Normal 58 3" xfId="634"/>
    <cellStyle name="Normal 59" xfId="635"/>
    <cellStyle name="Normal 59 2" xfId="636"/>
    <cellStyle name="Normal 59 3" xfId="637"/>
    <cellStyle name="Normal 6" xfId="638"/>
    <cellStyle name="Normal 6 10" xfId="639"/>
    <cellStyle name="Normal 6 11" xfId="640"/>
    <cellStyle name="Normal 6 12" xfId="641"/>
    <cellStyle name="Normal 6 2" xfId="642"/>
    <cellStyle name="Normal 6 2 2" xfId="643"/>
    <cellStyle name="Normal 6 2 3" xfId="644"/>
    <cellStyle name="Normal 6 2 4" xfId="645"/>
    <cellStyle name="Normal 6 3" xfId="646"/>
    <cellStyle name="Normal 6 3 2" xfId="647"/>
    <cellStyle name="Normal 6 3 3" xfId="648"/>
    <cellStyle name="Normal 6 3 4" xfId="649"/>
    <cellStyle name="Normal 6 4" xfId="650"/>
    <cellStyle name="Normal 6 4 2" xfId="651"/>
    <cellStyle name="Normal 6 4 3" xfId="652"/>
    <cellStyle name="Normal 6 4 4" xfId="653"/>
    <cellStyle name="Normal 6 5" xfId="654"/>
    <cellStyle name="Normal 6 5 2" xfId="655"/>
    <cellStyle name="Normal 6 5 3" xfId="656"/>
    <cellStyle name="Normal 6 6" xfId="657"/>
    <cellStyle name="Normal 6 6 2" xfId="658"/>
    <cellStyle name="Normal 6 6 2 2" xfId="659"/>
    <cellStyle name="Normal 6 6 2 3" xfId="660"/>
    <cellStyle name="Normal 6 6 3" xfId="661"/>
    <cellStyle name="Normal 6 6 4" xfId="662"/>
    <cellStyle name="Normal 6 7" xfId="663"/>
    <cellStyle name="Normal 6 7 2" xfId="664"/>
    <cellStyle name="Normal 6 7 3" xfId="665"/>
    <cellStyle name="Normal 6 8" xfId="666"/>
    <cellStyle name="Normal 6 8 2" xfId="667"/>
    <cellStyle name="Normal 6 8 3" xfId="668"/>
    <cellStyle name="Normal 6 9" xfId="669"/>
    <cellStyle name="Normal 60" xfId="670"/>
    <cellStyle name="Normal 60 2" xfId="671"/>
    <cellStyle name="Normal 60 3" xfId="672"/>
    <cellStyle name="Normal 61" xfId="673"/>
    <cellStyle name="Normal 61 2" xfId="674"/>
    <cellStyle name="Normal 61 3" xfId="675"/>
    <cellStyle name="Normal 62" xfId="676"/>
    <cellStyle name="Normal 62 2" xfId="677"/>
    <cellStyle name="Normal 62 3" xfId="678"/>
    <cellStyle name="Normal 63" xfId="679"/>
    <cellStyle name="Normal 63 2" xfId="680"/>
    <cellStyle name="Normal 63 3" xfId="681"/>
    <cellStyle name="Normal 64" xfId="682"/>
    <cellStyle name="Normal 65" xfId="683"/>
    <cellStyle name="Normal 65 2" xfId="684"/>
    <cellStyle name="Normal 65 3" xfId="685"/>
    <cellStyle name="Normal 66" xfId="686"/>
    <cellStyle name="Normal 66 2" xfId="687"/>
    <cellStyle name="Normal 66 3" xfId="688"/>
    <cellStyle name="Normal 67" xfId="689"/>
    <cellStyle name="Normal 67 2" xfId="690"/>
    <cellStyle name="Normal 67 3" xfId="691"/>
    <cellStyle name="Normal 68" xfId="692"/>
    <cellStyle name="Normal 68 2" xfId="693"/>
    <cellStyle name="Normal 68 3" xfId="694"/>
    <cellStyle name="Normal 69" xfId="695"/>
    <cellStyle name="Normal 69 2" xfId="696"/>
    <cellStyle name="Normal 69 3" xfId="697"/>
    <cellStyle name="Normal 7" xfId="698"/>
    <cellStyle name="Normal 7 2" xfId="699"/>
    <cellStyle name="Normal 70" xfId="700"/>
    <cellStyle name="Normal 70 2" xfId="701"/>
    <cellStyle name="Normal 70 3" xfId="702"/>
    <cellStyle name="Normal 71" xfId="703"/>
    <cellStyle name="Normal 71 2" xfId="704"/>
    <cellStyle name="Normal 71 3" xfId="705"/>
    <cellStyle name="Normal 72" xfId="706"/>
    <cellStyle name="Normal 72 2" xfId="707"/>
    <cellStyle name="Normal 72 3" xfId="708"/>
    <cellStyle name="Normal 73" xfId="709"/>
    <cellStyle name="Normal 73 2" xfId="710"/>
    <cellStyle name="Normal 73 3" xfId="711"/>
    <cellStyle name="Normal 74" xfId="712"/>
    <cellStyle name="Normal 74 2" xfId="713"/>
    <cellStyle name="Normal 74 3" xfId="714"/>
    <cellStyle name="Normal 75" xfId="715"/>
    <cellStyle name="Normal 75 2" xfId="716"/>
    <cellStyle name="Normal 75 3" xfId="717"/>
    <cellStyle name="Normal 76" xfId="718"/>
    <cellStyle name="Normal 76 2" xfId="719"/>
    <cellStyle name="Normal 76 3" xfId="720"/>
    <cellStyle name="Normal 77" xfId="721"/>
    <cellStyle name="Normal 77 2" xfId="722"/>
    <cellStyle name="Normal 77 3" xfId="723"/>
    <cellStyle name="Normal 78" xfId="724"/>
    <cellStyle name="Normal 78 2" xfId="725"/>
    <cellStyle name="Normal 78 3" xfId="726"/>
    <cellStyle name="Normal 79" xfId="727"/>
    <cellStyle name="Normal 79 2" xfId="728"/>
    <cellStyle name="Normal 79 3" xfId="729"/>
    <cellStyle name="Normal 8" xfId="730"/>
    <cellStyle name="Normal 8 2" xfId="731"/>
    <cellStyle name="Normal 80" xfId="732"/>
    <cellStyle name="Normal 80 2" xfId="733"/>
    <cellStyle name="Normal 80 3" xfId="734"/>
    <cellStyle name="Normal 81" xfId="735"/>
    <cellStyle name="Normal 81 2" xfId="736"/>
    <cellStyle name="Normal 81 3" xfId="737"/>
    <cellStyle name="Normal 82" xfId="738"/>
    <cellStyle name="Normal 82 2" xfId="739"/>
    <cellStyle name="Normal 82 3" xfId="740"/>
    <cellStyle name="Normal 83" xfId="741"/>
    <cellStyle name="Normal 83 2" xfId="742"/>
    <cellStyle name="Normal 83 3" xfId="743"/>
    <cellStyle name="Normal 84" xfId="744"/>
    <cellStyle name="Normal 84 2" xfId="745"/>
    <cellStyle name="Normal 84 3" xfId="746"/>
    <cellStyle name="Normal 85" xfId="747"/>
    <cellStyle name="Normal 85 2" xfId="748"/>
    <cellStyle name="Normal 85 3" xfId="749"/>
    <cellStyle name="Normal 86" xfId="750"/>
    <cellStyle name="Normal 86 2" xfId="751"/>
    <cellStyle name="Normal 86 3" xfId="752"/>
    <cellStyle name="Normal 87" xfId="753"/>
    <cellStyle name="Normal 87 2" xfId="754"/>
    <cellStyle name="Normal 87 3" xfId="755"/>
    <cellStyle name="Normal 88" xfId="756"/>
    <cellStyle name="Normal 88 2" xfId="757"/>
    <cellStyle name="Normal 88 3" xfId="758"/>
    <cellStyle name="Normal 89" xfId="759"/>
    <cellStyle name="Normal 89 2" xfId="760"/>
    <cellStyle name="Normal 89 3" xfId="761"/>
    <cellStyle name="Normal 9" xfId="762"/>
    <cellStyle name="Normal 9 2" xfId="763"/>
    <cellStyle name="Normal 9 2 2" xfId="764"/>
    <cellStyle name="Normal 9 2 3" xfId="765"/>
    <cellStyle name="Normal 9 3" xfId="766"/>
    <cellStyle name="Normal 9 4" xfId="767"/>
    <cellStyle name="Normal 90" xfId="768"/>
    <cellStyle name="Normal 90 2" xfId="769"/>
    <cellStyle name="Normal 90 3" xfId="770"/>
    <cellStyle name="Normal 91" xfId="771"/>
    <cellStyle name="Normal 91 2" xfId="772"/>
    <cellStyle name="Normal 91 3" xfId="773"/>
    <cellStyle name="Normal 92" xfId="774"/>
    <cellStyle name="Normal 92 2" xfId="775"/>
    <cellStyle name="Normal 92 3" xfId="776"/>
    <cellStyle name="Normal 93" xfId="777"/>
    <cellStyle name="Normal 93 2" xfId="778"/>
    <cellStyle name="Normal 93 3" xfId="779"/>
    <cellStyle name="Normal 94" xfId="780"/>
    <cellStyle name="Normal 94 2" xfId="781"/>
    <cellStyle name="Normal 94 3" xfId="782"/>
    <cellStyle name="Normal 95" xfId="783"/>
    <cellStyle name="Normal 95 2" xfId="784"/>
    <cellStyle name="Normal 95 3" xfId="785"/>
    <cellStyle name="Normal 96" xfId="786"/>
    <cellStyle name="Normal 96 2" xfId="787"/>
    <cellStyle name="Normal 96 3" xfId="788"/>
    <cellStyle name="Normal 97" xfId="789"/>
    <cellStyle name="Normal 97 2" xfId="790"/>
    <cellStyle name="Normal 97 3" xfId="791"/>
    <cellStyle name="Normal 98" xfId="792"/>
    <cellStyle name="Normal 98 2" xfId="793"/>
    <cellStyle name="Normal 98 3" xfId="794"/>
    <cellStyle name="Normal 99" xfId="795"/>
    <cellStyle name="Normal_Sayfa2" xfId="7"/>
    <cellStyle name="Normal_TABLO-69" xfId="8"/>
    <cellStyle name="Not 2" xfId="797"/>
    <cellStyle name="Not 3" xfId="798"/>
    <cellStyle name="Not 3 2" xfId="799"/>
    <cellStyle name="Not 3_25.İL-EMOD-Öncelikli Yaşam" xfId="800"/>
    <cellStyle name="Not 4" xfId="801"/>
    <cellStyle name="Nötr" xfId="17" builtinId="28" customBuiltin="1"/>
    <cellStyle name="Nötr 2" xfId="802"/>
    <cellStyle name="Nötr 3" xfId="803"/>
    <cellStyle name="Nötr 4" xfId="804"/>
    <cellStyle name="Stil 1" xfId="805"/>
    <cellStyle name="Toplam 2" xfId="807"/>
    <cellStyle name="Toplam 3" xfId="808"/>
    <cellStyle name="Toplam 4" xfId="809"/>
    <cellStyle name="Toplam 5" xfId="806"/>
    <cellStyle name="Uyarı Metni" xfId="20" builtinId="11" customBuiltin="1"/>
    <cellStyle name="Uyarı Metni 2" xfId="810"/>
    <cellStyle name="Uyarı Metni 3" xfId="811"/>
    <cellStyle name="Uyarı Metni 4" xfId="812"/>
    <cellStyle name="Virgül" xfId="9" builtinId="3"/>
    <cellStyle name="Virgül 2" xfId="814"/>
    <cellStyle name="Virgül 2 2" xfId="10"/>
    <cellStyle name="Virgül 3" xfId="815"/>
    <cellStyle name="Virgül 3 2" xfId="816"/>
    <cellStyle name="Virgül 4" xfId="817"/>
    <cellStyle name="Virgül 4 2" xfId="818"/>
    <cellStyle name="Virgül 5" xfId="819"/>
    <cellStyle name="Virgül 6" xfId="820"/>
    <cellStyle name="Virgül 7" xfId="813"/>
    <cellStyle name="Virgül 7 2" xfId="876"/>
    <cellStyle name="Virgül 8" xfId="888"/>
    <cellStyle name="Virgül 8 2" xfId="893"/>
    <cellStyle name="Virgül 9" xfId="909"/>
    <cellStyle name="Vurgu1 2" xfId="822"/>
    <cellStyle name="Vurgu1 3" xfId="823"/>
    <cellStyle name="Vurgu1 4" xfId="824"/>
    <cellStyle name="Vurgu1 5" xfId="821"/>
    <cellStyle name="Vurgu2" xfId="22" builtinId="33" customBuiltin="1"/>
    <cellStyle name="Vurgu2 2" xfId="825"/>
    <cellStyle name="Vurgu2 3" xfId="826"/>
    <cellStyle name="Vurgu2 4" xfId="827"/>
    <cellStyle name="Vurgu3" xfId="25" builtinId="37" customBuiltin="1"/>
    <cellStyle name="Vurgu3 2" xfId="828"/>
    <cellStyle name="Vurgu3 3" xfId="829"/>
    <cellStyle name="Vurgu3 4" xfId="830"/>
    <cellStyle name="Vurgu4 2" xfId="832"/>
    <cellStyle name="Vurgu4 3" xfId="833"/>
    <cellStyle name="Vurgu4 4" xfId="834"/>
    <cellStyle name="Vurgu4 5" xfId="831"/>
    <cellStyle name="Vurgu5" xfId="26" builtinId="45" customBuiltin="1"/>
    <cellStyle name="Vurgu5 2" xfId="835"/>
    <cellStyle name="Vurgu5 3" xfId="836"/>
    <cellStyle name="Vurgu5 4" xfId="837"/>
    <cellStyle name="Vurgu6" xfId="28" builtinId="49" customBuiltin="1"/>
    <cellStyle name="Vurgu6 2" xfId="838"/>
    <cellStyle name="Vurgu6 3" xfId="839"/>
    <cellStyle name="Vurgu6 4" xfId="840"/>
    <cellStyle name="Yüzde" xfId="11" builtinId="5"/>
    <cellStyle name="Yüzde 2" xfId="841"/>
    <cellStyle name="Yüzde 2 2" xfId="842"/>
    <cellStyle name="Yüzde 2 3" xfId="843"/>
    <cellStyle name="Yüzde 3" xfId="844"/>
    <cellStyle name="Yüzde 4" xfId="845"/>
    <cellStyle name="Yüzde 4 2" xfId="846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BA130"/>
  <sheetViews>
    <sheetView topLeftCell="G1" zoomScaleNormal="100" workbookViewId="0">
      <pane ySplit="1" topLeftCell="A11" activePane="bottomLeft" state="frozen"/>
      <selection pane="bottomLeft" activeCell="O28" sqref="O28"/>
    </sheetView>
  </sheetViews>
  <sheetFormatPr defaultColWidth="8.85546875" defaultRowHeight="15"/>
  <cols>
    <col min="1" max="1" width="9.140625" style="6" customWidth="1"/>
    <col min="2" max="2" width="17.7109375" style="6" bestFit="1" customWidth="1"/>
    <col min="3" max="3" width="11.5703125" style="6" bestFit="1" customWidth="1"/>
    <col min="4" max="6" width="17.7109375" style="6" bestFit="1" customWidth="1"/>
    <col min="7" max="7" width="18" style="6" customWidth="1"/>
    <col min="8" max="8" width="17.7109375" style="6" bestFit="1" customWidth="1"/>
    <col min="9" max="9" width="11.42578125" style="6" bestFit="1" customWidth="1"/>
    <col min="10" max="10" width="9.85546875" style="6" bestFit="1" customWidth="1"/>
    <col min="11" max="11" width="9.140625" style="6" bestFit="1" customWidth="1"/>
    <col min="12" max="14" width="8.85546875" style="6"/>
    <col min="15" max="15" width="10.140625" style="6" bestFit="1" customWidth="1"/>
    <col min="16" max="16384" width="8.85546875" style="6"/>
  </cols>
  <sheetData>
    <row r="1" spans="1:53">
      <c r="A1" s="25" t="s">
        <v>0</v>
      </c>
      <c r="B1" s="27" t="s">
        <v>255</v>
      </c>
      <c r="C1" s="27" t="s">
        <v>256</v>
      </c>
      <c r="D1" s="27" t="s">
        <v>261</v>
      </c>
      <c r="E1" s="28" t="s">
        <v>282</v>
      </c>
      <c r="F1" s="27" t="s">
        <v>259</v>
      </c>
      <c r="G1" s="29" t="s">
        <v>260</v>
      </c>
      <c r="H1" s="27" t="s">
        <v>258</v>
      </c>
      <c r="I1" s="30" t="s">
        <v>257</v>
      </c>
    </row>
    <row r="2" spans="1:53">
      <c r="A2" s="32">
        <v>39722</v>
      </c>
      <c r="B2" s="36">
        <v>9119936</v>
      </c>
      <c r="C2" s="34">
        <f>(B2/$B$2)*100</f>
        <v>100</v>
      </c>
      <c r="D2" s="36">
        <v>1910373</v>
      </c>
      <c r="E2" s="34">
        <f t="shared" ref="E2:E65" si="0">(D2/$D$2)*100</f>
        <v>100</v>
      </c>
      <c r="F2" s="36">
        <v>1137405</v>
      </c>
      <c r="G2" s="34">
        <f>(F2/$F$2)*100</f>
        <v>100</v>
      </c>
      <c r="H2" s="36">
        <v>2187772</v>
      </c>
      <c r="I2" s="35">
        <f>(H2/$H$2)*100</f>
        <v>100</v>
      </c>
      <c r="J2" s="7"/>
      <c r="K2" s="16"/>
      <c r="O2" s="15"/>
      <c r="P2" s="8"/>
    </row>
    <row r="3" spans="1:53">
      <c r="A3" s="32">
        <v>39753</v>
      </c>
      <c r="B3" s="36">
        <v>9022823</v>
      </c>
      <c r="C3" s="34">
        <f t="shared" ref="C3:C66" si="1">(B3/$B$2)*100</f>
        <v>98.935157001101757</v>
      </c>
      <c r="D3" s="36">
        <v>1911654</v>
      </c>
      <c r="E3" s="34">
        <f t="shared" si="0"/>
        <v>100.06705496779948</v>
      </c>
      <c r="F3" s="36">
        <v>1140518</v>
      </c>
      <c r="G3" s="34">
        <f t="shared" ref="G3:G66" si="2">(F3/$F$2)*100</f>
        <v>100.27369318756291</v>
      </c>
      <c r="H3" s="36">
        <v>2199425</v>
      </c>
      <c r="I3" s="35">
        <f t="shared" ref="I3:I66" si="3">(H3/$H$2)*100</f>
        <v>100.53264234115804</v>
      </c>
      <c r="J3" s="7"/>
      <c r="K3" s="16"/>
      <c r="O3" s="15"/>
      <c r="P3" s="8"/>
    </row>
    <row r="4" spans="1:53">
      <c r="A4" s="32">
        <v>39783</v>
      </c>
      <c r="B4" s="36">
        <v>8802989</v>
      </c>
      <c r="C4" s="34">
        <f t="shared" si="1"/>
        <v>96.524679559154805</v>
      </c>
      <c r="D4" s="36">
        <v>1897864</v>
      </c>
      <c r="E4" s="34">
        <f t="shared" si="0"/>
        <v>99.345206407335112</v>
      </c>
      <c r="F4" s="36">
        <v>1141467</v>
      </c>
      <c r="G4" s="34">
        <f t="shared" si="2"/>
        <v>100.35712872723437</v>
      </c>
      <c r="H4" s="36">
        <v>2205676</v>
      </c>
      <c r="I4" s="35">
        <f t="shared" si="3"/>
        <v>100.81836681336081</v>
      </c>
      <c r="J4" s="7"/>
      <c r="K4" s="16"/>
      <c r="O4" s="15"/>
      <c r="P4" s="8"/>
    </row>
    <row r="5" spans="1:53">
      <c r="A5" s="32">
        <v>39814</v>
      </c>
      <c r="B5" s="36">
        <v>8481011</v>
      </c>
      <c r="C5" s="34">
        <f t="shared" si="1"/>
        <v>92.994194257503565</v>
      </c>
      <c r="D5" s="36">
        <v>1912296</v>
      </c>
      <c r="E5" s="34">
        <f t="shared" si="0"/>
        <v>100.10066097039687</v>
      </c>
      <c r="F5" s="36">
        <v>1144082</v>
      </c>
      <c r="G5" s="34">
        <f t="shared" si="2"/>
        <v>100.58703803834166</v>
      </c>
      <c r="H5" s="36">
        <v>2208984</v>
      </c>
      <c r="I5" s="35">
        <f t="shared" si="3"/>
        <v>100.96957086935933</v>
      </c>
      <c r="J5" s="7"/>
      <c r="K5" s="16"/>
      <c r="O5" s="15"/>
      <c r="P5" s="8"/>
    </row>
    <row r="6" spans="1:53">
      <c r="A6" s="32">
        <v>39845</v>
      </c>
      <c r="B6" s="36">
        <v>8362290</v>
      </c>
      <c r="C6" s="34">
        <f t="shared" si="1"/>
        <v>91.692419771366815</v>
      </c>
      <c r="D6" s="36">
        <v>1918636</v>
      </c>
      <c r="E6" s="34">
        <f t="shared" si="0"/>
        <v>100.43253333249579</v>
      </c>
      <c r="F6" s="36">
        <v>1146634</v>
      </c>
      <c r="G6" s="34">
        <f t="shared" si="2"/>
        <v>100.81140842531904</v>
      </c>
      <c r="H6" s="36">
        <v>2213460</v>
      </c>
      <c r="I6" s="35">
        <f t="shared" si="3"/>
        <v>101.17416257269953</v>
      </c>
      <c r="J6" s="7"/>
      <c r="K6" s="16"/>
      <c r="O6" s="15"/>
      <c r="P6" s="8"/>
    </row>
    <row r="7" spans="1:53">
      <c r="A7" s="32">
        <v>39873</v>
      </c>
      <c r="B7" s="36">
        <v>8410234</v>
      </c>
      <c r="C7" s="34">
        <f t="shared" si="1"/>
        <v>92.218125214913798</v>
      </c>
      <c r="D7" s="36">
        <v>1916016</v>
      </c>
      <c r="E7" s="34">
        <f t="shared" si="0"/>
        <v>100.29538734058741</v>
      </c>
      <c r="F7" s="36">
        <v>1150295</v>
      </c>
      <c r="G7" s="34">
        <f t="shared" si="2"/>
        <v>101.13328146086926</v>
      </c>
      <c r="H7" s="36">
        <v>2279020</v>
      </c>
      <c r="I7" s="35">
        <f t="shared" si="3"/>
        <v>104.17081853136432</v>
      </c>
      <c r="J7" s="7"/>
      <c r="K7" s="16"/>
      <c r="O7" s="15"/>
      <c r="P7" s="8"/>
    </row>
    <row r="8" spans="1:53">
      <c r="A8" s="32">
        <v>39904</v>
      </c>
      <c r="B8" s="36">
        <v>8503053</v>
      </c>
      <c r="C8" s="34">
        <f t="shared" si="1"/>
        <v>93.235884550067013</v>
      </c>
      <c r="D8" s="36">
        <v>1931510</v>
      </c>
      <c r="E8" s="34">
        <f t="shared" si="0"/>
        <v>101.10643314159067</v>
      </c>
      <c r="F8" s="36">
        <v>1149546</v>
      </c>
      <c r="G8" s="34">
        <f t="shared" si="2"/>
        <v>101.06742980732457</v>
      </c>
      <c r="H8" s="36">
        <v>2271908</v>
      </c>
      <c r="I8" s="35">
        <f t="shared" si="3"/>
        <v>103.84573895268794</v>
      </c>
      <c r="J8" s="7"/>
      <c r="K8" s="16"/>
      <c r="O8" s="15"/>
      <c r="P8" s="8"/>
    </row>
    <row r="9" spans="1:53">
      <c r="A9" s="32">
        <v>39934</v>
      </c>
      <c r="B9" s="36">
        <v>8674726</v>
      </c>
      <c r="C9" s="34">
        <f t="shared" si="1"/>
        <v>95.118277145804527</v>
      </c>
      <c r="D9" s="36">
        <v>1945342</v>
      </c>
      <c r="E9" s="34">
        <f t="shared" si="0"/>
        <v>101.83048022558945</v>
      </c>
      <c r="F9" s="36">
        <v>1153672</v>
      </c>
      <c r="G9" s="34">
        <f t="shared" si="2"/>
        <v>101.4301853781195</v>
      </c>
      <c r="H9" s="36">
        <v>2270276</v>
      </c>
      <c r="I9" s="35">
        <f t="shared" si="3"/>
        <v>103.77114251393655</v>
      </c>
      <c r="J9" s="7"/>
      <c r="K9" s="16"/>
      <c r="O9" s="15"/>
      <c r="P9" s="8"/>
    </row>
    <row r="10" spans="1:53">
      <c r="A10" s="32">
        <v>39965</v>
      </c>
      <c r="B10" s="36">
        <v>8922743</v>
      </c>
      <c r="C10" s="34">
        <f t="shared" si="1"/>
        <v>97.837780879164058</v>
      </c>
      <c r="D10" s="36">
        <v>1894680</v>
      </c>
      <c r="E10" s="34">
        <f t="shared" si="0"/>
        <v>99.178537385107518</v>
      </c>
      <c r="F10" s="36">
        <v>1158562</v>
      </c>
      <c r="G10" s="34">
        <f t="shared" si="2"/>
        <v>101.86011139391861</v>
      </c>
      <c r="H10" s="36">
        <v>2271485</v>
      </c>
      <c r="I10" s="35">
        <f t="shared" si="3"/>
        <v>103.82640421396745</v>
      </c>
      <c r="J10" s="7"/>
      <c r="K10" s="16"/>
      <c r="O10" s="15"/>
      <c r="P10" s="8"/>
    </row>
    <row r="11" spans="1:53">
      <c r="A11" s="32">
        <v>39995</v>
      </c>
      <c r="B11" s="36">
        <v>9013349</v>
      </c>
      <c r="C11" s="34">
        <f t="shared" si="1"/>
        <v>98.831274693155748</v>
      </c>
      <c r="D11" s="36">
        <v>1830370</v>
      </c>
      <c r="E11" s="34">
        <f t="shared" si="0"/>
        <v>95.812179087539448</v>
      </c>
      <c r="F11" s="36">
        <v>1049015</v>
      </c>
      <c r="G11" s="34">
        <f t="shared" si="2"/>
        <v>92.228801526281316</v>
      </c>
      <c r="H11" s="36">
        <v>2260614</v>
      </c>
      <c r="I11" s="35">
        <f t="shared" si="3"/>
        <v>103.32950599971112</v>
      </c>
      <c r="J11" s="7"/>
      <c r="K11" s="16"/>
      <c r="O11" s="15"/>
      <c r="P11" s="8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/>
    </row>
    <row r="12" spans="1:53">
      <c r="A12" s="32">
        <v>40026</v>
      </c>
      <c r="B12" s="36">
        <v>8977653</v>
      </c>
      <c r="C12" s="34">
        <f t="shared" si="1"/>
        <v>98.439868437673255</v>
      </c>
      <c r="D12" s="36">
        <v>1786003</v>
      </c>
      <c r="E12" s="34">
        <f t="shared" si="0"/>
        <v>93.489753048226703</v>
      </c>
      <c r="F12" s="36">
        <v>1053385</v>
      </c>
      <c r="G12" s="34">
        <f t="shared" si="2"/>
        <v>92.613009438150883</v>
      </c>
      <c r="H12" s="36">
        <v>2248048</v>
      </c>
      <c r="I12" s="35">
        <f t="shared" si="3"/>
        <v>102.75513170476631</v>
      </c>
      <c r="J12" s="7"/>
      <c r="K12" s="16"/>
      <c r="O12" s="15"/>
      <c r="P12" s="8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</row>
    <row r="13" spans="1:53">
      <c r="A13" s="32">
        <v>40057</v>
      </c>
      <c r="B13" s="36">
        <v>8950211</v>
      </c>
      <c r="C13" s="34">
        <f t="shared" si="1"/>
        <v>98.138967203278611</v>
      </c>
      <c r="D13" s="36">
        <v>1820914</v>
      </c>
      <c r="E13" s="34">
        <f t="shared" si="0"/>
        <v>95.317197217506731</v>
      </c>
      <c r="F13" s="36">
        <v>1059182</v>
      </c>
      <c r="G13" s="34">
        <f t="shared" si="2"/>
        <v>93.122678377534825</v>
      </c>
      <c r="H13" s="36">
        <v>2262750</v>
      </c>
      <c r="I13" s="35">
        <f t="shared" si="3"/>
        <v>103.42713957395927</v>
      </c>
      <c r="J13" s="7"/>
      <c r="K13" s="16"/>
      <c r="O13" s="15"/>
      <c r="P13" s="8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</row>
    <row r="14" spans="1:53">
      <c r="A14" s="32">
        <v>40087</v>
      </c>
      <c r="B14" s="36">
        <v>9046769</v>
      </c>
      <c r="C14" s="34">
        <f t="shared" si="1"/>
        <v>99.197724633155318</v>
      </c>
      <c r="D14" s="36">
        <v>1831341</v>
      </c>
      <c r="E14" s="34">
        <f t="shared" si="0"/>
        <v>95.863006857823052</v>
      </c>
      <c r="F14" s="36">
        <v>1061647</v>
      </c>
      <c r="G14" s="34">
        <f t="shared" si="2"/>
        <v>93.339399774047067</v>
      </c>
      <c r="H14" s="36">
        <v>2279402</v>
      </c>
      <c r="I14" s="35">
        <f t="shared" si="3"/>
        <v>104.1882792173956</v>
      </c>
      <c r="J14" s="7"/>
      <c r="K14" s="16"/>
      <c r="O14" s="15"/>
      <c r="P14" s="8"/>
    </row>
    <row r="15" spans="1:53">
      <c r="A15" s="32">
        <v>40118</v>
      </c>
      <c r="B15" s="36">
        <v>8975981</v>
      </c>
      <c r="C15" s="34">
        <f t="shared" si="1"/>
        <v>98.42153497568404</v>
      </c>
      <c r="D15" s="36">
        <v>1833978</v>
      </c>
      <c r="E15" s="34">
        <f t="shared" si="0"/>
        <v>96.001042728304881</v>
      </c>
      <c r="F15" s="36">
        <v>1066653</v>
      </c>
      <c r="G15" s="34">
        <f t="shared" si="2"/>
        <v>93.779524443799701</v>
      </c>
      <c r="H15" s="36">
        <v>2266276</v>
      </c>
      <c r="I15" s="35">
        <f t="shared" si="3"/>
        <v>103.58830810523216</v>
      </c>
      <c r="J15" s="7"/>
      <c r="K15" s="16"/>
      <c r="O15" s="15"/>
      <c r="P15" s="8"/>
    </row>
    <row r="16" spans="1:53">
      <c r="A16" s="32">
        <v>40148</v>
      </c>
      <c r="B16" s="36">
        <v>9030202</v>
      </c>
      <c r="C16" s="34">
        <f t="shared" si="1"/>
        <v>99.016067656615135</v>
      </c>
      <c r="D16" s="36">
        <v>1832133</v>
      </c>
      <c r="E16" s="34">
        <f t="shared" si="0"/>
        <v>95.904464730186206</v>
      </c>
      <c r="F16" s="36">
        <v>1016692</v>
      </c>
      <c r="G16" s="34">
        <f t="shared" si="2"/>
        <v>89.386981769906058</v>
      </c>
      <c r="H16" s="36">
        <v>2241418</v>
      </c>
      <c r="I16" s="35">
        <f t="shared" si="3"/>
        <v>102.4520836723388</v>
      </c>
      <c r="J16" s="7"/>
      <c r="K16" s="16"/>
      <c r="O16" s="15"/>
      <c r="P16" s="8"/>
    </row>
    <row r="17" spans="1:16">
      <c r="A17" s="32">
        <v>40179</v>
      </c>
      <c r="B17" s="36">
        <v>8874966</v>
      </c>
      <c r="C17" s="34">
        <f t="shared" si="1"/>
        <v>97.31390658881817</v>
      </c>
      <c r="D17" s="36">
        <v>1829450</v>
      </c>
      <c r="E17" s="34">
        <f t="shared" si="0"/>
        <v>95.76402095297621</v>
      </c>
      <c r="F17" s="36">
        <v>1023665</v>
      </c>
      <c r="G17" s="34">
        <f t="shared" si="2"/>
        <v>90.000043959715313</v>
      </c>
      <c r="H17" s="36">
        <v>2224741</v>
      </c>
      <c r="I17" s="35">
        <f t="shared" si="3"/>
        <v>101.68980131384806</v>
      </c>
      <c r="J17" s="7"/>
      <c r="K17" s="16"/>
      <c r="O17" s="15"/>
      <c r="P17" s="8"/>
    </row>
    <row r="18" spans="1:16">
      <c r="A18" s="32">
        <v>40210</v>
      </c>
      <c r="B18" s="36">
        <v>8900113</v>
      </c>
      <c r="C18" s="34">
        <f t="shared" si="1"/>
        <v>97.589643172934544</v>
      </c>
      <c r="D18" s="36">
        <v>1836308</v>
      </c>
      <c r="E18" s="34">
        <f t="shared" si="0"/>
        <v>96.123008438666176</v>
      </c>
      <c r="F18" s="36">
        <v>1036251</v>
      </c>
      <c r="G18" s="34">
        <f t="shared" si="2"/>
        <v>91.106597913671919</v>
      </c>
      <c r="H18" s="36">
        <v>2232394</v>
      </c>
      <c r="I18" s="35">
        <f t="shared" si="3"/>
        <v>102.03960924630171</v>
      </c>
      <c r="J18" s="7"/>
      <c r="K18" s="16"/>
      <c r="O18" s="15"/>
      <c r="P18" s="8"/>
    </row>
    <row r="19" spans="1:16">
      <c r="A19" s="32">
        <v>40238</v>
      </c>
      <c r="B19" s="36">
        <v>9136036</v>
      </c>
      <c r="C19" s="34">
        <f t="shared" si="1"/>
        <v>100.17653632657071</v>
      </c>
      <c r="D19" s="36">
        <v>1836519</v>
      </c>
      <c r="E19" s="34">
        <f t="shared" si="0"/>
        <v>96.134053402136658</v>
      </c>
      <c r="F19" s="36">
        <v>1044023</v>
      </c>
      <c r="G19" s="34">
        <f t="shared" si="2"/>
        <v>91.789907728557552</v>
      </c>
      <c r="H19" s="36">
        <v>2233661</v>
      </c>
      <c r="I19" s="35">
        <f t="shared" si="3"/>
        <v>102.09752204525884</v>
      </c>
      <c r="J19" s="7"/>
      <c r="K19" s="16"/>
      <c r="O19" s="15"/>
      <c r="P19" s="8"/>
    </row>
    <row r="20" spans="1:16">
      <c r="A20" s="32">
        <v>40269</v>
      </c>
      <c r="B20" s="36">
        <v>9361665</v>
      </c>
      <c r="C20" s="34">
        <f t="shared" si="1"/>
        <v>102.65055588109391</v>
      </c>
      <c r="D20" s="36">
        <v>1840882</v>
      </c>
      <c r="E20" s="34">
        <f t="shared" si="0"/>
        <v>96.362438120723027</v>
      </c>
      <c r="F20" s="36">
        <v>1049270</v>
      </c>
      <c r="G20" s="34">
        <f t="shared" si="2"/>
        <v>92.251220981092928</v>
      </c>
      <c r="H20" s="36">
        <v>2228659</v>
      </c>
      <c r="I20" s="35">
        <f t="shared" si="3"/>
        <v>101.86888761717401</v>
      </c>
      <c r="J20" s="7"/>
      <c r="K20" s="16"/>
      <c r="O20" s="15"/>
      <c r="P20" s="8"/>
    </row>
    <row r="21" spans="1:16">
      <c r="A21" s="32">
        <v>40299</v>
      </c>
      <c r="B21" s="36">
        <v>9604589</v>
      </c>
      <c r="C21" s="34">
        <f t="shared" si="1"/>
        <v>105.31421492431525</v>
      </c>
      <c r="D21" s="36">
        <v>1850444</v>
      </c>
      <c r="E21" s="34">
        <f t="shared" si="0"/>
        <v>96.862968645390197</v>
      </c>
      <c r="F21" s="36">
        <v>1047511</v>
      </c>
      <c r="G21" s="34">
        <f t="shared" si="2"/>
        <v>92.096570702608133</v>
      </c>
      <c r="H21" s="36">
        <v>2220134</v>
      </c>
      <c r="I21" s="35">
        <f t="shared" si="3"/>
        <v>101.47922178362279</v>
      </c>
      <c r="J21" s="7"/>
      <c r="K21" s="16"/>
      <c r="O21" s="15"/>
      <c r="P21" s="8"/>
    </row>
    <row r="22" spans="1:16">
      <c r="A22" s="32">
        <v>40330</v>
      </c>
      <c r="B22" s="36">
        <v>9743072</v>
      </c>
      <c r="C22" s="34">
        <f t="shared" si="1"/>
        <v>106.83267952757562</v>
      </c>
      <c r="D22" s="36">
        <v>1849129</v>
      </c>
      <c r="E22" s="34">
        <f t="shared" si="0"/>
        <v>96.794133920443798</v>
      </c>
      <c r="F22" s="36">
        <v>1054916</v>
      </c>
      <c r="G22" s="34">
        <f t="shared" si="2"/>
        <v>92.747614086451179</v>
      </c>
      <c r="H22" s="36">
        <v>2250200</v>
      </c>
      <c r="I22" s="35">
        <f t="shared" si="3"/>
        <v>102.85349661664927</v>
      </c>
      <c r="J22" s="7"/>
      <c r="K22" s="16"/>
      <c r="O22" s="15"/>
      <c r="P22" s="8"/>
    </row>
    <row r="23" spans="1:16">
      <c r="A23" s="32">
        <v>40360</v>
      </c>
      <c r="B23" s="36">
        <v>9976855</v>
      </c>
      <c r="C23" s="34">
        <f t="shared" si="1"/>
        <v>109.39610760426388</v>
      </c>
      <c r="D23" s="36">
        <v>1859828.0926363636</v>
      </c>
      <c r="E23" s="34">
        <f t="shared" si="0"/>
        <v>97.354186467059762</v>
      </c>
      <c r="F23" s="36">
        <v>1068099</v>
      </c>
      <c r="G23" s="34">
        <f t="shared" si="2"/>
        <v>93.906655940496137</v>
      </c>
      <c r="H23" s="36">
        <v>2238882</v>
      </c>
      <c r="I23" s="35">
        <f t="shared" si="3"/>
        <v>102.33616665722023</v>
      </c>
      <c r="J23" s="7"/>
      <c r="K23" s="16"/>
      <c r="O23" s="15"/>
      <c r="P23" s="8"/>
    </row>
    <row r="24" spans="1:16">
      <c r="A24" s="32">
        <v>40391</v>
      </c>
      <c r="B24" s="36">
        <v>9937919</v>
      </c>
      <c r="C24" s="34">
        <f t="shared" si="1"/>
        <v>108.96917478368269</v>
      </c>
      <c r="D24" s="36">
        <v>1861234</v>
      </c>
      <c r="E24" s="34">
        <f t="shared" si="0"/>
        <v>97.427779810539619</v>
      </c>
      <c r="F24" s="36">
        <v>1075781</v>
      </c>
      <c r="G24" s="34">
        <f t="shared" si="2"/>
        <v>94.582053006624733</v>
      </c>
      <c r="H24" s="36">
        <v>2244534</v>
      </c>
      <c r="I24" s="35">
        <f t="shared" si="3"/>
        <v>102.59451167671952</v>
      </c>
      <c r="J24" s="7"/>
      <c r="K24" s="16"/>
      <c r="O24" s="8"/>
    </row>
    <row r="25" spans="1:16">
      <c r="A25" s="32">
        <v>40422</v>
      </c>
      <c r="B25" s="36">
        <v>9959685</v>
      </c>
      <c r="C25" s="34">
        <f t="shared" si="1"/>
        <v>109.20783873921923</v>
      </c>
      <c r="D25" s="36">
        <v>1817693.7794000001</v>
      </c>
      <c r="E25" s="34">
        <f t="shared" si="0"/>
        <v>95.14863219905223</v>
      </c>
      <c r="F25" s="36">
        <v>1083929</v>
      </c>
      <c r="G25" s="34">
        <f t="shared" si="2"/>
        <v>95.298420527428661</v>
      </c>
      <c r="H25" s="36">
        <v>2246537</v>
      </c>
      <c r="I25" s="35">
        <f t="shared" si="3"/>
        <v>102.68606600687824</v>
      </c>
      <c r="J25" s="7"/>
      <c r="K25" s="16"/>
      <c r="M25" s="12"/>
      <c r="N25" s="12"/>
      <c r="O25" s="18"/>
    </row>
    <row r="26" spans="1:16">
      <c r="A26" s="32">
        <v>40452</v>
      </c>
      <c r="B26" s="36">
        <v>9992591</v>
      </c>
      <c r="C26" s="34">
        <f t="shared" si="1"/>
        <v>109.56865267475561</v>
      </c>
      <c r="D26" s="36">
        <v>1824281.3330515001</v>
      </c>
      <c r="E26" s="34">
        <f t="shared" si="0"/>
        <v>95.493462954695246</v>
      </c>
      <c r="F26" s="36">
        <v>1089543</v>
      </c>
      <c r="G26" s="34">
        <f t="shared" si="2"/>
        <v>95.792000211006638</v>
      </c>
      <c r="H26" s="36">
        <v>2263441</v>
      </c>
      <c r="I26" s="35">
        <f t="shared" si="3"/>
        <v>103.45872421806294</v>
      </c>
      <c r="J26" s="7"/>
      <c r="K26" s="16"/>
      <c r="O26" s="15"/>
      <c r="P26" s="8"/>
    </row>
    <row r="27" spans="1:16">
      <c r="A27" s="32">
        <v>40483</v>
      </c>
      <c r="B27" s="36">
        <v>9914876</v>
      </c>
      <c r="C27" s="34">
        <f t="shared" si="1"/>
        <v>108.71650853690203</v>
      </c>
      <c r="D27" s="36">
        <v>1832451.5024645755</v>
      </c>
      <c r="E27" s="34">
        <f t="shared" si="0"/>
        <v>95.921136995998964</v>
      </c>
      <c r="F27" s="36">
        <v>1095643</v>
      </c>
      <c r="G27" s="34">
        <f t="shared" si="2"/>
        <v>96.328308737872618</v>
      </c>
      <c r="H27" s="36">
        <v>2260299</v>
      </c>
      <c r="I27" s="35">
        <f t="shared" si="3"/>
        <v>103.31510779002566</v>
      </c>
      <c r="J27" s="7"/>
      <c r="K27" s="16"/>
      <c r="O27" s="15"/>
      <c r="P27" s="8"/>
    </row>
    <row r="28" spans="1:16">
      <c r="A28" s="32">
        <v>40513</v>
      </c>
      <c r="B28" s="36">
        <v>10030810</v>
      </c>
      <c r="C28" s="34">
        <f t="shared" si="1"/>
        <v>109.98772359806033</v>
      </c>
      <c r="D28" s="36">
        <v>1862191.7550279992</v>
      </c>
      <c r="E28" s="34">
        <f t="shared" si="0"/>
        <v>97.477914262188548</v>
      </c>
      <c r="F28" s="36">
        <v>1101131</v>
      </c>
      <c r="G28" s="34">
        <f t="shared" si="2"/>
        <v>96.810810573190736</v>
      </c>
      <c r="H28" s="36">
        <v>2282511</v>
      </c>
      <c r="I28" s="35">
        <f t="shared" si="3"/>
        <v>104.33038726156107</v>
      </c>
      <c r="J28" s="7"/>
      <c r="K28" s="16"/>
      <c r="O28" s="15"/>
      <c r="P28" s="8"/>
    </row>
    <row r="29" spans="1:16">
      <c r="A29" s="32">
        <v>40544</v>
      </c>
      <c r="B29" s="36">
        <v>9960858</v>
      </c>
      <c r="C29" s="34">
        <f t="shared" si="1"/>
        <v>109.22070067158367</v>
      </c>
      <c r="D29" s="36">
        <v>1876534.0000000005</v>
      </c>
      <c r="E29" s="34">
        <f t="shared" si="0"/>
        <v>98.228670526645871</v>
      </c>
      <c r="F29" s="36">
        <v>1115031</v>
      </c>
      <c r="G29" s="34">
        <f t="shared" si="2"/>
        <v>98.032890659000088</v>
      </c>
      <c r="H29" s="36">
        <v>2287486</v>
      </c>
      <c r="I29" s="35">
        <f t="shared" si="3"/>
        <v>104.55778755738716</v>
      </c>
      <c r="J29" s="7"/>
      <c r="K29" s="16"/>
      <c r="O29" s="15"/>
      <c r="P29" s="8"/>
    </row>
    <row r="30" spans="1:16">
      <c r="A30" s="32">
        <v>40575</v>
      </c>
      <c r="B30" s="36">
        <v>9970036</v>
      </c>
      <c r="C30" s="34">
        <f t="shared" si="1"/>
        <v>109.32133734271821</v>
      </c>
      <c r="D30" s="36">
        <v>1883401.7738148256</v>
      </c>
      <c r="E30" s="34">
        <f t="shared" si="0"/>
        <v>98.588169630476642</v>
      </c>
      <c r="F30" s="36">
        <v>1144364</v>
      </c>
      <c r="G30" s="34">
        <f t="shared" si="2"/>
        <v>100.61183131778037</v>
      </c>
      <c r="H30" s="36">
        <v>2301439</v>
      </c>
      <c r="I30" s="35">
        <f t="shared" si="3"/>
        <v>105.19555968355021</v>
      </c>
      <c r="J30" s="7"/>
      <c r="K30" s="16"/>
      <c r="O30" s="15"/>
      <c r="P30" s="8"/>
    </row>
    <row r="31" spans="1:16">
      <c r="A31" s="32">
        <v>40603</v>
      </c>
      <c r="B31" s="36">
        <v>10252034</v>
      </c>
      <c r="C31" s="34">
        <f t="shared" si="1"/>
        <v>112.41344237503421</v>
      </c>
      <c r="D31" s="36">
        <v>1901118.7959576449</v>
      </c>
      <c r="E31" s="34">
        <f t="shared" si="0"/>
        <v>99.515581300491846</v>
      </c>
      <c r="F31" s="36">
        <v>1157888</v>
      </c>
      <c r="G31" s="34">
        <f t="shared" si="2"/>
        <v>101.80085369767144</v>
      </c>
      <c r="H31" s="36">
        <v>2306478</v>
      </c>
      <c r="I31" s="35">
        <f t="shared" si="3"/>
        <v>105.42588532991554</v>
      </c>
      <c r="J31" s="7"/>
      <c r="K31" s="16"/>
      <c r="O31" s="15"/>
      <c r="P31" s="8"/>
    </row>
    <row r="32" spans="1:16">
      <c r="A32" s="32">
        <v>40634</v>
      </c>
      <c r="B32" s="36">
        <v>10511792</v>
      </c>
      <c r="C32" s="34">
        <f t="shared" si="1"/>
        <v>115.26168604691962</v>
      </c>
      <c r="D32" s="36">
        <v>1906281.7196028521</v>
      </c>
      <c r="E32" s="34">
        <f t="shared" si="0"/>
        <v>99.785838660976268</v>
      </c>
      <c r="F32" s="36">
        <v>1195761</v>
      </c>
      <c r="G32" s="34">
        <f t="shared" si="2"/>
        <v>105.13062629406411</v>
      </c>
      <c r="H32" s="36">
        <v>2305863</v>
      </c>
      <c r="I32" s="35">
        <f t="shared" si="3"/>
        <v>105.39777453957726</v>
      </c>
      <c r="J32" s="7"/>
      <c r="K32" s="16"/>
      <c r="O32" s="15"/>
      <c r="P32" s="8"/>
    </row>
    <row r="33" spans="1:16">
      <c r="A33" s="32">
        <v>40664</v>
      </c>
      <c r="B33" s="36">
        <v>10771209</v>
      </c>
      <c r="C33" s="34">
        <f t="shared" si="1"/>
        <v>118.10619065747829</v>
      </c>
      <c r="D33" s="36">
        <v>1885039.9718485156</v>
      </c>
      <c r="E33" s="34">
        <f t="shared" si="0"/>
        <v>98.673922414550219</v>
      </c>
      <c r="F33" s="36">
        <v>1218210</v>
      </c>
      <c r="G33" s="34">
        <f t="shared" si="2"/>
        <v>107.10432959236155</v>
      </c>
      <c r="H33" s="36">
        <v>2312096</v>
      </c>
      <c r="I33" s="35">
        <f t="shared" si="3"/>
        <v>105.68267625694085</v>
      </c>
      <c r="J33" s="7"/>
      <c r="K33" s="16"/>
      <c r="O33" s="15"/>
      <c r="P33" s="8"/>
    </row>
    <row r="34" spans="1:16">
      <c r="A34" s="32">
        <v>40695</v>
      </c>
      <c r="B34" s="36">
        <v>11045909</v>
      </c>
      <c r="C34" s="34">
        <f t="shared" si="1"/>
        <v>121.1182731984084</v>
      </c>
      <c r="D34" s="36">
        <v>1889623.9999999995</v>
      </c>
      <c r="E34" s="34">
        <f t="shared" si="0"/>
        <v>98.913877028203373</v>
      </c>
      <c r="F34" s="36">
        <v>1199684</v>
      </c>
      <c r="G34" s="34">
        <f t="shared" si="2"/>
        <v>105.47553422044038</v>
      </c>
      <c r="H34" s="36">
        <v>2370551</v>
      </c>
      <c r="I34" s="35">
        <f t="shared" si="3"/>
        <v>108.3545725971445</v>
      </c>
      <c r="J34" s="7"/>
      <c r="K34" s="16"/>
      <c r="O34" s="15"/>
      <c r="P34" s="8"/>
    </row>
    <row r="35" spans="1:16">
      <c r="A35" s="32">
        <v>40725</v>
      </c>
      <c r="B35" s="36">
        <v>11112453</v>
      </c>
      <c r="C35" s="34">
        <f t="shared" si="1"/>
        <v>121.84792744159607</v>
      </c>
      <c r="D35" s="36">
        <v>1868398.0000000002</v>
      </c>
      <c r="E35" s="34">
        <f t="shared" si="0"/>
        <v>97.802785110551724</v>
      </c>
      <c r="F35" s="36">
        <v>1184844</v>
      </c>
      <c r="G35" s="34">
        <f t="shared" si="2"/>
        <v>104.1708098698353</v>
      </c>
      <c r="H35" s="36">
        <v>2376533</v>
      </c>
      <c r="I35" s="35">
        <f t="shared" si="3"/>
        <v>108.62800145536188</v>
      </c>
      <c r="J35" s="7"/>
      <c r="K35" s="16"/>
      <c r="O35" s="15"/>
      <c r="P35" s="8"/>
    </row>
    <row r="36" spans="1:16">
      <c r="A36" s="32">
        <v>40756</v>
      </c>
      <c r="B36" s="36">
        <v>10886860</v>
      </c>
      <c r="C36" s="34">
        <f t="shared" si="1"/>
        <v>119.37430262668509</v>
      </c>
      <c r="D36" s="36">
        <v>1876833</v>
      </c>
      <c r="E36" s="34">
        <f t="shared" si="0"/>
        <v>98.244321920378894</v>
      </c>
      <c r="F36" s="36">
        <v>1166692</v>
      </c>
      <c r="G36" s="34">
        <f t="shared" si="2"/>
        <v>102.57489636497115</v>
      </c>
      <c r="H36" s="36">
        <v>2509484</v>
      </c>
      <c r="I36" s="35">
        <f t="shared" si="3"/>
        <v>114.70500582327591</v>
      </c>
      <c r="J36" s="7"/>
      <c r="K36" s="16"/>
      <c r="O36" s="15"/>
      <c r="P36" s="8"/>
    </row>
    <row r="37" spans="1:16">
      <c r="A37" s="32">
        <v>40787</v>
      </c>
      <c r="B37" s="36">
        <v>11061597</v>
      </c>
      <c r="C37" s="34">
        <f t="shared" si="1"/>
        <v>121.29029194941718</v>
      </c>
      <c r="D37" s="36">
        <v>1864766</v>
      </c>
      <c r="E37" s="34">
        <f t="shared" si="0"/>
        <v>97.612665170623742</v>
      </c>
      <c r="F37" s="36">
        <v>1155959</v>
      </c>
      <c r="G37" s="34">
        <f t="shared" si="2"/>
        <v>101.63125711597891</v>
      </c>
      <c r="H37" s="36">
        <v>2537648</v>
      </c>
      <c r="I37" s="35">
        <f t="shared" si="3"/>
        <v>115.99234289496346</v>
      </c>
      <c r="J37" s="7"/>
      <c r="K37" s="16"/>
      <c r="O37" s="15"/>
      <c r="P37" s="8"/>
    </row>
    <row r="38" spans="1:16">
      <c r="A38" s="32">
        <v>40817</v>
      </c>
      <c r="B38" s="36">
        <v>11078121</v>
      </c>
      <c r="C38" s="34">
        <f t="shared" si="1"/>
        <v>121.47147743142057</v>
      </c>
      <c r="D38" s="36">
        <v>1869097</v>
      </c>
      <c r="E38" s="34">
        <f t="shared" si="0"/>
        <v>97.839374823660094</v>
      </c>
      <c r="F38" s="36">
        <v>1154076</v>
      </c>
      <c r="G38" s="34">
        <f t="shared" si="2"/>
        <v>101.46570482809554</v>
      </c>
      <c r="H38" s="36">
        <v>2579366</v>
      </c>
      <c r="I38" s="35">
        <f t="shared" si="3"/>
        <v>117.8992143605458</v>
      </c>
      <c r="J38" s="7"/>
      <c r="K38" s="16"/>
      <c r="O38" s="15"/>
      <c r="P38" s="8"/>
    </row>
    <row r="39" spans="1:16">
      <c r="A39" s="32">
        <v>40848</v>
      </c>
      <c r="B39" s="36">
        <v>10984191</v>
      </c>
      <c r="C39" s="34">
        <f t="shared" si="1"/>
        <v>120.44153599323504</v>
      </c>
      <c r="D39" s="36">
        <v>1878909</v>
      </c>
      <c r="E39" s="34">
        <f t="shared" si="0"/>
        <v>98.352991797936838</v>
      </c>
      <c r="F39" s="36">
        <v>1142647</v>
      </c>
      <c r="G39" s="34">
        <f t="shared" si="2"/>
        <v>100.46087365538222</v>
      </c>
      <c r="H39" s="36">
        <v>2543634</v>
      </c>
      <c r="I39" s="35">
        <f t="shared" si="3"/>
        <v>116.26595458758958</v>
      </c>
      <c r="J39" s="7"/>
      <c r="K39" s="16"/>
      <c r="O39" s="8"/>
    </row>
    <row r="40" spans="1:16">
      <c r="A40" s="32">
        <v>40878</v>
      </c>
      <c r="B40" s="36">
        <v>11030939</v>
      </c>
      <c r="C40" s="34">
        <f t="shared" si="1"/>
        <v>120.95412730966532</v>
      </c>
      <c r="D40" s="36">
        <v>1880740</v>
      </c>
      <c r="E40" s="34">
        <f t="shared" si="0"/>
        <v>98.448836954877393</v>
      </c>
      <c r="F40" s="36">
        <v>1121777</v>
      </c>
      <c r="G40" s="34">
        <f t="shared" si="2"/>
        <v>98.625995138055487</v>
      </c>
      <c r="H40" s="36">
        <v>2554200</v>
      </c>
      <c r="I40" s="35">
        <f t="shared" si="3"/>
        <v>116.74891167818218</v>
      </c>
      <c r="J40" s="7"/>
      <c r="K40" s="16"/>
      <c r="O40" s="8"/>
    </row>
    <row r="41" spans="1:16">
      <c r="A41" s="32">
        <v>40909</v>
      </c>
      <c r="B41" s="36">
        <v>10957242</v>
      </c>
      <c r="C41" s="34">
        <f t="shared" si="1"/>
        <v>120.14604049852981</v>
      </c>
      <c r="D41" s="36">
        <v>1900471</v>
      </c>
      <c r="E41" s="34">
        <f t="shared" si="0"/>
        <v>99.481671903863798</v>
      </c>
      <c r="F41" s="36">
        <v>1139504</v>
      </c>
      <c r="G41" s="34">
        <f t="shared" si="2"/>
        <v>100.18454288490028</v>
      </c>
      <c r="H41" s="36">
        <v>2563237</v>
      </c>
      <c r="I41" s="35">
        <f t="shared" si="3"/>
        <v>117.16198031604756</v>
      </c>
      <c r="J41" s="7"/>
      <c r="K41" s="16"/>
    </row>
    <row r="42" spans="1:16">
      <c r="A42" s="32">
        <v>40940</v>
      </c>
      <c r="B42" s="36">
        <v>10845430</v>
      </c>
      <c r="C42" s="34">
        <f t="shared" si="1"/>
        <v>118.92002312296927</v>
      </c>
      <c r="D42" s="36">
        <v>1921116</v>
      </c>
      <c r="E42" s="34">
        <f t="shared" si="0"/>
        <v>100.56235091262282</v>
      </c>
      <c r="F42" s="36">
        <v>1138592</v>
      </c>
      <c r="G42" s="34">
        <f t="shared" si="2"/>
        <v>100.10436036416228</v>
      </c>
      <c r="H42" s="36">
        <v>2576419</v>
      </c>
      <c r="I42" s="35">
        <f t="shared" si="3"/>
        <v>117.76451110993284</v>
      </c>
      <c r="J42" s="7"/>
      <c r="K42" s="16"/>
    </row>
    <row r="43" spans="1:16">
      <c r="A43" s="32">
        <v>40969</v>
      </c>
      <c r="B43" s="36">
        <v>11257343</v>
      </c>
      <c r="C43" s="34">
        <f t="shared" si="1"/>
        <v>123.43664473084021</v>
      </c>
      <c r="D43" s="36">
        <v>1932074</v>
      </c>
      <c r="E43" s="34">
        <f t="shared" si="0"/>
        <v>101.1359561719099</v>
      </c>
      <c r="F43" s="36">
        <v>1136096</v>
      </c>
      <c r="G43" s="34">
        <f t="shared" si="2"/>
        <v>99.8849134653004</v>
      </c>
      <c r="H43" s="36">
        <v>2574644</v>
      </c>
      <c r="I43" s="35">
        <f t="shared" si="3"/>
        <v>117.68337834107028</v>
      </c>
      <c r="J43" s="7"/>
      <c r="K43" s="16"/>
    </row>
    <row r="44" spans="1:16">
      <c r="A44" s="32">
        <v>41000</v>
      </c>
      <c r="B44" s="36">
        <v>11521869</v>
      </c>
      <c r="C44" s="34">
        <f t="shared" si="1"/>
        <v>126.3371694713647</v>
      </c>
      <c r="D44" s="36">
        <v>1937480</v>
      </c>
      <c r="E44" s="34">
        <f t="shared" si="0"/>
        <v>101.4189375582674</v>
      </c>
      <c r="F44" s="36">
        <v>1121103</v>
      </c>
      <c r="G44" s="34">
        <f t="shared" si="2"/>
        <v>98.566737441808328</v>
      </c>
      <c r="H44" s="36">
        <v>2569269</v>
      </c>
      <c r="I44" s="35">
        <f t="shared" si="3"/>
        <v>117.43769460437376</v>
      </c>
      <c r="J44" s="7"/>
      <c r="K44" s="16"/>
    </row>
    <row r="45" spans="1:16">
      <c r="A45" s="32">
        <v>41030</v>
      </c>
      <c r="B45" s="36">
        <v>11820778</v>
      </c>
      <c r="C45" s="34">
        <f t="shared" si="1"/>
        <v>129.61470343651536</v>
      </c>
      <c r="D45" s="36">
        <v>1931182</v>
      </c>
      <c r="E45" s="34">
        <f t="shared" si="0"/>
        <v>101.0892637197029</v>
      </c>
      <c r="F45" s="36">
        <v>1113613</v>
      </c>
      <c r="G45" s="34">
        <f t="shared" si="2"/>
        <v>97.908220906361407</v>
      </c>
      <c r="H45" s="36">
        <v>2574350</v>
      </c>
      <c r="I45" s="35">
        <f t="shared" si="3"/>
        <v>117.66994001203051</v>
      </c>
      <c r="J45" s="7"/>
      <c r="K45" s="16"/>
    </row>
    <row r="46" spans="1:16">
      <c r="A46" s="32">
        <v>41061</v>
      </c>
      <c r="B46" s="36">
        <v>12087084</v>
      </c>
      <c r="C46" s="34">
        <f t="shared" si="1"/>
        <v>132.53474585786566</v>
      </c>
      <c r="D46" s="36">
        <v>1935759</v>
      </c>
      <c r="E46" s="34">
        <f t="shared" si="0"/>
        <v>101.32885043915508</v>
      </c>
      <c r="F46" s="36">
        <v>1104403</v>
      </c>
      <c r="G46" s="34">
        <f t="shared" si="2"/>
        <v>97.098482950224422</v>
      </c>
      <c r="H46" s="36">
        <v>2610813</v>
      </c>
      <c r="I46" s="35">
        <f t="shared" si="3"/>
        <v>119.33661277317746</v>
      </c>
      <c r="J46" s="7"/>
      <c r="K46" s="16"/>
    </row>
    <row r="47" spans="1:16">
      <c r="A47" s="32">
        <v>41091</v>
      </c>
      <c r="B47" s="36">
        <v>12107944</v>
      </c>
      <c r="C47" s="34">
        <f t="shared" si="1"/>
        <v>132.76347553316162</v>
      </c>
      <c r="D47" s="36">
        <v>1938997</v>
      </c>
      <c r="E47" s="34">
        <f t="shared" si="0"/>
        <v>101.49834613449835</v>
      </c>
      <c r="F47" s="36">
        <v>1103934</v>
      </c>
      <c r="G47" s="34">
        <f t="shared" si="2"/>
        <v>97.057248737257169</v>
      </c>
      <c r="H47" s="36">
        <v>2613791</v>
      </c>
      <c r="I47" s="35">
        <f t="shared" si="3"/>
        <v>119.47273299045787</v>
      </c>
      <c r="J47" s="7"/>
      <c r="K47" s="16"/>
    </row>
    <row r="48" spans="1:16">
      <c r="A48" s="32">
        <v>41122</v>
      </c>
      <c r="B48" s="36">
        <v>11716148</v>
      </c>
      <c r="C48" s="34">
        <f t="shared" si="1"/>
        <v>128.46743661359028</v>
      </c>
      <c r="D48" s="36">
        <v>1937355</v>
      </c>
      <c r="E48" s="34">
        <f t="shared" si="0"/>
        <v>101.41239433346263</v>
      </c>
      <c r="F48" s="36">
        <v>1101083</v>
      </c>
      <c r="G48" s="34">
        <f t="shared" si="2"/>
        <v>96.80659044052031</v>
      </c>
      <c r="H48" s="36">
        <v>2600540</v>
      </c>
      <c r="I48" s="35">
        <f t="shared" si="3"/>
        <v>118.86704830302244</v>
      </c>
      <c r="J48" s="7"/>
      <c r="K48" s="16"/>
    </row>
    <row r="49" spans="1:11">
      <c r="A49" s="32">
        <v>41153</v>
      </c>
      <c r="B49" s="36">
        <v>12069085</v>
      </c>
      <c r="C49" s="34">
        <f t="shared" si="1"/>
        <v>132.33738701675099</v>
      </c>
      <c r="D49" s="36">
        <v>1937908</v>
      </c>
      <c r="E49" s="34">
        <f t="shared" si="0"/>
        <v>101.44134155999902</v>
      </c>
      <c r="F49" s="36">
        <v>1097163</v>
      </c>
      <c r="G49" s="34">
        <f t="shared" si="2"/>
        <v>96.461946272435938</v>
      </c>
      <c r="H49" s="36">
        <v>2613470</v>
      </c>
      <c r="I49" s="35">
        <f t="shared" si="3"/>
        <v>119.45806052915935</v>
      </c>
      <c r="J49" s="7"/>
      <c r="K49" s="16"/>
    </row>
    <row r="50" spans="1:11">
      <c r="A50" s="32">
        <v>41183</v>
      </c>
      <c r="B50" s="36">
        <v>11743906</v>
      </c>
      <c r="C50" s="34">
        <f t="shared" si="1"/>
        <v>128.77180278458093</v>
      </c>
      <c r="D50" s="36">
        <v>1987922</v>
      </c>
      <c r="E50" s="34">
        <f t="shared" si="0"/>
        <v>104.05936432309292</v>
      </c>
      <c r="F50" s="36">
        <v>1079239</v>
      </c>
      <c r="G50" s="34">
        <f t="shared" si="2"/>
        <v>94.886078397756307</v>
      </c>
      <c r="H50" s="36">
        <v>2688851</v>
      </c>
      <c r="I50" s="35">
        <f t="shared" si="3"/>
        <v>122.90362066979557</v>
      </c>
      <c r="J50" s="7"/>
      <c r="K50" s="16"/>
    </row>
    <row r="51" spans="1:11">
      <c r="A51" s="32">
        <v>41214</v>
      </c>
      <c r="B51" s="36">
        <v>11996881</v>
      </c>
      <c r="C51" s="34">
        <f t="shared" si="1"/>
        <v>131.54567093453286</v>
      </c>
      <c r="D51" s="36">
        <v>1933781</v>
      </c>
      <c r="E51" s="34">
        <f t="shared" si="0"/>
        <v>101.22531044984409</v>
      </c>
      <c r="F51" s="36">
        <v>1071133</v>
      </c>
      <c r="G51" s="34">
        <f t="shared" si="2"/>
        <v>94.173403493038975</v>
      </c>
      <c r="H51" s="36">
        <v>2622715</v>
      </c>
      <c r="I51" s="35">
        <f t="shared" si="3"/>
        <v>119.88063655627734</v>
      </c>
      <c r="J51" s="7"/>
      <c r="K51" s="16"/>
    </row>
    <row r="52" spans="1:11">
      <c r="A52" s="32">
        <v>41244</v>
      </c>
      <c r="B52" s="36">
        <v>11939620</v>
      </c>
      <c r="C52" s="34">
        <f t="shared" si="1"/>
        <v>130.91780468634869</v>
      </c>
      <c r="D52" s="36">
        <v>1910505</v>
      </c>
      <c r="E52" s="34">
        <f t="shared" si="0"/>
        <v>100.00690964539385</v>
      </c>
      <c r="F52" s="36">
        <v>1056852</v>
      </c>
      <c r="G52" s="34">
        <f t="shared" si="2"/>
        <v>92.917826104158152</v>
      </c>
      <c r="H52" s="36">
        <v>2662608</v>
      </c>
      <c r="I52" s="35">
        <f t="shared" si="3"/>
        <v>121.70408982288832</v>
      </c>
      <c r="J52" s="7"/>
      <c r="K52" s="16"/>
    </row>
    <row r="53" spans="1:11">
      <c r="A53" s="32">
        <v>41275</v>
      </c>
      <c r="B53" s="36">
        <v>11698045</v>
      </c>
      <c r="C53" s="34">
        <f t="shared" si="1"/>
        <v>128.26893741359589</v>
      </c>
      <c r="D53" s="36">
        <v>1913440</v>
      </c>
      <c r="E53" s="34">
        <f t="shared" si="0"/>
        <v>100.16054456381032</v>
      </c>
      <c r="F53" s="36">
        <v>1050279</v>
      </c>
      <c r="G53" s="34">
        <f t="shared" si="2"/>
        <v>92.339931686602398</v>
      </c>
      <c r="H53" s="36">
        <v>2667984</v>
      </c>
      <c r="I53" s="35">
        <f t="shared" si="3"/>
        <v>121.949819268187</v>
      </c>
      <c r="J53" s="7"/>
      <c r="K53" s="16"/>
    </row>
    <row r="54" spans="1:11">
      <c r="A54" s="32">
        <v>41306</v>
      </c>
      <c r="B54" s="36">
        <v>11620928</v>
      </c>
      <c r="C54" s="34">
        <f t="shared" si="1"/>
        <v>127.42335033930064</v>
      </c>
      <c r="D54" s="36">
        <v>1927111.9999999998</v>
      </c>
      <c r="E54" s="34">
        <f t="shared" si="0"/>
        <v>100.87621632005894</v>
      </c>
      <c r="F54" s="36">
        <v>1042120</v>
      </c>
      <c r="G54" s="34">
        <f t="shared" si="2"/>
        <v>91.622597052061494</v>
      </c>
      <c r="H54" s="36">
        <v>2670744</v>
      </c>
      <c r="I54" s="35">
        <f t="shared" si="3"/>
        <v>122.07597501019303</v>
      </c>
      <c r="K54" s="16"/>
    </row>
    <row r="55" spans="1:11">
      <c r="A55" s="32">
        <v>41334</v>
      </c>
      <c r="B55" s="36">
        <v>11896801</v>
      </c>
      <c r="C55" s="34">
        <f t="shared" si="1"/>
        <v>130.44829481259518</v>
      </c>
      <c r="D55" s="36">
        <v>1938193</v>
      </c>
      <c r="E55" s="34">
        <f t="shared" si="0"/>
        <v>101.45626011255393</v>
      </c>
      <c r="F55" s="36">
        <v>1034903</v>
      </c>
      <c r="G55" s="34">
        <f t="shared" si="2"/>
        <v>90.988082521177589</v>
      </c>
      <c r="H55" s="36">
        <v>2651342</v>
      </c>
      <c r="I55" s="35">
        <f t="shared" si="3"/>
        <v>121.18913671077243</v>
      </c>
      <c r="K55" s="16"/>
    </row>
    <row r="56" spans="1:11">
      <c r="A56" s="32">
        <v>41365</v>
      </c>
      <c r="B56" s="36">
        <v>12132681</v>
      </c>
      <c r="C56" s="34">
        <f t="shared" si="1"/>
        <v>133.03471647169454</v>
      </c>
      <c r="D56" s="36">
        <v>1948982</v>
      </c>
      <c r="E56" s="34">
        <f t="shared" si="0"/>
        <v>102.02101893190492</v>
      </c>
      <c r="F56" s="36">
        <v>1027778</v>
      </c>
      <c r="G56" s="34">
        <f t="shared" si="2"/>
        <v>90.361656577912001</v>
      </c>
      <c r="H56" s="36">
        <v>2649513</v>
      </c>
      <c r="I56" s="35">
        <f t="shared" si="3"/>
        <v>121.10553567739235</v>
      </c>
      <c r="J56" s="8"/>
      <c r="K56" s="16"/>
    </row>
    <row r="57" spans="1:11">
      <c r="A57" s="32">
        <v>41395</v>
      </c>
      <c r="B57" s="36">
        <v>12216079</v>
      </c>
      <c r="C57" s="34">
        <f t="shared" si="1"/>
        <v>133.94917464333082</v>
      </c>
      <c r="D57" s="36">
        <v>1958586</v>
      </c>
      <c r="E57" s="34">
        <f t="shared" si="0"/>
        <v>102.52374798010651</v>
      </c>
      <c r="F57" s="36">
        <v>1022716</v>
      </c>
      <c r="G57" s="34">
        <f t="shared" si="2"/>
        <v>89.916608420043872</v>
      </c>
      <c r="H57" s="36">
        <v>2650756</v>
      </c>
      <c r="I57" s="35">
        <f t="shared" si="3"/>
        <v>121.16235146989722</v>
      </c>
      <c r="K57" s="16"/>
    </row>
    <row r="58" spans="1:11">
      <c r="A58" s="32">
        <v>41426</v>
      </c>
      <c r="B58" s="36">
        <v>12274403</v>
      </c>
      <c r="C58" s="34">
        <f t="shared" si="1"/>
        <v>134.5886966750644</v>
      </c>
      <c r="D58" s="36">
        <v>1961927</v>
      </c>
      <c r="E58" s="34">
        <f t="shared" si="0"/>
        <v>102.69863529268892</v>
      </c>
      <c r="F58" s="36">
        <v>1012428</v>
      </c>
      <c r="G58" s="34">
        <f t="shared" si="2"/>
        <v>89.012093317683679</v>
      </c>
      <c r="H58" s="36">
        <v>2663305</v>
      </c>
      <c r="I58" s="35">
        <f t="shared" si="3"/>
        <v>121.73594871860504</v>
      </c>
      <c r="K58" s="16"/>
    </row>
    <row r="59" spans="1:11">
      <c r="A59" s="32">
        <v>41456</v>
      </c>
      <c r="B59" s="36">
        <v>12200031</v>
      </c>
      <c r="C59" s="34">
        <f t="shared" si="1"/>
        <v>133.77320849619997</v>
      </c>
      <c r="D59" s="36">
        <v>1966920</v>
      </c>
      <c r="E59" s="34">
        <f t="shared" si="0"/>
        <v>102.95999786429142</v>
      </c>
      <c r="F59" s="36">
        <v>1003774</v>
      </c>
      <c r="G59" s="34">
        <f t="shared" si="2"/>
        <v>88.251238564979047</v>
      </c>
      <c r="H59" s="36">
        <v>2668898</v>
      </c>
      <c r="I59" s="35">
        <f t="shared" si="3"/>
        <v>121.99159693057595</v>
      </c>
      <c r="K59" s="16"/>
    </row>
    <row r="60" spans="1:11">
      <c r="A60" s="32">
        <v>41487</v>
      </c>
      <c r="B60" s="36">
        <v>12236880</v>
      </c>
      <c r="C60" s="34">
        <f t="shared" si="1"/>
        <v>134.17725738426233</v>
      </c>
      <c r="D60" s="36">
        <v>1945347</v>
      </c>
      <c r="E60" s="34">
        <f t="shared" si="0"/>
        <v>101.83074195458164</v>
      </c>
      <c r="F60" s="36">
        <v>986334</v>
      </c>
      <c r="G60" s="34">
        <f t="shared" si="2"/>
        <v>86.717923694726153</v>
      </c>
      <c r="H60" s="36">
        <v>2663081</v>
      </c>
      <c r="I60" s="35">
        <f t="shared" si="3"/>
        <v>121.72570999171761</v>
      </c>
      <c r="K60" s="16"/>
    </row>
    <row r="61" spans="1:11">
      <c r="A61" s="32">
        <v>41518</v>
      </c>
      <c r="B61" s="36">
        <v>12523723</v>
      </c>
      <c r="C61" s="34">
        <f t="shared" si="1"/>
        <v>137.32248778938799</v>
      </c>
      <c r="D61" s="36">
        <v>1913073</v>
      </c>
      <c r="E61" s="34">
        <f t="shared" si="0"/>
        <v>100.14133365578346</v>
      </c>
      <c r="F61" s="36">
        <v>970007</v>
      </c>
      <c r="G61" s="34">
        <f t="shared" si="2"/>
        <v>85.282463150768635</v>
      </c>
      <c r="H61" s="36">
        <v>2707070</v>
      </c>
      <c r="I61" s="35">
        <f t="shared" si="3"/>
        <v>123.73638569284185</v>
      </c>
      <c r="K61" s="16"/>
    </row>
    <row r="62" spans="1:11">
      <c r="A62" s="32">
        <v>41548</v>
      </c>
      <c r="B62" s="36">
        <v>12297151</v>
      </c>
      <c r="C62" s="34">
        <f t="shared" si="1"/>
        <v>134.83812825002281</v>
      </c>
      <c r="D62" s="36">
        <v>1896377</v>
      </c>
      <c r="E62" s="34">
        <f t="shared" si="0"/>
        <v>99.267368205057338</v>
      </c>
      <c r="F62" s="36">
        <v>960369</v>
      </c>
      <c r="G62" s="34">
        <f t="shared" si="2"/>
        <v>84.43509567832038</v>
      </c>
      <c r="H62" s="36">
        <v>2756891</v>
      </c>
      <c r="I62" s="35">
        <f t="shared" si="3"/>
        <v>126.0136339618571</v>
      </c>
    </row>
    <row r="63" spans="1:11">
      <c r="A63" s="32">
        <v>41579</v>
      </c>
      <c r="B63" s="36">
        <v>12433976</v>
      </c>
      <c r="C63" s="34">
        <f t="shared" si="1"/>
        <v>136.33841290114316</v>
      </c>
      <c r="D63" s="36">
        <v>1860055</v>
      </c>
      <c r="E63" s="34">
        <f t="shared" si="0"/>
        <v>97.366064114180844</v>
      </c>
      <c r="F63" s="36">
        <v>940806</v>
      </c>
      <c r="G63" s="34">
        <f t="shared" si="2"/>
        <v>82.715127856831998</v>
      </c>
      <c r="H63" s="36">
        <v>2766055</v>
      </c>
      <c r="I63" s="35">
        <f t="shared" si="3"/>
        <v>126.43250759219882</v>
      </c>
    </row>
    <row r="64" spans="1:11">
      <c r="A64" s="32">
        <v>41609</v>
      </c>
      <c r="B64" s="36">
        <v>12363785</v>
      </c>
      <c r="C64" s="34">
        <f t="shared" si="1"/>
        <v>135.56876934224101</v>
      </c>
      <c r="D64" s="36">
        <v>1832463</v>
      </c>
      <c r="E64" s="34">
        <f t="shared" si="0"/>
        <v>95.921738843670852</v>
      </c>
      <c r="F64" s="36">
        <v>928454</v>
      </c>
      <c r="G64" s="34">
        <f t="shared" si="2"/>
        <v>81.629147049643706</v>
      </c>
      <c r="H64" s="36">
        <v>2823400</v>
      </c>
      <c r="I64" s="35">
        <f t="shared" si="3"/>
        <v>129.053667383987</v>
      </c>
    </row>
    <row r="65" spans="1:9">
      <c r="A65" s="32">
        <v>41640</v>
      </c>
      <c r="B65" s="36">
        <v>12329012</v>
      </c>
      <c r="C65" s="34">
        <f t="shared" si="1"/>
        <v>135.18748377181595</v>
      </c>
      <c r="D65" s="36">
        <v>1812824</v>
      </c>
      <c r="E65" s="34">
        <f t="shared" si="0"/>
        <v>94.893719708140765</v>
      </c>
      <c r="F65" s="36">
        <v>908141</v>
      </c>
      <c r="G65" s="34">
        <f t="shared" si="2"/>
        <v>79.84323965518</v>
      </c>
      <c r="H65" s="36">
        <v>2838873</v>
      </c>
      <c r="I65" s="35">
        <f t="shared" si="3"/>
        <v>129.76091658545772</v>
      </c>
    </row>
    <row r="66" spans="1:9">
      <c r="A66" s="32">
        <v>41671</v>
      </c>
      <c r="B66" s="36">
        <v>12355589</v>
      </c>
      <c r="C66" s="34">
        <f t="shared" si="1"/>
        <v>135.47890029052837</v>
      </c>
      <c r="D66" s="36">
        <v>1925354</v>
      </c>
      <c r="E66" s="34">
        <f t="shared" ref="E66:E76" si="4">(D66/$D$2)*100</f>
        <v>100.7841924064044</v>
      </c>
      <c r="F66" s="36">
        <v>929946</v>
      </c>
      <c r="G66" s="34">
        <f t="shared" si="2"/>
        <v>81.760322840149286</v>
      </c>
      <c r="H66" s="36">
        <v>2836699</v>
      </c>
      <c r="I66" s="35">
        <f t="shared" si="3"/>
        <v>129.66154608432689</v>
      </c>
    </row>
    <row r="67" spans="1:9">
      <c r="A67" s="32">
        <v>41699</v>
      </c>
      <c r="B67" s="36">
        <v>12566310</v>
      </c>
      <c r="C67" s="34">
        <f t="shared" ref="C67:C76" si="5">(B67/$B$2)*100</f>
        <v>137.7894537856406</v>
      </c>
      <c r="D67" s="36">
        <v>1928800</v>
      </c>
      <c r="E67" s="34">
        <f t="shared" si="4"/>
        <v>100.96457602782283</v>
      </c>
      <c r="F67" s="36">
        <v>942484</v>
      </c>
      <c r="G67" s="34">
        <f t="shared" ref="G67:G120" si="6">(F67/$F$2)*100</f>
        <v>82.862656661435466</v>
      </c>
      <c r="H67" s="36">
        <v>2849623</v>
      </c>
      <c r="I67" s="35">
        <f t="shared" ref="I67:I88" si="7">(H67/$H$2)*100</f>
        <v>130.25228405885073</v>
      </c>
    </row>
    <row r="68" spans="1:9">
      <c r="A68" s="32">
        <v>41730</v>
      </c>
      <c r="B68" s="36">
        <v>12730077</v>
      </c>
      <c r="C68" s="34">
        <f t="shared" si="5"/>
        <v>139.5851571765416</v>
      </c>
      <c r="D68" s="36">
        <v>1902614</v>
      </c>
      <c r="E68" s="34">
        <f t="shared" si="4"/>
        <v>99.593848949917103</v>
      </c>
      <c r="F68" s="36">
        <v>912476</v>
      </c>
      <c r="G68" s="34">
        <f t="shared" si="6"/>
        <v>80.22437038697737</v>
      </c>
      <c r="H68" s="36">
        <v>2844868</v>
      </c>
      <c r="I68" s="35">
        <f t="shared" si="7"/>
        <v>130.03493965550342</v>
      </c>
    </row>
    <row r="69" spans="1:9">
      <c r="A69" s="32">
        <v>41760</v>
      </c>
      <c r="B69" s="36">
        <v>12922571</v>
      </c>
      <c r="C69" s="34">
        <f t="shared" si="5"/>
        <v>141.69585181299519</v>
      </c>
      <c r="D69" s="36">
        <v>1904808</v>
      </c>
      <c r="E69" s="34">
        <f t="shared" si="4"/>
        <v>99.708695631690773</v>
      </c>
      <c r="F69" s="36">
        <v>910468</v>
      </c>
      <c r="G69" s="34">
        <f t="shared" si="6"/>
        <v>80.047828170264765</v>
      </c>
      <c r="H69" s="36">
        <v>2849314</v>
      </c>
      <c r="I69" s="35">
        <f t="shared" si="7"/>
        <v>130.23816010077834</v>
      </c>
    </row>
    <row r="70" spans="1:9">
      <c r="A70" s="32">
        <v>41791</v>
      </c>
      <c r="B70" s="36">
        <v>13034290</v>
      </c>
      <c r="C70" s="34">
        <f t="shared" si="5"/>
        <v>142.92084944455749</v>
      </c>
      <c r="D70" s="36">
        <v>1906518</v>
      </c>
      <c r="E70" s="34">
        <f t="shared" si="4"/>
        <v>99.79820694702029</v>
      </c>
      <c r="F70" s="36">
        <v>910428</v>
      </c>
      <c r="G70" s="34">
        <f t="shared" si="6"/>
        <v>80.044311393039408</v>
      </c>
      <c r="H70" s="36">
        <v>2852087</v>
      </c>
      <c r="I70" s="35">
        <f t="shared" si="7"/>
        <v>130.36491005461264</v>
      </c>
    </row>
    <row r="71" spans="1:9">
      <c r="A71" s="32">
        <v>41821</v>
      </c>
      <c r="B71" s="36">
        <v>12701507</v>
      </c>
      <c r="C71" s="34">
        <f t="shared" si="5"/>
        <v>139.27188743429778</v>
      </c>
      <c r="D71" s="36">
        <v>1948562</v>
      </c>
      <c r="E71" s="34">
        <f t="shared" si="4"/>
        <v>101.99903369656083</v>
      </c>
      <c r="F71" s="36">
        <v>927355</v>
      </c>
      <c r="G71" s="34">
        <f t="shared" si="6"/>
        <v>81.532523595377199</v>
      </c>
      <c r="H71" s="36">
        <v>2864800</v>
      </c>
      <c r="I71" s="35">
        <f t="shared" si="7"/>
        <v>130.94600351407732</v>
      </c>
    </row>
    <row r="72" spans="1:9">
      <c r="A72" s="32">
        <v>41852</v>
      </c>
      <c r="B72" s="36">
        <v>12884711</v>
      </c>
      <c r="C72" s="34">
        <f t="shared" si="5"/>
        <v>141.2807173208233</v>
      </c>
      <c r="D72" s="36">
        <v>1983848</v>
      </c>
      <c r="E72" s="34">
        <f t="shared" si="4"/>
        <v>103.84610754025523</v>
      </c>
      <c r="F72" s="36">
        <v>925809</v>
      </c>
      <c r="G72" s="34">
        <f t="shared" si="6"/>
        <v>81.396600155617392</v>
      </c>
      <c r="H72" s="36">
        <v>2859563</v>
      </c>
      <c r="I72" s="35">
        <f t="shared" si="7"/>
        <v>130.70662756448112</v>
      </c>
    </row>
    <row r="73" spans="1:9">
      <c r="A73" s="32">
        <v>41883</v>
      </c>
      <c r="B73" s="36">
        <v>13155308</v>
      </c>
      <c r="C73" s="34">
        <f t="shared" si="5"/>
        <v>144.24781051095096</v>
      </c>
      <c r="D73" s="36">
        <v>1984653</v>
      </c>
      <c r="E73" s="34">
        <f t="shared" si="4"/>
        <v>103.88824590799808</v>
      </c>
      <c r="F73" s="36">
        <v>922896</v>
      </c>
      <c r="G73" s="34">
        <f t="shared" si="6"/>
        <v>81.140490854181223</v>
      </c>
      <c r="H73" s="36">
        <v>2879940</v>
      </c>
      <c r="I73" s="35">
        <f t="shared" si="7"/>
        <v>131.63803175102342</v>
      </c>
    </row>
    <row r="74" spans="1:9">
      <c r="A74" s="32">
        <v>41913</v>
      </c>
      <c r="B74" s="37">
        <v>13072609</v>
      </c>
      <c r="C74" s="34">
        <f t="shared" si="5"/>
        <v>143.34101686678503</v>
      </c>
      <c r="D74" s="37">
        <v>2001958</v>
      </c>
      <c r="E74" s="34">
        <f t="shared" si="4"/>
        <v>104.79408994997313</v>
      </c>
      <c r="F74" s="37">
        <v>922888</v>
      </c>
      <c r="G74" s="34">
        <f t="shared" si="6"/>
        <v>81.139787498736155</v>
      </c>
      <c r="H74" s="37">
        <v>2908367</v>
      </c>
      <c r="I74" s="35">
        <f t="shared" si="7"/>
        <v>132.93739018508327</v>
      </c>
    </row>
    <row r="75" spans="1:9" s="49" customFormat="1">
      <c r="A75" s="48">
        <v>41944</v>
      </c>
      <c r="B75" s="50">
        <v>13100694</v>
      </c>
      <c r="C75" s="33">
        <f t="shared" si="5"/>
        <v>143.64896858925326</v>
      </c>
      <c r="D75" s="50">
        <v>1990727</v>
      </c>
      <c r="E75" s="33">
        <f t="shared" si="4"/>
        <v>104.20619428771241</v>
      </c>
      <c r="F75" s="50">
        <v>878159</v>
      </c>
      <c r="G75" s="33">
        <f t="shared" si="6"/>
        <v>77.207239285918376</v>
      </c>
      <c r="H75" s="50">
        <v>2929226</v>
      </c>
      <c r="I75" s="35">
        <f t="shared" si="7"/>
        <v>133.89082591787445</v>
      </c>
    </row>
    <row r="76" spans="1:9">
      <c r="A76" s="51">
        <v>41974</v>
      </c>
      <c r="B76" s="52">
        <v>13093230</v>
      </c>
      <c r="C76" s="33">
        <f t="shared" si="5"/>
        <v>143.56712590965549</v>
      </c>
      <c r="D76" s="52">
        <v>1963165</v>
      </c>
      <c r="E76" s="33">
        <f t="shared" si="4"/>
        <v>102.76343939115556</v>
      </c>
      <c r="F76" s="52">
        <v>864468</v>
      </c>
      <c r="G76" s="33">
        <f t="shared" si="6"/>
        <v>76.003534361111477</v>
      </c>
      <c r="H76" s="52">
        <v>2910148</v>
      </c>
      <c r="I76" s="35">
        <f t="shared" si="7"/>
        <v>133.01879720555888</v>
      </c>
    </row>
    <row r="77" spans="1:9">
      <c r="A77" s="51">
        <v>42005</v>
      </c>
      <c r="B77" s="53">
        <v>12913416</v>
      </c>
      <c r="C77" s="33">
        <f t="shared" ref="C77:C86" si="8">(B77/$B$2)*100</f>
        <v>141.59546733661287</v>
      </c>
      <c r="D77" s="99">
        <v>1971494</v>
      </c>
      <c r="E77" s="33">
        <f t="shared" ref="E77:E89" si="9">(D77/$D$2)*100</f>
        <v>103.19942754634828</v>
      </c>
      <c r="F77" s="99">
        <v>850325</v>
      </c>
      <c r="G77" s="33">
        <f t="shared" si="6"/>
        <v>74.760089853658101</v>
      </c>
      <c r="H77" s="99">
        <v>2926680</v>
      </c>
      <c r="I77" s="35">
        <f t="shared" si="7"/>
        <v>133.77445181673411</v>
      </c>
    </row>
    <row r="78" spans="1:9">
      <c r="A78" s="51">
        <v>42036</v>
      </c>
      <c r="B78" s="61">
        <v>12851205</v>
      </c>
      <c r="C78" s="33">
        <f t="shared" si="8"/>
        <v>140.91332439175014</v>
      </c>
      <c r="D78" s="99">
        <v>2027866</v>
      </c>
      <c r="E78" s="33">
        <f t="shared" si="9"/>
        <v>106.150264895913</v>
      </c>
      <c r="F78" s="99">
        <v>886675</v>
      </c>
      <c r="G78" s="33">
        <f t="shared" si="6"/>
        <v>77.955961157195546</v>
      </c>
      <c r="H78" s="99">
        <v>2929385</v>
      </c>
      <c r="I78" s="35">
        <f t="shared" si="7"/>
        <v>133.89809358562044</v>
      </c>
    </row>
    <row r="79" spans="1:9">
      <c r="A79" s="51">
        <v>42064</v>
      </c>
      <c r="B79" s="54">
        <v>13148326</v>
      </c>
      <c r="C79" s="33">
        <f t="shared" si="8"/>
        <v>144.17125295616108</v>
      </c>
      <c r="D79" s="98">
        <v>2025815</v>
      </c>
      <c r="E79" s="33">
        <f t="shared" si="9"/>
        <v>106.04290366331601</v>
      </c>
      <c r="F79" s="98">
        <v>872201</v>
      </c>
      <c r="G79" s="33">
        <f t="shared" si="6"/>
        <v>76.683415318202393</v>
      </c>
      <c r="H79" s="98">
        <v>2926533</v>
      </c>
      <c r="I79" s="35">
        <f t="shared" si="7"/>
        <v>133.76773265221422</v>
      </c>
    </row>
    <row r="80" spans="1:9">
      <c r="A80" s="51">
        <v>42095</v>
      </c>
      <c r="B80" s="61">
        <v>13451823</v>
      </c>
      <c r="C80" s="33">
        <f t="shared" si="8"/>
        <v>147.49909429188978</v>
      </c>
      <c r="D80" s="99">
        <v>1949831</v>
      </c>
      <c r="E80" s="33">
        <f t="shared" si="9"/>
        <v>102.06546051477905</v>
      </c>
      <c r="F80" s="99">
        <v>839337</v>
      </c>
      <c r="G80" s="33">
        <f t="shared" si="6"/>
        <v>73.794031149854277</v>
      </c>
      <c r="H80" s="99">
        <v>2928695</v>
      </c>
      <c r="I80" s="35">
        <f t="shared" si="7"/>
        <v>133.86655465011893</v>
      </c>
    </row>
    <row r="81" spans="1:9">
      <c r="A81" s="51">
        <v>42125</v>
      </c>
      <c r="B81" s="63">
        <v>13585611</v>
      </c>
      <c r="C81" s="33">
        <f t="shared" si="8"/>
        <v>148.96607827072469</v>
      </c>
      <c r="D81" s="99">
        <v>2026587</v>
      </c>
      <c r="E81" s="33">
        <f t="shared" si="9"/>
        <v>106.08331461971039</v>
      </c>
      <c r="F81" s="99">
        <v>848248</v>
      </c>
      <c r="G81" s="33">
        <f t="shared" si="6"/>
        <v>74.577481196231773</v>
      </c>
      <c r="H81" s="99">
        <v>2928677</v>
      </c>
      <c r="I81" s="35">
        <f t="shared" si="7"/>
        <v>133.86573189527977</v>
      </c>
    </row>
    <row r="82" spans="1:9">
      <c r="A82" s="51">
        <v>42156</v>
      </c>
      <c r="B82" s="44">
        <v>13596512</v>
      </c>
      <c r="C82" s="33">
        <f t="shared" si="8"/>
        <v>149.08560761829906</v>
      </c>
      <c r="D82" s="44">
        <v>1996411</v>
      </c>
      <c r="E82" s="33">
        <f t="shared" si="9"/>
        <v>104.50372780603578</v>
      </c>
      <c r="F82" s="44">
        <v>833523</v>
      </c>
      <c r="G82" s="33">
        <f t="shared" si="6"/>
        <v>73.282867580149542</v>
      </c>
      <c r="H82" s="44">
        <v>2936848</v>
      </c>
      <c r="I82" s="35">
        <f t="shared" si="7"/>
        <v>134.23921688366062</v>
      </c>
    </row>
    <row r="83" spans="1:9">
      <c r="A83" s="51">
        <v>42186</v>
      </c>
      <c r="B83" s="69">
        <v>13318215</v>
      </c>
      <c r="C83" s="33">
        <f t="shared" si="8"/>
        <v>146.03408401111585</v>
      </c>
      <c r="D83" s="99">
        <v>2010252</v>
      </c>
      <c r="E83" s="33">
        <f t="shared" si="9"/>
        <v>105.22824600222052</v>
      </c>
      <c r="F83" s="99">
        <v>828359</v>
      </c>
      <c r="G83" s="33">
        <f t="shared" si="6"/>
        <v>72.828851640356774</v>
      </c>
      <c r="H83" s="99">
        <v>2948014</v>
      </c>
      <c r="I83" s="35">
        <f t="shared" si="7"/>
        <v>134.7495991355589</v>
      </c>
    </row>
    <row r="84" spans="1:9">
      <c r="A84" s="51">
        <v>42217</v>
      </c>
      <c r="B84" s="26">
        <v>13566414</v>
      </c>
      <c r="C84" s="33">
        <f t="shared" si="8"/>
        <v>148.75558337251488</v>
      </c>
      <c r="D84" s="26">
        <v>2018645</v>
      </c>
      <c r="E84" s="33">
        <f t="shared" si="9"/>
        <v>105.66758428851328</v>
      </c>
      <c r="F84" s="26">
        <v>611147</v>
      </c>
      <c r="G84" s="33">
        <f t="shared" si="6"/>
        <v>53.731696273534936</v>
      </c>
      <c r="H84" s="26">
        <v>2949836</v>
      </c>
      <c r="I84" s="35">
        <f t="shared" si="7"/>
        <v>134.83288020872376</v>
      </c>
    </row>
    <row r="85" spans="1:9">
      <c r="A85" s="51">
        <v>42248</v>
      </c>
      <c r="B85" s="69">
        <v>13489364</v>
      </c>
      <c r="C85" s="33">
        <f t="shared" si="8"/>
        <v>147.91073095249791</v>
      </c>
      <c r="D85" s="99">
        <v>2027249</v>
      </c>
      <c r="E85" s="33">
        <f t="shared" si="9"/>
        <v>106.11796753827656</v>
      </c>
      <c r="F85" s="99">
        <v>814110</v>
      </c>
      <c r="G85" s="33">
        <f t="shared" si="6"/>
        <v>71.576087673256225</v>
      </c>
      <c r="H85" s="99">
        <v>2967562</v>
      </c>
      <c r="I85" s="35">
        <f t="shared" si="7"/>
        <v>135.64311089089722</v>
      </c>
    </row>
    <row r="86" spans="1:9">
      <c r="A86" s="51">
        <v>42278</v>
      </c>
      <c r="B86" s="69">
        <v>13741124</v>
      </c>
      <c r="C86" s="33">
        <f t="shared" si="8"/>
        <v>150.67127664053783</v>
      </c>
      <c r="D86" s="99">
        <v>2026155</v>
      </c>
      <c r="E86" s="33">
        <f t="shared" si="9"/>
        <v>106.06070123478504</v>
      </c>
      <c r="F86" s="99">
        <v>808113</v>
      </c>
      <c r="G86" s="33">
        <f t="shared" si="6"/>
        <v>71.048834847745525</v>
      </c>
      <c r="H86" s="99">
        <v>3071020</v>
      </c>
      <c r="I86" s="35">
        <f t="shared" si="7"/>
        <v>140.37203145483167</v>
      </c>
    </row>
    <row r="87" spans="1:9">
      <c r="A87" s="51">
        <v>42309</v>
      </c>
      <c r="B87" s="26">
        <v>13755572</v>
      </c>
      <c r="C87" s="33">
        <f>(B87/$B$2)*100</f>
        <v>150.8296988049039</v>
      </c>
      <c r="D87" s="26">
        <v>2027916</v>
      </c>
      <c r="E87" s="33">
        <f t="shared" si="9"/>
        <v>106.15288218583491</v>
      </c>
      <c r="F87" s="26">
        <v>802893</v>
      </c>
      <c r="G87" s="33">
        <f t="shared" si="6"/>
        <v>70.589895419837262</v>
      </c>
      <c r="H87" s="26">
        <v>2996123</v>
      </c>
      <c r="I87" s="35">
        <f t="shared" si="7"/>
        <v>136.94859427764868</v>
      </c>
    </row>
    <row r="88" spans="1:9">
      <c r="A88" s="51">
        <v>42339</v>
      </c>
      <c r="B88" s="69">
        <v>13713717</v>
      </c>
      <c r="C88" s="33">
        <f>(B88/$B$2)*100</f>
        <v>150.37075918076619</v>
      </c>
      <c r="D88" s="99">
        <v>2035701</v>
      </c>
      <c r="E88" s="33">
        <f t="shared" si="9"/>
        <v>106.5603942266772</v>
      </c>
      <c r="F88" s="99">
        <v>797334</v>
      </c>
      <c r="G88" s="33">
        <f t="shared" si="6"/>
        <v>70.101151304944153</v>
      </c>
      <c r="H88" s="99">
        <v>3032971</v>
      </c>
      <c r="I88" s="35">
        <f t="shared" si="7"/>
        <v>138.63286485063341</v>
      </c>
    </row>
    <row r="89" spans="1:9">
      <c r="A89" s="51">
        <v>42370</v>
      </c>
      <c r="B89" s="69">
        <v>13352629</v>
      </c>
      <c r="C89" s="33">
        <f>(B89/$B$2)*100</f>
        <v>146.41143315040807</v>
      </c>
      <c r="D89" s="99">
        <v>2011113</v>
      </c>
      <c r="E89" s="33">
        <f t="shared" si="9"/>
        <v>105.27331573467589</v>
      </c>
      <c r="F89" s="99">
        <v>792615</v>
      </c>
      <c r="G89" s="33">
        <f t="shared" si="6"/>
        <v>69.686259511783405</v>
      </c>
      <c r="H89" s="99">
        <v>3034105</v>
      </c>
      <c r="I89" s="35">
        <f t="shared" ref="I89:I120" si="10">(H89/$H$2)*100</f>
        <v>138.68469840550114</v>
      </c>
    </row>
    <row r="90" spans="1:9">
      <c r="A90" s="51">
        <v>42401</v>
      </c>
      <c r="B90" s="26">
        <v>13258741</v>
      </c>
      <c r="C90" s="33">
        <f>(B90/$B$2)*100</f>
        <v>145.38195224177011</v>
      </c>
      <c r="D90" s="26">
        <v>1949324</v>
      </c>
      <c r="E90" s="33">
        <f t="shared" ref="E90:E120" si="11">(D90/$D$2)*100</f>
        <v>102.03892119497083</v>
      </c>
      <c r="F90" s="26">
        <v>758850</v>
      </c>
      <c r="G90" s="33">
        <f t="shared" si="6"/>
        <v>66.717659936434245</v>
      </c>
      <c r="H90" s="26">
        <v>3059263</v>
      </c>
      <c r="I90" s="35">
        <f t="shared" si="10"/>
        <v>139.83463541904732</v>
      </c>
    </row>
    <row r="91" spans="1:9">
      <c r="A91" s="51">
        <v>42430</v>
      </c>
      <c r="B91" s="26">
        <v>13503330</v>
      </c>
      <c r="C91" s="33">
        <f>(B91/$B$2)*100</f>
        <v>148.06386799205609</v>
      </c>
      <c r="D91" s="26">
        <v>1935899</v>
      </c>
      <c r="E91" s="33">
        <f t="shared" si="11"/>
        <v>101.33617885093645</v>
      </c>
      <c r="F91" s="26">
        <v>748079</v>
      </c>
      <c r="G91" s="33">
        <f t="shared" si="6"/>
        <v>65.770679749077942</v>
      </c>
      <c r="H91" s="26">
        <v>3068719</v>
      </c>
      <c r="I91" s="35">
        <f t="shared" si="10"/>
        <v>140.26685596122448</v>
      </c>
    </row>
    <row r="92" spans="1:9">
      <c r="A92" s="51">
        <v>42461</v>
      </c>
      <c r="B92" s="26">
        <v>13665900</v>
      </c>
      <c r="C92" s="33">
        <f t="shared" ref="C92:C120" si="12">(B92/$B$2)*100</f>
        <v>149.84644629085116</v>
      </c>
      <c r="D92" s="26">
        <v>1931701</v>
      </c>
      <c r="E92" s="33">
        <f t="shared" si="11"/>
        <v>101.1164311890924</v>
      </c>
      <c r="F92" s="26">
        <v>740165</v>
      </c>
      <c r="G92" s="33">
        <f t="shared" si="6"/>
        <v>65.074885375042314</v>
      </c>
      <c r="H92" s="26">
        <v>3062031</v>
      </c>
      <c r="I92" s="35">
        <f t="shared" si="10"/>
        <v>139.96115682987076</v>
      </c>
    </row>
    <row r="93" spans="1:9">
      <c r="A93" s="51">
        <v>42491</v>
      </c>
      <c r="B93" s="26">
        <v>13696518</v>
      </c>
      <c r="C93" s="33">
        <f t="shared" si="12"/>
        <v>150.18217233103391</v>
      </c>
      <c r="D93" s="26">
        <v>1944407</v>
      </c>
      <c r="E93" s="33">
        <f t="shared" si="11"/>
        <v>101.78153690404963</v>
      </c>
      <c r="F93" s="26">
        <v>738719</v>
      </c>
      <c r="G93" s="33">
        <f t="shared" si="6"/>
        <v>64.947753878345878</v>
      </c>
      <c r="H93" s="26">
        <v>3063975</v>
      </c>
      <c r="I93" s="33">
        <f t="shared" si="10"/>
        <v>140.05001435250108</v>
      </c>
    </row>
    <row r="94" spans="1:9">
      <c r="A94" s="51">
        <v>42522</v>
      </c>
      <c r="B94" s="99">
        <v>13686743</v>
      </c>
      <c r="C94" s="158">
        <f t="shared" si="12"/>
        <v>150.07498956133026</v>
      </c>
      <c r="D94" s="99">
        <v>1946198</v>
      </c>
      <c r="E94" s="158">
        <f t="shared" si="11"/>
        <v>101.87528822905266</v>
      </c>
      <c r="F94" s="99">
        <v>733669</v>
      </c>
      <c r="G94" s="158">
        <f t="shared" si="6"/>
        <v>64.503760753645352</v>
      </c>
      <c r="H94" s="99">
        <v>3083240</v>
      </c>
      <c r="I94" s="158">
        <f t="shared" si="10"/>
        <v>140.93059057342356</v>
      </c>
    </row>
    <row r="95" spans="1:9">
      <c r="A95" s="51">
        <v>42552</v>
      </c>
      <c r="B95" s="99">
        <v>13362031</v>
      </c>
      <c r="C95" s="158">
        <f t="shared" si="12"/>
        <v>146.51452597912967</v>
      </c>
      <c r="D95" s="99">
        <v>1954146</v>
      </c>
      <c r="E95" s="158">
        <f t="shared" si="11"/>
        <v>102.29133263504038</v>
      </c>
      <c r="F95" s="99">
        <v>729995</v>
      </c>
      <c r="G95" s="158">
        <f t="shared" si="6"/>
        <v>64.180744765496897</v>
      </c>
      <c r="H95" s="99">
        <v>3071724</v>
      </c>
      <c r="I95" s="158">
        <f t="shared" si="10"/>
        <v>140.40421031076363</v>
      </c>
    </row>
    <row r="96" spans="1:9">
      <c r="A96" s="51">
        <v>42583</v>
      </c>
      <c r="B96" s="99">
        <v>13471407</v>
      </c>
      <c r="C96" s="158">
        <f t="shared" si="12"/>
        <v>147.7138326409308</v>
      </c>
      <c r="D96" s="99">
        <v>1962189</v>
      </c>
      <c r="E96" s="158">
        <f t="shared" si="11"/>
        <v>102.71234989187977</v>
      </c>
      <c r="F96" s="99">
        <v>727885</v>
      </c>
      <c r="G96" s="158">
        <f t="shared" si="6"/>
        <v>63.995234766859653</v>
      </c>
      <c r="H96" s="99">
        <v>3042243</v>
      </c>
      <c r="I96" s="158">
        <f t="shared" si="10"/>
        <v>139.05667501001017</v>
      </c>
    </row>
    <row r="97" spans="1:10">
      <c r="A97" s="51">
        <v>42614</v>
      </c>
      <c r="B97" s="99">
        <v>13470684</v>
      </c>
      <c r="C97" s="158">
        <f t="shared" si="12"/>
        <v>147.70590495371897</v>
      </c>
      <c r="D97" s="99">
        <v>1967273</v>
      </c>
      <c r="E97" s="158">
        <f t="shared" si="11"/>
        <v>102.97847593114015</v>
      </c>
      <c r="F97" s="99">
        <v>725393</v>
      </c>
      <c r="G97" s="158">
        <f t="shared" si="6"/>
        <v>63.776139545720298</v>
      </c>
      <c r="H97" s="99">
        <v>2992784</v>
      </c>
      <c r="I97" s="158">
        <f t="shared" si="10"/>
        <v>136.7959732549827</v>
      </c>
    </row>
    <row r="98" spans="1:10">
      <c r="A98" s="51">
        <v>42644</v>
      </c>
      <c r="B98" s="99">
        <v>13660465</v>
      </c>
      <c r="C98" s="158">
        <f t="shared" si="12"/>
        <v>149.78685157439702</v>
      </c>
      <c r="D98" s="99">
        <v>1970606</v>
      </c>
      <c r="E98" s="158">
        <f t="shared" si="11"/>
        <v>103.15294447733505</v>
      </c>
      <c r="F98" s="99">
        <v>724432</v>
      </c>
      <c r="G98" s="158">
        <f t="shared" si="6"/>
        <v>63.691648972881254</v>
      </c>
      <c r="H98" s="99">
        <v>2994165</v>
      </c>
      <c r="I98" s="158">
        <f t="shared" si="10"/>
        <v>136.85909683458789</v>
      </c>
    </row>
    <row r="99" spans="1:10">
      <c r="A99" s="51">
        <v>42675</v>
      </c>
      <c r="B99" s="99">
        <v>13583875</v>
      </c>
      <c r="C99" s="158">
        <f t="shared" si="12"/>
        <v>148.94704304942491</v>
      </c>
      <c r="D99" s="99">
        <v>1984374</v>
      </c>
      <c r="E99" s="158">
        <f t="shared" si="11"/>
        <v>103.87364143023379</v>
      </c>
      <c r="F99" s="99">
        <v>722235</v>
      </c>
      <c r="G99" s="158">
        <f t="shared" si="6"/>
        <v>63.49848998377886</v>
      </c>
      <c r="H99" s="99">
        <v>2986386</v>
      </c>
      <c r="I99" s="158">
        <f t="shared" si="10"/>
        <v>136.50352961826005</v>
      </c>
    </row>
    <row r="100" spans="1:10">
      <c r="A100" s="51">
        <v>42705</v>
      </c>
      <c r="B100" s="99">
        <v>13415843</v>
      </c>
      <c r="C100" s="158">
        <f t="shared" si="12"/>
        <v>147.10457397946652</v>
      </c>
      <c r="D100" s="99">
        <v>1983661</v>
      </c>
      <c r="E100" s="158">
        <f t="shared" si="11"/>
        <v>103.83631887594727</v>
      </c>
      <c r="F100" s="99">
        <v>717876</v>
      </c>
      <c r="G100" s="158">
        <f t="shared" si="6"/>
        <v>63.11524918564627</v>
      </c>
      <c r="H100" s="99">
        <v>2982548</v>
      </c>
      <c r="I100" s="158">
        <f t="shared" si="10"/>
        <v>136.32810000310818</v>
      </c>
    </row>
    <row r="101" spans="1:10">
      <c r="A101" s="171">
        <v>42736</v>
      </c>
      <c r="B101" s="64">
        <v>13115945</v>
      </c>
      <c r="C101" s="172">
        <f t="shared" si="12"/>
        <v>143.81619563996941</v>
      </c>
      <c r="D101" s="64">
        <v>1806614</v>
      </c>
      <c r="E101" s="172">
        <f t="shared" si="11"/>
        <v>94.568652299838831</v>
      </c>
      <c r="F101" s="64">
        <v>713465</v>
      </c>
      <c r="G101" s="172">
        <f t="shared" si="6"/>
        <v>62.727436577120734</v>
      </c>
      <c r="H101" s="64">
        <v>2970210</v>
      </c>
      <c r="I101" s="172">
        <f t="shared" si="10"/>
        <v>135.76414726945953</v>
      </c>
    </row>
    <row r="102" spans="1:10">
      <c r="A102" s="171">
        <v>42767</v>
      </c>
      <c r="B102" s="64">
        <v>13126079</v>
      </c>
      <c r="C102" s="172">
        <f t="shared" si="12"/>
        <v>143.92731484080591</v>
      </c>
      <c r="D102" s="64">
        <v>1983739</v>
      </c>
      <c r="E102" s="172">
        <f t="shared" si="11"/>
        <v>103.84040184822545</v>
      </c>
      <c r="F102" s="64">
        <v>715201</v>
      </c>
      <c r="G102" s="172">
        <f t="shared" si="6"/>
        <v>62.880064708700942</v>
      </c>
      <c r="H102" s="64">
        <v>2965218</v>
      </c>
      <c r="I102" s="172">
        <f t="shared" si="10"/>
        <v>135.53596992739645</v>
      </c>
    </row>
    <row r="103" spans="1:10">
      <c r="A103" s="171">
        <v>42795</v>
      </c>
      <c r="B103" s="64">
        <v>13558783</v>
      </c>
      <c r="C103" s="172">
        <f t="shared" si="12"/>
        <v>148.67190953971607</v>
      </c>
      <c r="D103" s="64">
        <v>2006893</v>
      </c>
      <c r="E103" s="172">
        <f t="shared" si="11"/>
        <v>105.05241646526619</v>
      </c>
      <c r="F103" s="64">
        <v>727211</v>
      </c>
      <c r="G103" s="172">
        <f t="shared" si="6"/>
        <v>63.935977070612495</v>
      </c>
      <c r="H103" s="64">
        <v>2970810</v>
      </c>
      <c r="I103" s="172">
        <f t="shared" si="10"/>
        <v>135.79157243076517</v>
      </c>
    </row>
    <row r="104" spans="1:10">
      <c r="A104" s="171">
        <v>42826</v>
      </c>
      <c r="B104" s="64">
        <v>13849359</v>
      </c>
      <c r="C104" s="172">
        <f t="shared" si="12"/>
        <v>151.85807224962983</v>
      </c>
      <c r="D104" s="64">
        <v>2031171</v>
      </c>
      <c r="E104" s="172">
        <f t="shared" si="11"/>
        <v>106.32326775975163</v>
      </c>
      <c r="F104" s="64">
        <v>728918</v>
      </c>
      <c r="G104" s="172">
        <f t="shared" si="6"/>
        <v>64.086055538704329</v>
      </c>
      <c r="H104" s="64">
        <v>2969930</v>
      </c>
      <c r="I104" s="172">
        <f t="shared" si="10"/>
        <v>135.75134886085021</v>
      </c>
      <c r="J104" s="141"/>
    </row>
    <row r="105" spans="1:10">
      <c r="A105" s="171">
        <v>42856</v>
      </c>
      <c r="B105" s="64">
        <v>14105505</v>
      </c>
      <c r="C105" s="172">
        <f t="shared" si="12"/>
        <v>154.66671038042372</v>
      </c>
      <c r="D105" s="64">
        <v>2041743</v>
      </c>
      <c r="E105" s="172">
        <f t="shared" si="11"/>
        <v>106.87666754084151</v>
      </c>
      <c r="F105" s="64">
        <v>729891</v>
      </c>
      <c r="G105" s="172">
        <f t="shared" si="6"/>
        <v>64.171601144710991</v>
      </c>
      <c r="H105" s="64">
        <v>2970555</v>
      </c>
      <c r="I105" s="172">
        <f t="shared" si="10"/>
        <v>135.77991673721027</v>
      </c>
    </row>
    <row r="106" spans="1:10">
      <c r="A106" s="171">
        <v>42887</v>
      </c>
      <c r="B106" s="64">
        <v>14009873</v>
      </c>
      <c r="C106" s="172">
        <f t="shared" si="12"/>
        <v>153.61810653057216</v>
      </c>
      <c r="D106" s="64">
        <v>2061171</v>
      </c>
      <c r="E106" s="172">
        <f t="shared" si="11"/>
        <v>107.8936417129011</v>
      </c>
      <c r="F106" s="64">
        <v>728002</v>
      </c>
      <c r="G106" s="172">
        <f t="shared" si="6"/>
        <v>64.005521340243803</v>
      </c>
      <c r="H106" s="64">
        <v>2976758</v>
      </c>
      <c r="I106" s="172">
        <f t="shared" si="10"/>
        <v>136.0634471965086</v>
      </c>
    </row>
    <row r="107" spans="1:10">
      <c r="A107" s="171">
        <v>42917</v>
      </c>
      <c r="B107" s="64">
        <v>14195607</v>
      </c>
      <c r="C107" s="172">
        <f t="shared" si="12"/>
        <v>155.65467783984448</v>
      </c>
      <c r="D107" s="64">
        <v>2025404</v>
      </c>
      <c r="E107" s="172">
        <f t="shared" si="11"/>
        <v>106.02138954015787</v>
      </c>
      <c r="F107" s="64">
        <v>725985</v>
      </c>
      <c r="G107" s="172">
        <f t="shared" si="6"/>
        <v>63.828187848655496</v>
      </c>
      <c r="H107" s="64">
        <v>2975092</v>
      </c>
      <c r="I107" s="172">
        <f t="shared" si="10"/>
        <v>135.98729666528322</v>
      </c>
    </row>
    <row r="108" spans="1:10">
      <c r="A108" s="171">
        <v>42948</v>
      </c>
      <c r="B108" s="64">
        <v>14265038</v>
      </c>
      <c r="C108" s="172">
        <f t="shared" si="12"/>
        <v>156.41598800693339</v>
      </c>
      <c r="D108" s="64">
        <v>2034842</v>
      </c>
      <c r="E108" s="172">
        <f t="shared" si="11"/>
        <v>106.51542918581869</v>
      </c>
      <c r="F108" s="64">
        <v>719077</v>
      </c>
      <c r="G108" s="172">
        <f t="shared" si="6"/>
        <v>63.22084042183743</v>
      </c>
      <c r="H108" s="64">
        <v>2960311</v>
      </c>
      <c r="I108" s="172">
        <f t="shared" si="10"/>
        <v>135.31167781651837</v>
      </c>
    </row>
    <row r="109" spans="1:10">
      <c r="A109" s="171">
        <v>42979</v>
      </c>
      <c r="B109" s="64">
        <v>14547574</v>
      </c>
      <c r="C109" s="172">
        <f t="shared" si="12"/>
        <v>159.51399220345405</v>
      </c>
      <c r="D109" s="64">
        <v>2050491</v>
      </c>
      <c r="E109" s="172">
        <f t="shared" si="11"/>
        <v>107.33458858557989</v>
      </c>
      <c r="F109" s="64">
        <v>721626</v>
      </c>
      <c r="G109" s="172">
        <f t="shared" si="6"/>
        <v>63.444947050522906</v>
      </c>
      <c r="H109" s="64">
        <v>2964754</v>
      </c>
      <c r="I109" s="172">
        <f t="shared" si="10"/>
        <v>135.51476113598676</v>
      </c>
    </row>
    <row r="110" spans="1:10">
      <c r="A110" s="171">
        <v>43009</v>
      </c>
      <c r="B110" s="64">
        <v>14644895</v>
      </c>
      <c r="C110" s="172">
        <f t="shared" si="12"/>
        <v>160.58111592011173</v>
      </c>
      <c r="D110" s="64">
        <v>2051518</v>
      </c>
      <c r="E110" s="172">
        <f t="shared" si="11"/>
        <v>107.38834772057604</v>
      </c>
      <c r="F110" s="64">
        <v>717318</v>
      </c>
      <c r="G110" s="172">
        <f t="shared" si="6"/>
        <v>63.066190143352628</v>
      </c>
      <c r="H110" s="64">
        <v>2976497</v>
      </c>
      <c r="I110" s="172">
        <f t="shared" si="10"/>
        <v>136.05151725134064</v>
      </c>
    </row>
    <row r="111" spans="1:10">
      <c r="A111" s="171">
        <v>43040</v>
      </c>
      <c r="B111" s="64">
        <v>14555878</v>
      </c>
      <c r="C111" s="172">
        <f t="shared" si="12"/>
        <v>159.6050454740033</v>
      </c>
      <c r="D111" s="64">
        <v>2059343</v>
      </c>
      <c r="E111" s="172">
        <f t="shared" si="11"/>
        <v>107.79795359335584</v>
      </c>
      <c r="F111" s="64">
        <v>708447</v>
      </c>
      <c r="G111" s="172">
        <f t="shared" si="6"/>
        <v>62.286256874200483</v>
      </c>
      <c r="H111" s="64">
        <v>2979048</v>
      </c>
      <c r="I111" s="172">
        <f t="shared" si="10"/>
        <v>136.16811989549186</v>
      </c>
    </row>
    <row r="112" spans="1:10">
      <c r="A112" s="171">
        <v>43070</v>
      </c>
      <c r="B112" s="64">
        <v>14477817</v>
      </c>
      <c r="C112" s="172">
        <f t="shared" si="12"/>
        <v>158.74910744987685</v>
      </c>
      <c r="D112" s="64">
        <v>2071892</v>
      </c>
      <c r="E112" s="172">
        <f t="shared" si="11"/>
        <v>108.45484101795829</v>
      </c>
      <c r="F112" s="64">
        <v>705592</v>
      </c>
      <c r="G112" s="172">
        <f t="shared" si="6"/>
        <v>62.035246899741082</v>
      </c>
      <c r="H112" s="64">
        <v>2986088</v>
      </c>
      <c r="I112" s="172">
        <f t="shared" si="10"/>
        <v>136.48990845481157</v>
      </c>
    </row>
    <row r="113" spans="1:9">
      <c r="A113" s="171">
        <v>43101</v>
      </c>
      <c r="B113" s="64">
        <v>14218231</v>
      </c>
      <c r="C113" s="172">
        <f t="shared" si="12"/>
        <v>155.90274975613866</v>
      </c>
      <c r="D113" s="64">
        <v>2052155</v>
      </c>
      <c r="E113" s="172">
        <f t="shared" si="11"/>
        <v>107.42169199418123</v>
      </c>
      <c r="F113" s="64">
        <v>710746</v>
      </c>
      <c r="G113" s="172">
        <f t="shared" si="6"/>
        <v>62.488383645227522</v>
      </c>
      <c r="H113" s="64">
        <v>2989631</v>
      </c>
      <c r="I113" s="172">
        <f t="shared" si="10"/>
        <v>136.65185403232147</v>
      </c>
    </row>
    <row r="114" spans="1:9">
      <c r="A114" s="171">
        <v>43132</v>
      </c>
      <c r="B114" s="64">
        <v>14127524</v>
      </c>
      <c r="C114" s="172">
        <f t="shared" si="12"/>
        <v>154.90814847823492</v>
      </c>
      <c r="D114" s="64">
        <v>2122417</v>
      </c>
      <c r="E114" s="172">
        <f t="shared" si="11"/>
        <v>111.09961248405415</v>
      </c>
      <c r="F114" s="64">
        <v>713378</v>
      </c>
      <c r="G114" s="172">
        <f t="shared" si="6"/>
        <v>62.719787586655585</v>
      </c>
      <c r="H114" s="64">
        <v>2996690</v>
      </c>
      <c r="I114" s="172">
        <f t="shared" si="10"/>
        <v>136.9745110550825</v>
      </c>
    </row>
    <row r="115" spans="1:9">
      <c r="A115" s="171">
        <v>43160</v>
      </c>
      <c r="B115" s="64">
        <v>14325806</v>
      </c>
      <c r="C115" s="172">
        <f t="shared" si="12"/>
        <v>157.08230847234015</v>
      </c>
      <c r="D115" s="64">
        <v>2096645</v>
      </c>
      <c r="E115" s="172">
        <f t="shared" si="11"/>
        <v>109.7505565667019</v>
      </c>
      <c r="F115" s="64">
        <v>708264</v>
      </c>
      <c r="G115" s="172">
        <f t="shared" si="6"/>
        <v>62.270167618394503</v>
      </c>
      <c r="H115" s="64">
        <v>3006828</v>
      </c>
      <c r="I115" s="172">
        <f t="shared" si="10"/>
        <v>137.43790486394377</v>
      </c>
    </row>
    <row r="116" spans="1:9">
      <c r="A116" s="171">
        <v>43191</v>
      </c>
      <c r="B116" s="64">
        <v>14527332</v>
      </c>
      <c r="C116" s="172">
        <f t="shared" si="12"/>
        <v>159.29203889150099</v>
      </c>
      <c r="D116" s="64">
        <v>2106552</v>
      </c>
      <c r="E116" s="172">
        <f t="shared" si="11"/>
        <v>110.2691463918303</v>
      </c>
      <c r="F116" s="64">
        <v>706409</v>
      </c>
      <c r="G116" s="172">
        <f t="shared" si="6"/>
        <v>62.107077074568863</v>
      </c>
      <c r="H116" s="64">
        <v>3011373</v>
      </c>
      <c r="I116" s="172">
        <f t="shared" si="10"/>
        <v>137.64565046083413</v>
      </c>
    </row>
    <row r="117" spans="1:9">
      <c r="A117" s="171">
        <v>43221</v>
      </c>
      <c r="B117" s="64">
        <v>14729306</v>
      </c>
      <c r="C117" s="172">
        <f t="shared" si="12"/>
        <v>161.50668162583597</v>
      </c>
      <c r="D117" s="64">
        <v>2094008</v>
      </c>
      <c r="E117" s="172">
        <f t="shared" si="11"/>
        <v>109.61252069622005</v>
      </c>
      <c r="F117" s="64">
        <v>709685</v>
      </c>
      <c r="G117" s="172">
        <f t="shared" si="6"/>
        <v>62.395101129325084</v>
      </c>
      <c r="H117" s="64">
        <v>3014740</v>
      </c>
      <c r="I117" s="172">
        <f t="shared" si="10"/>
        <v>137.79955132436103</v>
      </c>
    </row>
    <row r="118" spans="1:9">
      <c r="A118" s="171">
        <v>43252</v>
      </c>
      <c r="B118" s="64">
        <v>14570283</v>
      </c>
      <c r="C118" s="172">
        <f t="shared" si="12"/>
        <v>159.76299614383259</v>
      </c>
      <c r="D118" s="64">
        <v>2012848</v>
      </c>
      <c r="E118" s="172">
        <f t="shared" si="11"/>
        <v>105.36413569496636</v>
      </c>
      <c r="F118" s="64">
        <v>690116</v>
      </c>
      <c r="G118" s="172">
        <f t="shared" si="6"/>
        <v>60.674605791252901</v>
      </c>
      <c r="H118" s="64">
        <v>3019444</v>
      </c>
      <c r="I118" s="172">
        <f t="shared" si="10"/>
        <v>138.01456458899739</v>
      </c>
    </row>
    <row r="119" spans="1:9">
      <c r="A119" s="171">
        <v>43282</v>
      </c>
      <c r="B119" s="64">
        <v>14664384</v>
      </c>
      <c r="C119" s="172">
        <f t="shared" si="12"/>
        <v>160.79481259517613</v>
      </c>
      <c r="D119" s="64">
        <v>2125843</v>
      </c>
      <c r="E119" s="172">
        <f t="shared" si="11"/>
        <v>111.27894918950383</v>
      </c>
      <c r="F119" s="64">
        <v>722771</v>
      </c>
      <c r="G119" s="172">
        <f t="shared" si="6"/>
        <v>63.545614798598557</v>
      </c>
      <c r="H119" s="64">
        <v>3010588</v>
      </c>
      <c r="I119" s="172">
        <f t="shared" si="10"/>
        <v>137.6097692081259</v>
      </c>
    </row>
    <row r="120" spans="1:9">
      <c r="A120" s="171">
        <v>43313</v>
      </c>
      <c r="B120" s="64">
        <v>14482653</v>
      </c>
      <c r="C120" s="172">
        <f t="shared" si="12"/>
        <v>158.80213413778341</v>
      </c>
      <c r="D120" s="64">
        <v>2112407</v>
      </c>
      <c r="E120" s="172">
        <f t="shared" si="11"/>
        <v>110.57563104168662</v>
      </c>
      <c r="F120" s="64">
        <v>731726</v>
      </c>
      <c r="G120" s="172">
        <f t="shared" si="6"/>
        <v>64.332933299923951</v>
      </c>
      <c r="H120" s="64">
        <v>2998531</v>
      </c>
      <c r="I120" s="172">
        <f t="shared" si="10"/>
        <v>137.05866059168872</v>
      </c>
    </row>
    <row r="121" spans="1:9">
      <c r="B121" s="12"/>
      <c r="D121" s="141"/>
    </row>
    <row r="122" spans="1:9">
      <c r="D122" s="141"/>
    </row>
    <row r="123" spans="1:9">
      <c r="D123" s="141"/>
    </row>
    <row r="124" spans="1:9">
      <c r="D124" s="141"/>
    </row>
    <row r="125" spans="1:9">
      <c r="D125" s="141"/>
    </row>
    <row r="126" spans="1:9">
      <c r="D126" s="141"/>
    </row>
    <row r="127" spans="1:9">
      <c r="D127" s="141"/>
    </row>
    <row r="128" spans="1:9">
      <c r="D128" s="141"/>
    </row>
    <row r="129" spans="4:4">
      <c r="D129" s="141"/>
    </row>
    <row r="130" spans="4:4">
      <c r="D130" s="141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0"/>
  <sheetViews>
    <sheetView topLeftCell="A61" workbookViewId="0">
      <selection activeCell="C78" sqref="C78"/>
    </sheetView>
  </sheetViews>
  <sheetFormatPr defaultRowHeight="15"/>
  <cols>
    <col min="1" max="1" width="9.140625" style="157"/>
    <col min="2" max="2" width="16.7109375" style="157" customWidth="1"/>
    <col min="3" max="3" width="10.140625" style="157" customWidth="1"/>
    <col min="4" max="4" width="21.28515625" style="157" customWidth="1"/>
    <col min="5" max="5" width="9.28515625" style="157" customWidth="1"/>
    <col min="6" max="6" width="11.7109375" style="157" customWidth="1"/>
    <col min="7" max="7" width="8.7109375" style="157" customWidth="1"/>
    <col min="8" max="8" width="10.5703125" style="157" bestFit="1" customWidth="1"/>
    <col min="9" max="16384" width="9.140625" style="157"/>
  </cols>
  <sheetData>
    <row r="1" spans="1:8" ht="45">
      <c r="A1" s="175" t="s">
        <v>0</v>
      </c>
      <c r="B1" s="175" t="s">
        <v>286</v>
      </c>
      <c r="C1" s="175" t="s">
        <v>287</v>
      </c>
      <c r="D1" s="175" t="s">
        <v>288</v>
      </c>
      <c r="E1" s="175" t="s">
        <v>289</v>
      </c>
      <c r="F1" s="175" t="s">
        <v>290</v>
      </c>
      <c r="G1" s="175" t="s">
        <v>291</v>
      </c>
      <c r="H1" s="175" t="s">
        <v>292</v>
      </c>
    </row>
    <row r="2" spans="1:8">
      <c r="A2" s="176">
        <v>41275</v>
      </c>
      <c r="B2" s="159">
        <v>11698045</v>
      </c>
      <c r="C2" s="177">
        <f>(B2/$B$2)*100</f>
        <v>100</v>
      </c>
      <c r="D2" s="159">
        <v>2963719</v>
      </c>
      <c r="E2" s="177">
        <f>(D2/$D$2)*100</f>
        <v>100</v>
      </c>
      <c r="F2" s="159">
        <v>2667984</v>
      </c>
      <c r="G2" s="177">
        <f>(F2/$F$2*100)</f>
        <v>100</v>
      </c>
      <c r="H2" s="159">
        <f>B2+D2+F2</f>
        <v>17329748</v>
      </c>
    </row>
    <row r="3" spans="1:8">
      <c r="A3" s="176">
        <v>41306</v>
      </c>
      <c r="B3" s="159">
        <v>11620928</v>
      </c>
      <c r="C3" s="177">
        <f t="shared" ref="C3:C69" si="0">(B3/$B$2)*100</f>
        <v>99.340770188522953</v>
      </c>
      <c r="D3" s="159">
        <v>2969232</v>
      </c>
      <c r="E3" s="177">
        <f t="shared" ref="E3:E69" si="1">(D3/$D$2)*100</f>
        <v>100.18601628561952</v>
      </c>
      <c r="F3" s="159">
        <v>2670744</v>
      </c>
      <c r="G3" s="177">
        <f t="shared" ref="G3:G63" si="2">(F3/$F$2*100)</f>
        <v>100.10344889624525</v>
      </c>
      <c r="H3" s="159">
        <f>B3+D3+F3</f>
        <v>17260904</v>
      </c>
    </row>
    <row r="4" spans="1:8">
      <c r="A4" s="176">
        <v>41334</v>
      </c>
      <c r="B4" s="159">
        <v>11896801</v>
      </c>
      <c r="C4" s="177">
        <f t="shared" si="0"/>
        <v>101.69905313238236</v>
      </c>
      <c r="D4" s="159">
        <v>2973096</v>
      </c>
      <c r="E4" s="177">
        <f t="shared" si="1"/>
        <v>100.31639301836645</v>
      </c>
      <c r="F4" s="159">
        <v>2651342</v>
      </c>
      <c r="G4" s="177">
        <f t="shared" si="2"/>
        <v>99.376233140828433</v>
      </c>
      <c r="H4" s="159">
        <f t="shared" ref="H4:H63" si="3">B4+D4+F4</f>
        <v>17521239</v>
      </c>
    </row>
    <row r="5" spans="1:8">
      <c r="A5" s="176">
        <v>41365</v>
      </c>
      <c r="B5" s="159">
        <v>12132681</v>
      </c>
      <c r="C5" s="177">
        <f t="shared" si="0"/>
        <v>103.71545843771331</v>
      </c>
      <c r="D5" s="159">
        <v>2976760</v>
      </c>
      <c r="E5" s="177">
        <f t="shared" si="1"/>
        <v>100.44002147302089</v>
      </c>
      <c r="F5" s="159">
        <v>2649513</v>
      </c>
      <c r="G5" s="177">
        <f t="shared" si="2"/>
        <v>99.307679506323879</v>
      </c>
      <c r="H5" s="159">
        <f t="shared" si="3"/>
        <v>17758954</v>
      </c>
    </row>
    <row r="6" spans="1:8">
      <c r="A6" s="176">
        <v>41395</v>
      </c>
      <c r="B6" s="159">
        <v>12216079</v>
      </c>
      <c r="C6" s="177">
        <f t="shared" si="0"/>
        <v>104.42838098160847</v>
      </c>
      <c r="D6" s="159">
        <v>2981302</v>
      </c>
      <c r="E6" s="177">
        <f t="shared" si="1"/>
        <v>100.59327486850135</v>
      </c>
      <c r="F6" s="159">
        <v>2650756</v>
      </c>
      <c r="G6" s="177">
        <f t="shared" si="2"/>
        <v>99.354268991118388</v>
      </c>
      <c r="H6" s="159">
        <f t="shared" si="3"/>
        <v>17848137</v>
      </c>
    </row>
    <row r="7" spans="1:8">
      <c r="A7" s="176">
        <v>41426</v>
      </c>
      <c r="B7" s="159">
        <v>12274403</v>
      </c>
      <c r="C7" s="177">
        <f t="shared" si="0"/>
        <v>104.92696001767816</v>
      </c>
      <c r="D7" s="159">
        <v>2974355</v>
      </c>
      <c r="E7" s="177">
        <f t="shared" si="1"/>
        <v>100.35887342895869</v>
      </c>
      <c r="F7" s="159">
        <v>2663305</v>
      </c>
      <c r="G7" s="177">
        <f t="shared" si="2"/>
        <v>99.82462413567697</v>
      </c>
      <c r="H7" s="159">
        <f t="shared" si="3"/>
        <v>17912063</v>
      </c>
    </row>
    <row r="8" spans="1:8">
      <c r="A8" s="176">
        <v>41456</v>
      </c>
      <c r="B8" s="159">
        <v>12200031</v>
      </c>
      <c r="C8" s="177">
        <f t="shared" si="0"/>
        <v>104.29119566560054</v>
      </c>
      <c r="D8" s="159">
        <v>2970694</v>
      </c>
      <c r="E8" s="177">
        <f t="shared" si="1"/>
        <v>100.23534619847563</v>
      </c>
      <c r="F8" s="159">
        <v>2668898</v>
      </c>
      <c r="G8" s="177">
        <f t="shared" si="2"/>
        <v>100.03425807651021</v>
      </c>
      <c r="H8" s="159">
        <f t="shared" si="3"/>
        <v>17839623</v>
      </c>
    </row>
    <row r="9" spans="1:8">
      <c r="A9" s="176">
        <v>41487</v>
      </c>
      <c r="B9" s="159">
        <v>12236880</v>
      </c>
      <c r="C9" s="177">
        <f t="shared" si="0"/>
        <v>104.60619701839069</v>
      </c>
      <c r="D9" s="159">
        <v>2931681</v>
      </c>
      <c r="E9" s="177">
        <f t="shared" si="1"/>
        <v>98.91899333236384</v>
      </c>
      <c r="F9" s="159">
        <v>2663081</v>
      </c>
      <c r="G9" s="177">
        <f t="shared" si="2"/>
        <v>99.816228283228085</v>
      </c>
      <c r="H9" s="159">
        <f t="shared" si="3"/>
        <v>17831642</v>
      </c>
    </row>
    <row r="10" spans="1:8">
      <c r="A10" s="176">
        <v>41518</v>
      </c>
      <c r="B10" s="159">
        <v>12523723</v>
      </c>
      <c r="C10" s="177">
        <f t="shared" si="0"/>
        <v>107.05825631547836</v>
      </c>
      <c r="D10" s="159">
        <v>2883080</v>
      </c>
      <c r="E10" s="177">
        <f t="shared" si="1"/>
        <v>97.279128014497999</v>
      </c>
      <c r="F10" s="159">
        <v>2707070</v>
      </c>
      <c r="G10" s="177">
        <f t="shared" si="2"/>
        <v>101.46500128936304</v>
      </c>
      <c r="H10" s="159">
        <f t="shared" si="3"/>
        <v>18113873</v>
      </c>
    </row>
    <row r="11" spans="1:8">
      <c r="A11" s="176">
        <v>41548</v>
      </c>
      <c r="B11" s="159">
        <v>12297151</v>
      </c>
      <c r="C11" s="177">
        <f t="shared" si="0"/>
        <v>105.12141986118193</v>
      </c>
      <c r="D11" s="159">
        <v>2856746</v>
      </c>
      <c r="E11" s="177">
        <f t="shared" si="1"/>
        <v>96.390582238059679</v>
      </c>
      <c r="F11" s="159">
        <v>2756891</v>
      </c>
      <c r="G11" s="177">
        <f t="shared" si="2"/>
        <v>103.33236631104235</v>
      </c>
      <c r="H11" s="159">
        <f t="shared" si="3"/>
        <v>17910788</v>
      </c>
    </row>
    <row r="12" spans="1:8">
      <c r="A12" s="176">
        <v>41579</v>
      </c>
      <c r="B12" s="159">
        <v>12433976</v>
      </c>
      <c r="C12" s="177">
        <f t="shared" si="0"/>
        <v>106.29105974545318</v>
      </c>
      <c r="D12" s="159">
        <v>2800861</v>
      </c>
      <c r="E12" s="177">
        <f t="shared" si="1"/>
        <v>94.504944632065317</v>
      </c>
      <c r="F12" s="159">
        <v>2766055</v>
      </c>
      <c r="G12" s="177">
        <f t="shared" si="2"/>
        <v>103.6758466317639</v>
      </c>
      <c r="H12" s="159">
        <f t="shared" si="3"/>
        <v>18000892</v>
      </c>
    </row>
    <row r="13" spans="1:8">
      <c r="A13" s="176">
        <v>41609</v>
      </c>
      <c r="B13" s="159">
        <v>12363785</v>
      </c>
      <c r="C13" s="177">
        <f t="shared" si="0"/>
        <v>105.69103640822036</v>
      </c>
      <c r="D13" s="159">
        <v>2760917</v>
      </c>
      <c r="E13" s="177">
        <f t="shared" si="1"/>
        <v>93.157178531432976</v>
      </c>
      <c r="F13" s="159">
        <v>2822178</v>
      </c>
      <c r="G13" s="177">
        <f t="shared" si="2"/>
        <v>105.77941996653652</v>
      </c>
      <c r="H13" s="159">
        <f t="shared" si="3"/>
        <v>17946880</v>
      </c>
    </row>
    <row r="14" spans="1:8">
      <c r="A14" s="176">
        <v>41640</v>
      </c>
      <c r="B14" s="159">
        <v>12329012</v>
      </c>
      <c r="C14" s="177">
        <f t="shared" si="0"/>
        <v>105.39378161051698</v>
      </c>
      <c r="D14" s="159">
        <v>2720965</v>
      </c>
      <c r="E14" s="177">
        <f t="shared" si="1"/>
        <v>91.809142499676923</v>
      </c>
      <c r="F14" s="159">
        <v>2838873</v>
      </c>
      <c r="G14" s="177">
        <f t="shared" si="2"/>
        <v>106.40517334436788</v>
      </c>
      <c r="H14" s="159">
        <f t="shared" si="3"/>
        <v>17888850</v>
      </c>
    </row>
    <row r="15" spans="1:8">
      <c r="A15" s="176">
        <v>41671</v>
      </c>
      <c r="B15" s="159">
        <v>12355589</v>
      </c>
      <c r="C15" s="177">
        <f t="shared" si="0"/>
        <v>105.62097341906276</v>
      </c>
      <c r="D15" s="159">
        <v>2855300</v>
      </c>
      <c r="E15" s="177">
        <f t="shared" si="1"/>
        <v>96.341792187450963</v>
      </c>
      <c r="F15" s="159">
        <v>2836699</v>
      </c>
      <c r="G15" s="177">
        <f t="shared" si="2"/>
        <v>106.32368859783267</v>
      </c>
      <c r="H15" s="159">
        <f t="shared" si="3"/>
        <v>18047588</v>
      </c>
    </row>
    <row r="16" spans="1:8">
      <c r="A16" s="176">
        <v>41699</v>
      </c>
      <c r="B16" s="159">
        <v>12566310</v>
      </c>
      <c r="C16" s="177">
        <f t="shared" si="0"/>
        <v>107.42230859942836</v>
      </c>
      <c r="D16" s="159">
        <v>2871284</v>
      </c>
      <c r="E16" s="177">
        <f t="shared" si="1"/>
        <v>96.881114572602868</v>
      </c>
      <c r="F16" s="159">
        <v>2849623</v>
      </c>
      <c r="G16" s="177">
        <f t="shared" si="2"/>
        <v>106.80809929894633</v>
      </c>
      <c r="H16" s="159">
        <f t="shared" si="3"/>
        <v>18287217</v>
      </c>
    </row>
    <row r="17" spans="1:8">
      <c r="A17" s="176">
        <v>41730</v>
      </c>
      <c r="B17" s="159">
        <v>12730077</v>
      </c>
      <c r="C17" s="177">
        <f t="shared" si="0"/>
        <v>108.8222604717284</v>
      </c>
      <c r="D17" s="159">
        <v>2815090</v>
      </c>
      <c r="E17" s="177">
        <f t="shared" si="1"/>
        <v>94.985050876955611</v>
      </c>
      <c r="F17" s="159">
        <v>2844868</v>
      </c>
      <c r="G17" s="177">
        <f t="shared" si="2"/>
        <v>106.62987484182813</v>
      </c>
      <c r="H17" s="159">
        <f t="shared" si="3"/>
        <v>18390035</v>
      </c>
    </row>
    <row r="18" spans="1:8">
      <c r="A18" s="176">
        <v>41760</v>
      </c>
      <c r="B18" s="159">
        <v>12922571</v>
      </c>
      <c r="C18" s="177">
        <f t="shared" si="0"/>
        <v>110.46778329199452</v>
      </c>
      <c r="D18" s="159">
        <v>2815276</v>
      </c>
      <c r="E18" s="177">
        <f t="shared" si="1"/>
        <v>94.991326775581626</v>
      </c>
      <c r="F18" s="159">
        <v>2849314</v>
      </c>
      <c r="G18" s="177">
        <f t="shared" si="2"/>
        <v>106.79651752034496</v>
      </c>
      <c r="H18" s="159">
        <f t="shared" si="3"/>
        <v>18587161</v>
      </c>
    </row>
    <row r="19" spans="1:8">
      <c r="A19" s="176">
        <v>41791</v>
      </c>
      <c r="B19" s="159">
        <v>13034290</v>
      </c>
      <c r="C19" s="177">
        <f t="shared" si="0"/>
        <v>111.42280611845825</v>
      </c>
      <c r="D19" s="159">
        <v>2816946</v>
      </c>
      <c r="E19" s="177">
        <f t="shared" si="1"/>
        <v>95.04767489765392</v>
      </c>
      <c r="F19" s="159">
        <v>2852087</v>
      </c>
      <c r="G19" s="177">
        <f t="shared" si="2"/>
        <v>106.90045367588412</v>
      </c>
      <c r="H19" s="159">
        <f t="shared" si="3"/>
        <v>18703323</v>
      </c>
    </row>
    <row r="20" spans="1:8">
      <c r="A20" s="176">
        <v>41821</v>
      </c>
      <c r="B20" s="159">
        <v>12701507</v>
      </c>
      <c r="C20" s="177">
        <f t="shared" si="0"/>
        <v>108.57803162836184</v>
      </c>
      <c r="D20" s="159">
        <v>2875917</v>
      </c>
      <c r="E20" s="177">
        <f t="shared" si="1"/>
        <v>97.037438434615424</v>
      </c>
      <c r="F20" s="159">
        <v>2864800</v>
      </c>
      <c r="G20" s="177">
        <f t="shared" si="2"/>
        <v>107.37695578384279</v>
      </c>
      <c r="H20" s="159">
        <f t="shared" si="3"/>
        <v>18442224</v>
      </c>
    </row>
    <row r="21" spans="1:8">
      <c r="A21" s="176">
        <v>41852</v>
      </c>
      <c r="B21" s="159">
        <v>12884711</v>
      </c>
      <c r="C21" s="177">
        <f t="shared" si="0"/>
        <v>110.14413946945835</v>
      </c>
      <c r="D21" s="159">
        <v>2909657</v>
      </c>
      <c r="E21" s="177">
        <f t="shared" si="1"/>
        <v>98.175872948818693</v>
      </c>
      <c r="F21" s="159">
        <v>2859563</v>
      </c>
      <c r="G21" s="177">
        <f t="shared" si="2"/>
        <v>107.18066525136582</v>
      </c>
      <c r="H21" s="159">
        <f t="shared" si="3"/>
        <v>18653931</v>
      </c>
    </row>
    <row r="22" spans="1:8">
      <c r="A22" s="176">
        <v>41883</v>
      </c>
      <c r="B22" s="159">
        <v>13155308</v>
      </c>
      <c r="C22" s="177">
        <f t="shared" si="0"/>
        <v>112.45732086002404</v>
      </c>
      <c r="D22" s="159">
        <v>2907549</v>
      </c>
      <c r="E22" s="177">
        <f t="shared" si="1"/>
        <v>98.104746097723833</v>
      </c>
      <c r="F22" s="159">
        <v>2879940</v>
      </c>
      <c r="G22" s="177">
        <f t="shared" si="2"/>
        <v>107.94442545382581</v>
      </c>
      <c r="H22" s="159">
        <f t="shared" si="3"/>
        <v>18942797</v>
      </c>
    </row>
    <row r="23" spans="1:8">
      <c r="A23" s="176">
        <v>41913</v>
      </c>
      <c r="B23" s="159">
        <v>13072609</v>
      </c>
      <c r="C23" s="177">
        <f t="shared" si="0"/>
        <v>111.75037367354972</v>
      </c>
      <c r="D23" s="159">
        <v>2924846</v>
      </c>
      <c r="E23" s="177">
        <f t="shared" si="1"/>
        <v>98.688370928552942</v>
      </c>
      <c r="F23" s="159">
        <v>2908367</v>
      </c>
      <c r="G23" s="177">
        <f t="shared" si="2"/>
        <v>109.0099116036678</v>
      </c>
      <c r="H23" s="159">
        <f t="shared" si="3"/>
        <v>18905822</v>
      </c>
    </row>
    <row r="24" spans="1:8">
      <c r="A24" s="176">
        <v>41944</v>
      </c>
      <c r="B24" s="159">
        <v>13100694</v>
      </c>
      <c r="C24" s="177">
        <f t="shared" si="0"/>
        <v>111.99045652500055</v>
      </c>
      <c r="D24" s="159">
        <v>2868886</v>
      </c>
      <c r="E24" s="177">
        <f t="shared" si="1"/>
        <v>96.800202718273894</v>
      </c>
      <c r="F24" s="159">
        <v>2929226</v>
      </c>
      <c r="G24" s="177">
        <f t="shared" si="2"/>
        <v>109.79173788148655</v>
      </c>
      <c r="H24" s="159">
        <f t="shared" si="3"/>
        <v>18898806</v>
      </c>
    </row>
    <row r="25" spans="1:8">
      <c r="A25" s="176">
        <v>41974</v>
      </c>
      <c r="B25" s="159">
        <v>13093230</v>
      </c>
      <c r="C25" s="177">
        <f t="shared" si="0"/>
        <v>111.92665099168279</v>
      </c>
      <c r="D25" s="159">
        <v>2827633</v>
      </c>
      <c r="E25" s="177">
        <f t="shared" si="1"/>
        <v>95.40826913752619</v>
      </c>
      <c r="F25" s="159">
        <v>2909003</v>
      </c>
      <c r="G25" s="177">
        <f t="shared" si="2"/>
        <v>109.03374982758518</v>
      </c>
      <c r="H25" s="159">
        <f t="shared" si="3"/>
        <v>18829866</v>
      </c>
    </row>
    <row r="26" spans="1:8">
      <c r="A26" s="176">
        <v>42005</v>
      </c>
      <c r="B26" s="159">
        <v>12913416</v>
      </c>
      <c r="C26" s="177">
        <f t="shared" si="0"/>
        <v>110.38952235181179</v>
      </c>
      <c r="D26" s="159">
        <v>2821819</v>
      </c>
      <c r="E26" s="177">
        <f t="shared" si="1"/>
        <v>95.212096693377475</v>
      </c>
      <c r="F26" s="159">
        <v>2926680</v>
      </c>
      <c r="G26" s="177">
        <f t="shared" si="2"/>
        <v>109.69631002284872</v>
      </c>
      <c r="H26" s="159">
        <f t="shared" si="3"/>
        <v>18661915</v>
      </c>
    </row>
    <row r="27" spans="1:8">
      <c r="A27" s="176">
        <v>42036</v>
      </c>
      <c r="B27" s="159">
        <v>12851205</v>
      </c>
      <c r="C27" s="177">
        <f t="shared" si="0"/>
        <v>109.85771554135755</v>
      </c>
      <c r="D27" s="159">
        <v>2914541</v>
      </c>
      <c r="E27" s="177">
        <f t="shared" si="1"/>
        <v>98.340665899837333</v>
      </c>
      <c r="F27" s="159">
        <v>2929385</v>
      </c>
      <c r="G27" s="177">
        <f t="shared" si="2"/>
        <v>109.7976974374659</v>
      </c>
      <c r="H27" s="159">
        <f t="shared" si="3"/>
        <v>18695131</v>
      </c>
    </row>
    <row r="28" spans="1:8">
      <c r="A28" s="176">
        <v>42064</v>
      </c>
      <c r="B28" s="159">
        <v>13148326</v>
      </c>
      <c r="C28" s="177">
        <f t="shared" si="0"/>
        <v>112.39763567331123</v>
      </c>
      <c r="D28" s="159">
        <v>2898016</v>
      </c>
      <c r="E28" s="177">
        <f t="shared" si="1"/>
        <v>97.783089422445244</v>
      </c>
      <c r="F28" s="159">
        <v>2926533</v>
      </c>
      <c r="G28" s="177">
        <f t="shared" si="2"/>
        <v>109.69080024467912</v>
      </c>
      <c r="H28" s="159">
        <f t="shared" si="3"/>
        <v>18972875</v>
      </c>
    </row>
    <row r="29" spans="1:8">
      <c r="A29" s="176">
        <v>42095</v>
      </c>
      <c r="B29" s="159">
        <v>13451823</v>
      </c>
      <c r="C29" s="177">
        <f t="shared" si="0"/>
        <v>114.99206063919227</v>
      </c>
      <c r="D29" s="159">
        <v>2789168</v>
      </c>
      <c r="E29" s="177">
        <f t="shared" si="1"/>
        <v>94.110406553387833</v>
      </c>
      <c r="F29" s="159">
        <v>2928695</v>
      </c>
      <c r="G29" s="177">
        <f t="shared" si="2"/>
        <v>109.77183521340457</v>
      </c>
      <c r="H29" s="159">
        <f t="shared" si="3"/>
        <v>19169686</v>
      </c>
    </row>
    <row r="30" spans="1:8">
      <c r="A30" s="176">
        <v>42125</v>
      </c>
      <c r="B30" s="159">
        <v>13585611</v>
      </c>
      <c r="C30" s="177">
        <f t="shared" si="0"/>
        <v>116.13573892047775</v>
      </c>
      <c r="D30" s="159">
        <v>2874835</v>
      </c>
      <c r="E30" s="177">
        <f t="shared" si="1"/>
        <v>97.000930250135056</v>
      </c>
      <c r="F30" s="159">
        <v>2928677</v>
      </c>
      <c r="G30" s="177">
        <f t="shared" si="2"/>
        <v>109.77116054668994</v>
      </c>
      <c r="H30" s="159">
        <f t="shared" si="3"/>
        <v>19389123</v>
      </c>
    </row>
    <row r="31" spans="1:8">
      <c r="A31" s="176">
        <v>42156</v>
      </c>
      <c r="B31" s="159">
        <v>13596512</v>
      </c>
      <c r="C31" s="177">
        <f t="shared" si="0"/>
        <v>116.22892543155716</v>
      </c>
      <c r="D31" s="159">
        <v>2829934</v>
      </c>
      <c r="E31" s="177">
        <f t="shared" si="1"/>
        <v>95.485908076980309</v>
      </c>
      <c r="F31" s="159">
        <v>2936848</v>
      </c>
      <c r="G31" s="177">
        <f t="shared" si="2"/>
        <v>110.0774217536537</v>
      </c>
      <c r="H31" s="159">
        <f t="shared" si="3"/>
        <v>19363294</v>
      </c>
    </row>
    <row r="32" spans="1:8">
      <c r="A32" s="176">
        <v>42186</v>
      </c>
      <c r="B32" s="159">
        <v>13318215</v>
      </c>
      <c r="C32" s="177">
        <f t="shared" si="0"/>
        <v>113.84992107655596</v>
      </c>
      <c r="D32" s="159">
        <v>2838611</v>
      </c>
      <c r="E32" s="177">
        <f t="shared" si="1"/>
        <v>95.778682122023042</v>
      </c>
      <c r="F32" s="159">
        <v>2948014</v>
      </c>
      <c r="G32" s="177">
        <f t="shared" si="2"/>
        <v>110.49594000563721</v>
      </c>
      <c r="H32" s="159">
        <f t="shared" si="3"/>
        <v>19104840</v>
      </c>
    </row>
    <row r="33" spans="1:8">
      <c r="A33" s="176">
        <v>42217</v>
      </c>
      <c r="B33" s="159">
        <v>13566414</v>
      </c>
      <c r="C33" s="177">
        <f t="shared" si="0"/>
        <v>115.97163457654676</v>
      </c>
      <c r="D33" s="159">
        <v>2629792</v>
      </c>
      <c r="E33" s="177">
        <f t="shared" si="1"/>
        <v>88.732838707043413</v>
      </c>
      <c r="F33" s="159">
        <v>2949836</v>
      </c>
      <c r="G33" s="177">
        <f t="shared" si="2"/>
        <v>110.56423126975274</v>
      </c>
      <c r="H33" s="159">
        <f t="shared" si="3"/>
        <v>19146042</v>
      </c>
    </row>
    <row r="34" spans="1:8">
      <c r="A34" s="176">
        <v>42248</v>
      </c>
      <c r="B34" s="159">
        <v>13489364</v>
      </c>
      <c r="C34" s="177">
        <f t="shared" si="0"/>
        <v>115.31297751034468</v>
      </c>
      <c r="D34" s="159">
        <v>2841359</v>
      </c>
      <c r="E34" s="177">
        <f t="shared" si="1"/>
        <v>95.871403463013877</v>
      </c>
      <c r="F34" s="159">
        <v>2967562</v>
      </c>
      <c r="G34" s="177">
        <f t="shared" si="2"/>
        <v>111.22862805773947</v>
      </c>
      <c r="H34" s="159">
        <f t="shared" si="3"/>
        <v>19298285</v>
      </c>
    </row>
    <row r="35" spans="1:8">
      <c r="A35" s="176">
        <v>42278</v>
      </c>
      <c r="B35" s="159">
        <v>13741124</v>
      </c>
      <c r="C35" s="177">
        <f t="shared" si="0"/>
        <v>117.46513199427768</v>
      </c>
      <c r="D35" s="159">
        <v>2834268</v>
      </c>
      <c r="E35" s="177">
        <f t="shared" si="1"/>
        <v>95.6321432632446</v>
      </c>
      <c r="F35" s="159">
        <v>3071020</v>
      </c>
      <c r="G35" s="177">
        <f t="shared" si="2"/>
        <v>115.10638744460238</v>
      </c>
      <c r="H35" s="159">
        <f t="shared" si="3"/>
        <v>19646412</v>
      </c>
    </row>
    <row r="36" spans="1:8">
      <c r="A36" s="176">
        <v>42309</v>
      </c>
      <c r="B36" s="159">
        <v>13755572</v>
      </c>
      <c r="C36" s="177">
        <f t="shared" si="0"/>
        <v>117.58863981118213</v>
      </c>
      <c r="D36" s="159">
        <v>2830809</v>
      </c>
      <c r="E36" s="177">
        <f t="shared" si="1"/>
        <v>95.515431793634946</v>
      </c>
      <c r="F36" s="159">
        <v>2996123</v>
      </c>
      <c r="G36" s="177">
        <f t="shared" si="2"/>
        <v>112.29913672645712</v>
      </c>
      <c r="H36" s="159">
        <f t="shared" si="3"/>
        <v>19582504</v>
      </c>
    </row>
    <row r="37" spans="1:8">
      <c r="A37" s="176">
        <v>42339</v>
      </c>
      <c r="B37" s="159">
        <v>13713717</v>
      </c>
      <c r="C37" s="177">
        <f t="shared" si="0"/>
        <v>117.23084498307195</v>
      </c>
      <c r="D37" s="159">
        <v>2833035</v>
      </c>
      <c r="E37" s="177">
        <f t="shared" si="1"/>
        <v>95.590540128804378</v>
      </c>
      <c r="F37" s="159">
        <v>3031979</v>
      </c>
      <c r="G37" s="177">
        <f t="shared" si="2"/>
        <v>113.64307282202593</v>
      </c>
      <c r="H37" s="159">
        <f t="shared" si="3"/>
        <v>19578731</v>
      </c>
    </row>
    <row r="38" spans="1:8">
      <c r="A38" s="176">
        <v>42370</v>
      </c>
      <c r="B38" s="159">
        <v>13352629</v>
      </c>
      <c r="C38" s="177">
        <f t="shared" si="0"/>
        <v>114.14410698539798</v>
      </c>
      <c r="D38" s="159">
        <v>2803728</v>
      </c>
      <c r="E38" s="177">
        <f t="shared" si="1"/>
        <v>94.601681198521177</v>
      </c>
      <c r="F38" s="159">
        <v>3034105</v>
      </c>
      <c r="G38" s="177">
        <f t="shared" si="2"/>
        <v>113.72275845732209</v>
      </c>
      <c r="H38" s="159">
        <f t="shared" si="3"/>
        <v>19190462</v>
      </c>
    </row>
    <row r="39" spans="1:8">
      <c r="A39" s="176">
        <v>42401</v>
      </c>
      <c r="B39" s="159">
        <v>13258741</v>
      </c>
      <c r="C39" s="177">
        <f t="shared" si="0"/>
        <v>113.34151133800563</v>
      </c>
      <c r="D39" s="159">
        <v>2708174</v>
      </c>
      <c r="E39" s="177">
        <f t="shared" si="1"/>
        <v>91.377556374271649</v>
      </c>
      <c r="F39" s="159">
        <v>3059263</v>
      </c>
      <c r="G39" s="177">
        <f t="shared" si="2"/>
        <v>114.66571763548808</v>
      </c>
      <c r="H39" s="159">
        <f t="shared" si="3"/>
        <v>19026178</v>
      </c>
    </row>
    <row r="40" spans="1:8">
      <c r="A40" s="176">
        <v>42430</v>
      </c>
      <c r="B40" s="159">
        <v>13503330</v>
      </c>
      <c r="C40" s="177">
        <f t="shared" si="0"/>
        <v>115.43236498064419</v>
      </c>
      <c r="D40" s="159">
        <v>2683978</v>
      </c>
      <c r="E40" s="177">
        <f t="shared" si="1"/>
        <v>90.561149690642068</v>
      </c>
      <c r="F40" s="159">
        <v>3068719</v>
      </c>
      <c r="G40" s="177">
        <f t="shared" si="2"/>
        <v>115.02014254958051</v>
      </c>
      <c r="H40" s="159">
        <f t="shared" si="3"/>
        <v>19256027</v>
      </c>
    </row>
    <row r="41" spans="1:8">
      <c r="A41" s="176">
        <v>42461</v>
      </c>
      <c r="B41" s="159">
        <v>13665900</v>
      </c>
      <c r="C41" s="177">
        <f t="shared" si="0"/>
        <v>116.82208437392745</v>
      </c>
      <c r="D41" s="159">
        <v>2671866</v>
      </c>
      <c r="E41" s="177">
        <f t="shared" si="1"/>
        <v>90.152473969360784</v>
      </c>
      <c r="F41" s="159">
        <v>3062031</v>
      </c>
      <c r="G41" s="177">
        <f t="shared" si="2"/>
        <v>114.7694663836065</v>
      </c>
      <c r="H41" s="159">
        <f t="shared" si="3"/>
        <v>19399797</v>
      </c>
    </row>
    <row r="42" spans="1:8">
      <c r="A42" s="176">
        <v>42491</v>
      </c>
      <c r="B42" s="159">
        <v>13696518</v>
      </c>
      <c r="C42" s="177">
        <f t="shared" si="0"/>
        <v>117.08382041614647</v>
      </c>
      <c r="D42" s="159">
        <v>2683126</v>
      </c>
      <c r="E42" s="177">
        <f t="shared" si="1"/>
        <v>90.532402025968054</v>
      </c>
      <c r="F42" s="159">
        <v>3063975</v>
      </c>
      <c r="G42" s="177">
        <f t="shared" si="2"/>
        <v>114.84233038878796</v>
      </c>
      <c r="H42" s="159">
        <f t="shared" si="3"/>
        <v>19443619</v>
      </c>
    </row>
    <row r="43" spans="1:8">
      <c r="A43" s="178">
        <v>42522</v>
      </c>
      <c r="B43" s="159">
        <v>13686743</v>
      </c>
      <c r="C43" s="177">
        <f t="shared" si="0"/>
        <v>117.00025944506112</v>
      </c>
      <c r="D43" s="159">
        <v>2679867</v>
      </c>
      <c r="E43" s="177">
        <f t="shared" si="1"/>
        <v>90.422438834450901</v>
      </c>
      <c r="F43" s="159">
        <v>3083240</v>
      </c>
      <c r="G43" s="177">
        <f t="shared" si="2"/>
        <v>115.56441118087663</v>
      </c>
      <c r="H43" s="159">
        <f t="shared" si="3"/>
        <v>19449850</v>
      </c>
    </row>
    <row r="44" spans="1:8">
      <c r="A44" s="178">
        <v>42552</v>
      </c>
      <c r="B44" s="159">
        <v>13362031</v>
      </c>
      <c r="C44" s="177">
        <f t="shared" si="0"/>
        <v>114.22447938950482</v>
      </c>
      <c r="D44" s="159">
        <v>2684141</v>
      </c>
      <c r="E44" s="177">
        <f t="shared" si="1"/>
        <v>90.566649537287446</v>
      </c>
      <c r="F44" s="159">
        <v>3071724</v>
      </c>
      <c r="G44" s="177">
        <f t="shared" si="2"/>
        <v>115.13277440944174</v>
      </c>
      <c r="H44" s="159">
        <f t="shared" si="3"/>
        <v>19117896</v>
      </c>
    </row>
    <row r="45" spans="1:8">
      <c r="A45" s="178">
        <v>42583</v>
      </c>
      <c r="B45" s="159">
        <v>13471407</v>
      </c>
      <c r="C45" s="177">
        <f t="shared" si="0"/>
        <v>115.15947322821891</v>
      </c>
      <c r="D45" s="159">
        <v>2690074</v>
      </c>
      <c r="E45" s="177">
        <f t="shared" si="1"/>
        <v>90.766837206901201</v>
      </c>
      <c r="F45" s="159">
        <v>3042243</v>
      </c>
      <c r="G45" s="177">
        <f t="shared" si="2"/>
        <v>114.02778277530901</v>
      </c>
      <c r="H45" s="159">
        <f t="shared" si="3"/>
        <v>19203724</v>
      </c>
    </row>
    <row r="46" spans="1:8">
      <c r="A46" s="178">
        <v>42614</v>
      </c>
      <c r="B46" s="159">
        <v>13470684</v>
      </c>
      <c r="C46" s="177">
        <f t="shared" si="0"/>
        <v>115.15329270831151</v>
      </c>
      <c r="D46" s="159">
        <v>2692666</v>
      </c>
      <c r="E46" s="177">
        <f t="shared" si="1"/>
        <v>90.854294890979887</v>
      </c>
      <c r="F46" s="159">
        <v>2992784</v>
      </c>
      <c r="G46" s="177">
        <f t="shared" si="2"/>
        <v>112.17398605089086</v>
      </c>
      <c r="H46" s="159">
        <f t="shared" si="3"/>
        <v>19156134</v>
      </c>
    </row>
    <row r="47" spans="1:8">
      <c r="A47" s="178">
        <v>42644</v>
      </c>
      <c r="B47" s="159">
        <v>13660465</v>
      </c>
      <c r="C47" s="177">
        <f t="shared" si="0"/>
        <v>116.7756236191603</v>
      </c>
      <c r="D47" s="159">
        <v>2695038</v>
      </c>
      <c r="E47" s="177">
        <f t="shared" si="1"/>
        <v>90.934329469156822</v>
      </c>
      <c r="F47" s="159">
        <v>2994165</v>
      </c>
      <c r="G47" s="177">
        <f t="shared" si="2"/>
        <v>112.22574798049763</v>
      </c>
      <c r="H47" s="159">
        <f t="shared" si="3"/>
        <v>19349668</v>
      </c>
    </row>
    <row r="48" spans="1:8">
      <c r="A48" s="178">
        <v>42675</v>
      </c>
      <c r="B48" s="159">
        <v>13583875</v>
      </c>
      <c r="C48" s="177">
        <f t="shared" si="0"/>
        <v>116.12089883395046</v>
      </c>
      <c r="D48" s="159">
        <v>2706609</v>
      </c>
      <c r="E48" s="177">
        <f t="shared" si="1"/>
        <v>91.324751098197908</v>
      </c>
      <c r="F48" s="159">
        <v>2985474</v>
      </c>
      <c r="G48" s="177">
        <f t="shared" si="2"/>
        <v>111.89999640177753</v>
      </c>
      <c r="H48" s="159">
        <f t="shared" si="3"/>
        <v>19275958</v>
      </c>
    </row>
    <row r="49" spans="1:10">
      <c r="A49" s="178">
        <v>42705</v>
      </c>
      <c r="B49" s="159">
        <v>13415843</v>
      </c>
      <c r="C49" s="177">
        <f t="shared" si="0"/>
        <v>114.6844878781027</v>
      </c>
      <c r="D49" s="159">
        <v>2701537</v>
      </c>
      <c r="E49" s="177">
        <f t="shared" si="1"/>
        <v>91.153614765772332</v>
      </c>
      <c r="F49" s="159">
        <v>2981646</v>
      </c>
      <c r="G49" s="177">
        <f t="shared" si="2"/>
        <v>111.75651728046346</v>
      </c>
      <c r="H49" s="159">
        <f t="shared" si="3"/>
        <v>19099026</v>
      </c>
    </row>
    <row r="50" spans="1:10">
      <c r="A50" s="178">
        <v>42736</v>
      </c>
      <c r="B50" s="159">
        <v>13115945</v>
      </c>
      <c r="C50" s="177">
        <f t="shared" si="0"/>
        <v>112.12082873676756</v>
      </c>
      <c r="D50" s="159">
        <v>2520079</v>
      </c>
      <c r="E50" s="177">
        <f t="shared" si="1"/>
        <v>85.030969535235968</v>
      </c>
      <c r="F50" s="159">
        <v>2970210</v>
      </c>
      <c r="G50" s="177">
        <f t="shared" si="2"/>
        <v>111.32787902776029</v>
      </c>
      <c r="H50" s="159">
        <f t="shared" si="3"/>
        <v>18606234</v>
      </c>
      <c r="J50" s="159"/>
    </row>
    <row r="51" spans="1:10">
      <c r="A51" s="178">
        <v>42767</v>
      </c>
      <c r="B51" s="159">
        <v>13126079</v>
      </c>
      <c r="C51" s="177">
        <f t="shared" si="0"/>
        <v>112.20745859671423</v>
      </c>
      <c r="D51" s="159">
        <v>2698940</v>
      </c>
      <c r="E51" s="177">
        <f t="shared" si="1"/>
        <v>91.065988374741323</v>
      </c>
      <c r="F51" s="159">
        <v>2965218</v>
      </c>
      <c r="G51" s="177">
        <f t="shared" si="2"/>
        <v>111.14077145889931</v>
      </c>
      <c r="H51" s="159">
        <f t="shared" si="3"/>
        <v>18790237</v>
      </c>
      <c r="J51" s="159"/>
    </row>
    <row r="52" spans="1:10">
      <c r="A52" s="178">
        <v>42795</v>
      </c>
      <c r="B52" s="159">
        <v>13558783</v>
      </c>
      <c r="C52" s="177">
        <f t="shared" si="0"/>
        <v>115.90640145426011</v>
      </c>
      <c r="D52" s="159">
        <v>2734104</v>
      </c>
      <c r="E52" s="177">
        <f t="shared" si="1"/>
        <v>92.252470628963138</v>
      </c>
      <c r="F52" s="159">
        <v>2970810</v>
      </c>
      <c r="G52" s="177">
        <f t="shared" si="2"/>
        <v>111.35036791824839</v>
      </c>
      <c r="H52" s="159">
        <f t="shared" si="3"/>
        <v>19263697</v>
      </c>
      <c r="J52" s="159"/>
    </row>
    <row r="53" spans="1:10">
      <c r="A53" s="178">
        <v>42826</v>
      </c>
      <c r="B53" s="159">
        <v>13849359</v>
      </c>
      <c r="C53" s="177">
        <f t="shared" si="0"/>
        <v>118.39037206644359</v>
      </c>
      <c r="D53" s="159">
        <v>2760089</v>
      </c>
      <c r="E53" s="177">
        <f t="shared" si="1"/>
        <v>93.129240660130066</v>
      </c>
      <c r="F53" s="159">
        <v>2969930</v>
      </c>
      <c r="G53" s="177">
        <f t="shared" si="2"/>
        <v>111.31738421219917</v>
      </c>
      <c r="H53" s="159">
        <f t="shared" si="3"/>
        <v>19579378</v>
      </c>
      <c r="J53" s="159"/>
    </row>
    <row r="54" spans="1:10">
      <c r="A54" s="178">
        <v>42856</v>
      </c>
      <c r="B54" s="159">
        <v>14105505</v>
      </c>
      <c r="C54" s="177">
        <f t="shared" si="0"/>
        <v>120.580019994794</v>
      </c>
      <c r="D54" s="159">
        <v>2771634</v>
      </c>
      <c r="E54" s="177">
        <f t="shared" si="1"/>
        <v>93.518785013019112</v>
      </c>
      <c r="F54" s="159">
        <v>2970555</v>
      </c>
      <c r="G54" s="177">
        <f t="shared" si="2"/>
        <v>111.34081013979093</v>
      </c>
      <c r="H54" s="159">
        <f t="shared" si="3"/>
        <v>19847694</v>
      </c>
      <c r="J54" s="159"/>
    </row>
    <row r="55" spans="1:10">
      <c r="A55" s="178">
        <v>42887</v>
      </c>
      <c r="B55" s="159">
        <v>14009873</v>
      </c>
      <c r="C55" s="177">
        <f t="shared" si="0"/>
        <v>119.76251587337885</v>
      </c>
      <c r="D55" s="159">
        <v>2789173</v>
      </c>
      <c r="E55" s="177">
        <f t="shared" si="1"/>
        <v>94.110575260340141</v>
      </c>
      <c r="F55" s="159">
        <v>2976758</v>
      </c>
      <c r="G55" s="177">
        <f t="shared" si="2"/>
        <v>111.57330778595373</v>
      </c>
      <c r="H55" s="159">
        <f t="shared" si="3"/>
        <v>19775804</v>
      </c>
      <c r="J55" s="159"/>
    </row>
    <row r="56" spans="1:10">
      <c r="A56" s="178">
        <v>42917</v>
      </c>
      <c r="B56" s="159">
        <v>14195607</v>
      </c>
      <c r="C56" s="177">
        <f t="shared" si="0"/>
        <v>121.35025125993275</v>
      </c>
      <c r="D56" s="159">
        <v>2751389</v>
      </c>
      <c r="E56" s="177">
        <f t="shared" si="1"/>
        <v>92.835690563106681</v>
      </c>
      <c r="F56" s="159">
        <v>2975092</v>
      </c>
      <c r="G56" s="177">
        <f t="shared" si="2"/>
        <v>111.5108636333651</v>
      </c>
      <c r="H56" s="159">
        <f t="shared" si="3"/>
        <v>19922088</v>
      </c>
      <c r="J56" s="159"/>
    </row>
    <row r="57" spans="1:10">
      <c r="A57" s="178">
        <v>42948</v>
      </c>
      <c r="B57" s="159">
        <v>14265038</v>
      </c>
      <c r="C57" s="177">
        <f t="shared" si="0"/>
        <v>121.94377778509144</v>
      </c>
      <c r="D57" s="159">
        <v>2753919</v>
      </c>
      <c r="E57" s="177">
        <f t="shared" si="1"/>
        <v>92.921056280976714</v>
      </c>
      <c r="F57" s="159">
        <v>2960311</v>
      </c>
      <c r="G57" s="177">
        <f t="shared" si="2"/>
        <v>110.95684981619081</v>
      </c>
      <c r="H57" s="159">
        <f t="shared" si="3"/>
        <v>19979268</v>
      </c>
      <c r="J57" s="159"/>
    </row>
    <row r="58" spans="1:10">
      <c r="A58" s="178">
        <v>42979</v>
      </c>
      <c r="B58" s="159">
        <v>14547574</v>
      </c>
      <c r="C58" s="177">
        <f t="shared" si="0"/>
        <v>124.35901896427993</v>
      </c>
      <c r="D58" s="159">
        <v>2772117</v>
      </c>
      <c r="E58" s="177">
        <f t="shared" si="1"/>
        <v>93.535082104612471</v>
      </c>
      <c r="F58" s="159">
        <v>2964754</v>
      </c>
      <c r="G58" s="177">
        <f t="shared" si="2"/>
        <v>111.12338005025518</v>
      </c>
      <c r="H58" s="159">
        <f t="shared" si="3"/>
        <v>20284445</v>
      </c>
      <c r="J58" s="159"/>
    </row>
    <row r="59" spans="1:10">
      <c r="A59" s="178">
        <v>43009</v>
      </c>
      <c r="B59" s="159">
        <v>14644895</v>
      </c>
      <c r="C59" s="177">
        <f t="shared" si="0"/>
        <v>125.1909613956862</v>
      </c>
      <c r="D59" s="159">
        <v>2768836</v>
      </c>
      <c r="E59" s="177">
        <f t="shared" si="1"/>
        <v>93.424376602505163</v>
      </c>
      <c r="F59" s="159">
        <v>2976497</v>
      </c>
      <c r="G59" s="177">
        <f t="shared" si="2"/>
        <v>111.56352511859143</v>
      </c>
      <c r="H59" s="159">
        <f t="shared" si="3"/>
        <v>20390228</v>
      </c>
      <c r="J59" s="159"/>
    </row>
    <row r="60" spans="1:10">
      <c r="A60" s="178">
        <v>43040</v>
      </c>
      <c r="B60" s="179">
        <v>14555878</v>
      </c>
      <c r="C60" s="177">
        <f t="shared" si="0"/>
        <v>124.43000518462701</v>
      </c>
      <c r="D60" s="179">
        <v>2767790</v>
      </c>
      <c r="E60" s="177">
        <f t="shared" si="1"/>
        <v>93.389083108081437</v>
      </c>
      <c r="F60" s="179">
        <v>2979048</v>
      </c>
      <c r="G60" s="177">
        <f t="shared" si="2"/>
        <v>111.65914038464999</v>
      </c>
      <c r="H60" s="159">
        <f t="shared" si="3"/>
        <v>20302716</v>
      </c>
      <c r="J60" s="179"/>
    </row>
    <row r="61" spans="1:10">
      <c r="A61" s="178">
        <v>43070</v>
      </c>
      <c r="B61" s="179">
        <v>14477817</v>
      </c>
      <c r="C61" s="177">
        <f t="shared" si="0"/>
        <v>123.7627056486789</v>
      </c>
      <c r="D61" s="179">
        <v>2777484</v>
      </c>
      <c r="E61" s="177">
        <f t="shared" si="1"/>
        <v>93.716172147224484</v>
      </c>
      <c r="F61" s="179">
        <v>2986088</v>
      </c>
      <c r="G61" s="177">
        <f t="shared" si="2"/>
        <v>111.92301003304368</v>
      </c>
      <c r="H61" s="159">
        <f t="shared" si="3"/>
        <v>20241389</v>
      </c>
      <c r="J61" s="179"/>
    </row>
    <row r="62" spans="1:10">
      <c r="A62" s="178">
        <v>43101</v>
      </c>
      <c r="B62" s="179">
        <v>14218231</v>
      </c>
      <c r="C62" s="177">
        <f t="shared" si="0"/>
        <v>121.543651097256</v>
      </c>
      <c r="D62" s="179">
        <v>2762901</v>
      </c>
      <c r="E62" s="177">
        <f t="shared" si="1"/>
        <v>93.224121450110488</v>
      </c>
      <c r="F62" s="179">
        <v>2989631</v>
      </c>
      <c r="G62" s="177">
        <f t="shared" si="2"/>
        <v>112.05580693137588</v>
      </c>
      <c r="H62" s="159">
        <f t="shared" si="3"/>
        <v>19970763</v>
      </c>
      <c r="J62" s="179"/>
    </row>
    <row r="63" spans="1:10">
      <c r="A63" s="178">
        <v>43132</v>
      </c>
      <c r="B63" s="179">
        <v>14127524</v>
      </c>
      <c r="C63" s="177">
        <f t="shared" si="0"/>
        <v>120.76824802776873</v>
      </c>
      <c r="D63" s="179">
        <v>2835795</v>
      </c>
      <c r="E63" s="177">
        <f t="shared" si="1"/>
        <v>95.683666366480765</v>
      </c>
      <c r="F63" s="179">
        <v>2996690</v>
      </c>
      <c r="G63" s="177">
        <f t="shared" si="2"/>
        <v>112.32038872796839</v>
      </c>
      <c r="H63" s="159">
        <f t="shared" si="3"/>
        <v>19960009</v>
      </c>
      <c r="J63" s="179"/>
    </row>
    <row r="64" spans="1:10">
      <c r="A64" s="178">
        <v>43160</v>
      </c>
      <c r="B64" s="179">
        <v>14325806</v>
      </c>
      <c r="C64" s="177">
        <f t="shared" si="0"/>
        <v>122.46324920104171</v>
      </c>
      <c r="D64" s="179">
        <v>2804909</v>
      </c>
      <c r="E64" s="177">
        <f t="shared" si="1"/>
        <v>94.641529780657336</v>
      </c>
      <c r="F64" s="179">
        <v>3006828</v>
      </c>
      <c r="G64" s="177">
        <f t="shared" ref="G64:G69" si="4">(F64/$F$2*100)</f>
        <v>112.70037601424896</v>
      </c>
      <c r="H64" s="159">
        <f t="shared" ref="H64:H69" si="5">B64+D64+F64</f>
        <v>20137543</v>
      </c>
      <c r="J64" s="179"/>
    </row>
    <row r="65" spans="1:10">
      <c r="A65" s="178">
        <v>43191</v>
      </c>
      <c r="B65" s="179">
        <v>14527332</v>
      </c>
      <c r="C65" s="177">
        <f t="shared" si="0"/>
        <v>124.185981503747</v>
      </c>
      <c r="D65" s="179">
        <v>2812961</v>
      </c>
      <c r="E65" s="177">
        <f t="shared" si="1"/>
        <v>94.913215456661035</v>
      </c>
      <c r="F65" s="179">
        <v>3011373</v>
      </c>
      <c r="G65" s="177">
        <f t="shared" si="4"/>
        <v>112.87072935969631</v>
      </c>
      <c r="H65" s="159">
        <f t="shared" si="5"/>
        <v>20351666</v>
      </c>
      <c r="J65" s="179"/>
    </row>
    <row r="66" spans="1:10">
      <c r="A66" s="178">
        <v>43221</v>
      </c>
      <c r="B66" s="179">
        <v>14729306</v>
      </c>
      <c r="C66" s="177">
        <f t="shared" si="0"/>
        <v>125.91254350620125</v>
      </c>
      <c r="D66" s="179">
        <v>2803693</v>
      </c>
      <c r="E66" s="177">
        <f t="shared" si="1"/>
        <v>94.600500249855003</v>
      </c>
      <c r="F66" s="179">
        <v>3014740</v>
      </c>
      <c r="G66" s="177">
        <f t="shared" si="4"/>
        <v>112.9969295168187</v>
      </c>
      <c r="H66" s="159">
        <f t="shared" si="5"/>
        <v>20547739</v>
      </c>
      <c r="J66" s="179"/>
    </row>
    <row r="67" spans="1:10">
      <c r="A67" s="178">
        <v>43252</v>
      </c>
      <c r="B67" s="179">
        <v>14570283</v>
      </c>
      <c r="C67" s="177">
        <f t="shared" si="0"/>
        <v>124.55314541874304</v>
      </c>
      <c r="D67" s="179">
        <v>2702964</v>
      </c>
      <c r="E67" s="177">
        <f t="shared" si="1"/>
        <v>91.201763729962252</v>
      </c>
      <c r="F67" s="179">
        <v>3019444</v>
      </c>
      <c r="G67" s="177">
        <f t="shared" si="4"/>
        <v>113.17324241824538</v>
      </c>
      <c r="H67" s="159">
        <f t="shared" si="5"/>
        <v>20292691</v>
      </c>
    </row>
    <row r="68" spans="1:10">
      <c r="A68" s="178">
        <v>43282</v>
      </c>
      <c r="B68" s="159">
        <v>14664384</v>
      </c>
      <c r="C68" s="177">
        <f t="shared" si="0"/>
        <v>125.35756188320354</v>
      </c>
      <c r="D68" s="159">
        <v>2848614</v>
      </c>
      <c r="E68" s="177">
        <f t="shared" si="1"/>
        <v>96.116197250818985</v>
      </c>
      <c r="F68" s="159">
        <v>3010588</v>
      </c>
      <c r="G68" s="177">
        <f t="shared" si="4"/>
        <v>112.84130639464105</v>
      </c>
      <c r="H68" s="159">
        <f t="shared" si="5"/>
        <v>20523586</v>
      </c>
    </row>
    <row r="69" spans="1:10">
      <c r="A69" s="178">
        <v>43313</v>
      </c>
      <c r="B69" s="159">
        <v>14482653</v>
      </c>
      <c r="C69" s="177">
        <f t="shared" si="0"/>
        <v>123.80404588971918</v>
      </c>
      <c r="D69" s="159">
        <v>2844133</v>
      </c>
      <c r="E69" s="177">
        <f t="shared" si="1"/>
        <v>95.965002080156722</v>
      </c>
      <c r="F69" s="159">
        <v>2998531</v>
      </c>
      <c r="G69" s="177">
        <f t="shared" si="4"/>
        <v>112.38939214028269</v>
      </c>
      <c r="H69" s="159">
        <f t="shared" si="5"/>
        <v>20325317</v>
      </c>
    </row>
    <row r="70" spans="1:10">
      <c r="B70" s="180"/>
      <c r="C70" s="180"/>
      <c r="D70" s="180"/>
      <c r="E70" s="180"/>
      <c r="F70" s="180"/>
      <c r="G70" s="18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5"/>
  <sheetViews>
    <sheetView workbookViewId="0">
      <selection activeCell="I12" sqref="I12"/>
    </sheetView>
  </sheetViews>
  <sheetFormatPr defaultRowHeight="15"/>
  <cols>
    <col min="1" max="1" width="9.140625" style="157"/>
    <col min="2" max="2" width="15.28515625" style="157" customWidth="1"/>
    <col min="3" max="3" width="16" style="157" customWidth="1"/>
    <col min="4" max="4" width="16.28515625" style="157" customWidth="1"/>
    <col min="5" max="5" width="17" style="157" customWidth="1"/>
    <col min="6" max="6" width="15.85546875" style="157" customWidth="1"/>
    <col min="7" max="7" width="16.42578125" style="157" customWidth="1"/>
    <col min="8" max="16384" width="9.140625" style="157"/>
  </cols>
  <sheetData>
    <row r="1" spans="1:14" ht="60">
      <c r="A1" s="175" t="s">
        <v>0</v>
      </c>
      <c r="B1" s="175" t="s">
        <v>293</v>
      </c>
      <c r="C1" s="175" t="s">
        <v>294</v>
      </c>
      <c r="D1" s="175" t="s">
        <v>295</v>
      </c>
      <c r="E1" s="175" t="s">
        <v>296</v>
      </c>
      <c r="F1" s="175" t="s">
        <v>297</v>
      </c>
      <c r="G1" s="175" t="s">
        <v>298</v>
      </c>
    </row>
    <row r="2" spans="1:14">
      <c r="A2" s="181">
        <v>41275</v>
      </c>
      <c r="B2" s="159">
        <v>11698045</v>
      </c>
      <c r="C2" s="182">
        <v>11904337.371120799</v>
      </c>
      <c r="D2" s="159">
        <v>2963719</v>
      </c>
      <c r="E2" s="182">
        <v>2963719</v>
      </c>
      <c r="F2" s="159">
        <v>2667984</v>
      </c>
      <c r="G2" s="182">
        <v>2667984</v>
      </c>
      <c r="J2" s="183"/>
      <c r="L2" s="183"/>
      <c r="N2" s="159"/>
    </row>
    <row r="3" spans="1:14">
      <c r="A3" s="181">
        <v>41306</v>
      </c>
      <c r="B3" s="159">
        <v>11620928</v>
      </c>
      <c r="C3" s="182">
        <v>11915860.993154701</v>
      </c>
      <c r="D3" s="159">
        <v>2969232</v>
      </c>
      <c r="E3" s="182">
        <v>2969232</v>
      </c>
      <c r="F3" s="159">
        <v>2670744</v>
      </c>
      <c r="G3" s="182">
        <v>2670744</v>
      </c>
      <c r="J3" s="183"/>
      <c r="L3" s="183"/>
      <c r="N3" s="159"/>
    </row>
    <row r="4" spans="1:14">
      <c r="A4" s="181">
        <v>41334</v>
      </c>
      <c r="B4" s="159">
        <v>11896801</v>
      </c>
      <c r="C4" s="182">
        <v>12008344.428895</v>
      </c>
      <c r="D4" s="159">
        <v>2973096</v>
      </c>
      <c r="E4" s="182">
        <v>2973096</v>
      </c>
      <c r="F4" s="159">
        <v>2651342</v>
      </c>
      <c r="G4" s="182">
        <v>2651342</v>
      </c>
      <c r="J4" s="183"/>
      <c r="L4" s="183"/>
      <c r="N4" s="159"/>
    </row>
    <row r="5" spans="1:14">
      <c r="A5" s="181">
        <v>41365</v>
      </c>
      <c r="B5" s="159">
        <v>12132681</v>
      </c>
      <c r="C5" s="182">
        <v>12043989.615742501</v>
      </c>
      <c r="D5" s="159">
        <v>2976760</v>
      </c>
      <c r="E5" s="182">
        <v>2976760</v>
      </c>
      <c r="F5" s="159">
        <v>2649513</v>
      </c>
      <c r="G5" s="182">
        <v>2649513</v>
      </c>
      <c r="J5" s="183"/>
      <c r="L5" s="183"/>
      <c r="N5" s="159"/>
    </row>
    <row r="6" spans="1:14">
      <c r="A6" s="181">
        <v>41395</v>
      </c>
      <c r="B6" s="159">
        <v>12216079</v>
      </c>
      <c r="C6" s="182">
        <v>12072594.575923</v>
      </c>
      <c r="D6" s="159">
        <v>2981302</v>
      </c>
      <c r="E6" s="182">
        <v>2981302</v>
      </c>
      <c r="F6" s="159">
        <v>2650756</v>
      </c>
      <c r="G6" s="182">
        <v>2650756</v>
      </c>
      <c r="J6" s="183"/>
      <c r="L6" s="183"/>
      <c r="N6" s="159"/>
    </row>
    <row r="7" spans="1:14">
      <c r="A7" s="181">
        <v>41426</v>
      </c>
      <c r="B7" s="159">
        <v>12274403</v>
      </c>
      <c r="C7" s="182">
        <v>12118431.950138001</v>
      </c>
      <c r="D7" s="159">
        <v>2974355</v>
      </c>
      <c r="E7" s="182">
        <v>2974355</v>
      </c>
      <c r="F7" s="159">
        <v>2663305</v>
      </c>
      <c r="G7" s="182">
        <v>2663305</v>
      </c>
      <c r="J7" s="183"/>
      <c r="L7" s="183"/>
      <c r="N7" s="159"/>
    </row>
    <row r="8" spans="1:14">
      <c r="A8" s="181">
        <v>41456</v>
      </c>
      <c r="B8" s="159">
        <v>12200031</v>
      </c>
      <c r="C8" s="182">
        <v>12230447.652001901</v>
      </c>
      <c r="D8" s="159">
        <v>2970694</v>
      </c>
      <c r="E8" s="182">
        <v>2970694</v>
      </c>
      <c r="F8" s="159">
        <v>2668898</v>
      </c>
      <c r="G8" s="182">
        <v>2668898</v>
      </c>
      <c r="J8" s="183"/>
      <c r="L8" s="183"/>
      <c r="N8" s="159"/>
    </row>
    <row r="9" spans="1:14">
      <c r="A9" s="181">
        <v>41487</v>
      </c>
      <c r="B9" s="159">
        <v>12236880</v>
      </c>
      <c r="C9" s="182">
        <v>12239592.4088974</v>
      </c>
      <c r="D9" s="159">
        <v>2931681</v>
      </c>
      <c r="E9" s="182">
        <v>2931681</v>
      </c>
      <c r="F9" s="159">
        <v>2663081</v>
      </c>
      <c r="G9" s="182">
        <v>2663081</v>
      </c>
      <c r="J9" s="183"/>
      <c r="L9" s="183"/>
      <c r="N9" s="159"/>
    </row>
    <row r="10" spans="1:14">
      <c r="A10" s="181">
        <v>41518</v>
      </c>
      <c r="B10" s="159">
        <v>12523723</v>
      </c>
      <c r="C10" s="182">
        <v>12338722.032572201</v>
      </c>
      <c r="D10" s="159">
        <v>2883080</v>
      </c>
      <c r="E10" s="182">
        <v>2883080</v>
      </c>
      <c r="F10" s="159">
        <v>2707070</v>
      </c>
      <c r="G10" s="182">
        <v>2707070</v>
      </c>
      <c r="J10" s="183"/>
      <c r="L10" s="183"/>
      <c r="N10" s="159"/>
    </row>
    <row r="11" spans="1:14">
      <c r="A11" s="181">
        <v>41548</v>
      </c>
      <c r="B11" s="159">
        <v>12297151</v>
      </c>
      <c r="C11" s="182">
        <v>12278161.2412949</v>
      </c>
      <c r="D11" s="159">
        <v>2856746</v>
      </c>
      <c r="E11" s="182">
        <v>2856746</v>
      </c>
      <c r="F11" s="159">
        <v>2756891</v>
      </c>
      <c r="G11" s="182">
        <v>2756891</v>
      </c>
      <c r="J11" s="183"/>
      <c r="L11" s="183"/>
      <c r="N11" s="159"/>
    </row>
    <row r="12" spans="1:14">
      <c r="A12" s="181">
        <v>41579</v>
      </c>
      <c r="B12" s="159">
        <v>12433976</v>
      </c>
      <c r="C12" s="182">
        <v>12390957.0783349</v>
      </c>
      <c r="D12" s="159">
        <v>2800861</v>
      </c>
      <c r="E12" s="182">
        <v>2800861</v>
      </c>
      <c r="F12" s="159">
        <v>2766055</v>
      </c>
      <c r="G12" s="182">
        <v>2766055</v>
      </c>
      <c r="J12" s="183"/>
      <c r="L12" s="183"/>
      <c r="N12" s="159"/>
    </row>
    <row r="13" spans="1:14">
      <c r="A13" s="181">
        <v>41609</v>
      </c>
      <c r="B13" s="159">
        <v>12363785</v>
      </c>
      <c r="C13" s="182">
        <v>12416870.0641535</v>
      </c>
      <c r="D13" s="159">
        <v>2760917</v>
      </c>
      <c r="E13" s="182">
        <v>2760917</v>
      </c>
      <c r="F13" s="159">
        <v>2822178</v>
      </c>
      <c r="G13" s="182">
        <v>2822178</v>
      </c>
      <c r="J13" s="183"/>
      <c r="L13" s="183"/>
      <c r="N13" s="159"/>
    </row>
    <row r="14" spans="1:14">
      <c r="A14" s="181">
        <v>41640</v>
      </c>
      <c r="B14" s="159">
        <v>12329012</v>
      </c>
      <c r="C14" s="182">
        <v>12551805.2323674</v>
      </c>
      <c r="D14" s="159">
        <v>2720965</v>
      </c>
      <c r="E14" s="182">
        <v>2720965</v>
      </c>
      <c r="F14" s="159">
        <v>2838873</v>
      </c>
      <c r="G14" s="182">
        <v>2838873</v>
      </c>
      <c r="J14" s="183"/>
      <c r="L14" s="183"/>
      <c r="N14" s="159"/>
    </row>
    <row r="15" spans="1:14">
      <c r="A15" s="181">
        <v>41671</v>
      </c>
      <c r="B15" s="159">
        <v>12355589</v>
      </c>
      <c r="C15" s="182">
        <v>12661365.6491403</v>
      </c>
      <c r="D15" s="159">
        <v>2855300</v>
      </c>
      <c r="E15" s="182">
        <v>2855300</v>
      </c>
      <c r="F15" s="159">
        <v>2836699</v>
      </c>
      <c r="G15" s="182">
        <v>2836699</v>
      </c>
      <c r="J15" s="183"/>
      <c r="L15" s="183"/>
      <c r="N15" s="159"/>
    </row>
    <row r="16" spans="1:14">
      <c r="A16" s="181">
        <v>41699</v>
      </c>
      <c r="B16" s="159">
        <v>12566310</v>
      </c>
      <c r="C16" s="182">
        <v>12610563.670641201</v>
      </c>
      <c r="D16" s="159">
        <v>2871284</v>
      </c>
      <c r="E16" s="182">
        <v>2871284</v>
      </c>
      <c r="F16" s="159">
        <v>2849623</v>
      </c>
      <c r="G16" s="182">
        <v>2849623</v>
      </c>
      <c r="J16" s="183"/>
      <c r="L16" s="183"/>
      <c r="N16" s="159"/>
    </row>
    <row r="17" spans="1:14">
      <c r="A17" s="181">
        <v>41730</v>
      </c>
      <c r="B17" s="159">
        <v>12730077</v>
      </c>
      <c r="C17" s="182">
        <v>12667882.885392301</v>
      </c>
      <c r="D17" s="159">
        <v>2815090</v>
      </c>
      <c r="E17" s="182">
        <v>2815090</v>
      </c>
      <c r="F17" s="159">
        <v>2844868</v>
      </c>
      <c r="G17" s="182">
        <v>2844868</v>
      </c>
      <c r="J17" s="183"/>
      <c r="L17" s="183"/>
      <c r="N17" s="159"/>
    </row>
    <row r="18" spans="1:14">
      <c r="A18" s="181">
        <v>41760</v>
      </c>
      <c r="B18" s="159">
        <v>12922571</v>
      </c>
      <c r="C18" s="182">
        <v>12746207.7142241</v>
      </c>
      <c r="D18" s="159">
        <v>2815276</v>
      </c>
      <c r="E18" s="182">
        <v>2815276</v>
      </c>
      <c r="F18" s="159">
        <v>2849314</v>
      </c>
      <c r="G18" s="182">
        <v>2849314</v>
      </c>
      <c r="J18" s="183"/>
      <c r="L18" s="183"/>
      <c r="N18" s="159"/>
    </row>
    <row r="19" spans="1:14">
      <c r="A19" s="181">
        <v>41791</v>
      </c>
      <c r="B19" s="159">
        <v>13034290</v>
      </c>
      <c r="C19" s="182">
        <v>12844153.9104403</v>
      </c>
      <c r="D19" s="159">
        <v>2816946</v>
      </c>
      <c r="E19" s="182">
        <v>2816946</v>
      </c>
      <c r="F19" s="159">
        <v>2852087</v>
      </c>
      <c r="G19" s="182">
        <v>2852087</v>
      </c>
      <c r="J19" s="183"/>
      <c r="L19" s="183"/>
      <c r="N19" s="159"/>
    </row>
    <row r="20" spans="1:14">
      <c r="A20" s="181">
        <v>41821</v>
      </c>
      <c r="B20" s="159">
        <v>12701507</v>
      </c>
      <c r="C20" s="182">
        <v>12802560.8989344</v>
      </c>
      <c r="D20" s="159">
        <v>2875917</v>
      </c>
      <c r="E20" s="182">
        <v>2875917</v>
      </c>
      <c r="F20" s="159">
        <v>2864800</v>
      </c>
      <c r="G20" s="182">
        <v>2864800</v>
      </c>
      <c r="J20" s="183"/>
      <c r="L20" s="183"/>
      <c r="N20" s="159"/>
    </row>
    <row r="21" spans="1:14">
      <c r="A21" s="181">
        <v>41852</v>
      </c>
      <c r="B21" s="159">
        <v>12884711</v>
      </c>
      <c r="C21" s="182">
        <v>12904413.7887104</v>
      </c>
      <c r="D21" s="159">
        <v>2909657</v>
      </c>
      <c r="E21" s="182">
        <v>2909657</v>
      </c>
      <c r="F21" s="159">
        <v>2859563</v>
      </c>
      <c r="G21" s="182">
        <v>2859563</v>
      </c>
      <c r="J21" s="183"/>
      <c r="L21" s="183"/>
      <c r="N21" s="159"/>
    </row>
    <row r="22" spans="1:14">
      <c r="A22" s="181">
        <v>41883</v>
      </c>
      <c r="B22" s="159">
        <v>13155308</v>
      </c>
      <c r="C22" s="182">
        <v>13003321.7491914</v>
      </c>
      <c r="D22" s="159">
        <v>2907549</v>
      </c>
      <c r="E22" s="182">
        <v>2907549</v>
      </c>
      <c r="F22" s="159">
        <v>2879940</v>
      </c>
      <c r="G22" s="182">
        <v>2879940</v>
      </c>
      <c r="J22" s="183"/>
      <c r="L22" s="183"/>
      <c r="N22" s="159"/>
    </row>
    <row r="23" spans="1:14">
      <c r="A23" s="181">
        <v>41913</v>
      </c>
      <c r="B23" s="159">
        <v>13072609</v>
      </c>
      <c r="C23" s="182">
        <v>13008940.8885669</v>
      </c>
      <c r="D23" s="159">
        <v>2924846</v>
      </c>
      <c r="E23" s="182">
        <v>2924846</v>
      </c>
      <c r="F23" s="159">
        <v>2908367</v>
      </c>
      <c r="G23" s="182">
        <v>2908367</v>
      </c>
      <c r="J23" s="183"/>
      <c r="L23" s="183"/>
      <c r="N23" s="159"/>
    </row>
    <row r="24" spans="1:14">
      <c r="A24" s="184">
        <v>41944</v>
      </c>
      <c r="B24" s="159">
        <v>13100694</v>
      </c>
      <c r="C24" s="182">
        <v>13026397.712662101</v>
      </c>
      <c r="D24" s="159">
        <v>2868886</v>
      </c>
      <c r="E24" s="182">
        <v>2868886</v>
      </c>
      <c r="F24" s="159">
        <v>2929226</v>
      </c>
      <c r="G24" s="182">
        <v>2929226</v>
      </c>
      <c r="J24" s="183"/>
      <c r="L24" s="183"/>
      <c r="N24" s="159"/>
    </row>
    <row r="25" spans="1:14">
      <c r="A25" s="185">
        <v>41974</v>
      </c>
      <c r="B25" s="159">
        <v>13093230</v>
      </c>
      <c r="C25" s="182">
        <v>13085779.9724556</v>
      </c>
      <c r="D25" s="159">
        <v>2827633</v>
      </c>
      <c r="E25" s="182">
        <v>2827633</v>
      </c>
      <c r="F25" s="159">
        <v>2909003</v>
      </c>
      <c r="G25" s="182">
        <v>2909003</v>
      </c>
      <c r="J25" s="183"/>
      <c r="L25" s="183"/>
      <c r="N25" s="159"/>
    </row>
    <row r="26" spans="1:14">
      <c r="A26" s="185">
        <v>42005</v>
      </c>
      <c r="B26" s="159">
        <v>12913416</v>
      </c>
      <c r="C26" s="182">
        <v>13161220.803221401</v>
      </c>
      <c r="D26" s="159">
        <v>2821819</v>
      </c>
      <c r="E26" s="182">
        <v>2821819</v>
      </c>
      <c r="F26" s="159">
        <v>2926680</v>
      </c>
      <c r="G26" s="182">
        <v>2926680</v>
      </c>
      <c r="J26" s="183"/>
      <c r="L26" s="183"/>
      <c r="N26" s="159"/>
    </row>
    <row r="27" spans="1:14">
      <c r="A27" s="185">
        <v>42036</v>
      </c>
      <c r="B27" s="159">
        <v>12851205</v>
      </c>
      <c r="C27" s="182">
        <v>13199730.659879001</v>
      </c>
      <c r="D27" s="159">
        <v>2914541</v>
      </c>
      <c r="E27" s="182">
        <v>2914541</v>
      </c>
      <c r="F27" s="159">
        <v>2929385</v>
      </c>
      <c r="G27" s="182">
        <v>2929385</v>
      </c>
      <c r="J27" s="183"/>
      <c r="L27" s="183"/>
      <c r="N27" s="159"/>
    </row>
    <row r="28" spans="1:14">
      <c r="A28" s="185">
        <v>42064</v>
      </c>
      <c r="B28" s="159">
        <v>13148326</v>
      </c>
      <c r="C28" s="182">
        <v>13257281.990379799</v>
      </c>
      <c r="D28" s="159">
        <v>2898016</v>
      </c>
      <c r="E28" s="182">
        <v>2898016</v>
      </c>
      <c r="F28" s="159">
        <v>2926533</v>
      </c>
      <c r="G28" s="182">
        <v>2926533</v>
      </c>
      <c r="J28" s="183"/>
      <c r="L28" s="183"/>
      <c r="N28" s="159"/>
    </row>
    <row r="29" spans="1:14">
      <c r="A29" s="185">
        <v>42095</v>
      </c>
      <c r="B29" s="159">
        <v>13451823</v>
      </c>
      <c r="C29" s="182">
        <v>13353065.832782499</v>
      </c>
      <c r="D29" s="159">
        <v>2789168</v>
      </c>
      <c r="E29" s="182">
        <v>2789168</v>
      </c>
      <c r="F29" s="159">
        <v>2928695</v>
      </c>
      <c r="G29" s="182">
        <v>2928695</v>
      </c>
      <c r="J29" s="183"/>
      <c r="L29" s="183"/>
      <c r="N29" s="159"/>
    </row>
    <row r="30" spans="1:14">
      <c r="A30" s="185">
        <v>42125</v>
      </c>
      <c r="B30" s="159">
        <v>13585611</v>
      </c>
      <c r="C30" s="182">
        <v>13409892.049078301</v>
      </c>
      <c r="D30" s="159">
        <v>2874835</v>
      </c>
      <c r="E30" s="182">
        <v>2874835</v>
      </c>
      <c r="F30" s="159">
        <v>2928677</v>
      </c>
      <c r="G30" s="182">
        <v>2928677</v>
      </c>
      <c r="J30" s="183"/>
      <c r="L30" s="183"/>
      <c r="N30" s="159"/>
    </row>
    <row r="31" spans="1:14">
      <c r="A31" s="185">
        <v>42156</v>
      </c>
      <c r="B31" s="159">
        <v>13596512</v>
      </c>
      <c r="C31" s="182">
        <v>13423615.4486243</v>
      </c>
      <c r="D31" s="159">
        <v>2829934</v>
      </c>
      <c r="E31" s="182">
        <v>2829934</v>
      </c>
      <c r="F31" s="159">
        <v>2936848</v>
      </c>
      <c r="G31" s="182">
        <v>2936848</v>
      </c>
      <c r="J31" s="183"/>
      <c r="L31" s="183"/>
      <c r="N31" s="159"/>
    </row>
    <row r="32" spans="1:14">
      <c r="A32" s="185">
        <v>42186</v>
      </c>
      <c r="B32" s="159">
        <v>13318215</v>
      </c>
      <c r="C32" s="182">
        <v>13423535.250438699</v>
      </c>
      <c r="D32" s="159">
        <v>2838611</v>
      </c>
      <c r="E32" s="182">
        <v>2838611</v>
      </c>
      <c r="F32" s="159">
        <v>2948014</v>
      </c>
      <c r="G32" s="182">
        <v>2948013.9999999902</v>
      </c>
      <c r="J32" s="183"/>
      <c r="L32" s="183"/>
      <c r="N32" s="159"/>
    </row>
    <row r="33" spans="1:14">
      <c r="A33" s="185">
        <v>42217</v>
      </c>
      <c r="B33" s="159">
        <v>13566414</v>
      </c>
      <c r="C33" s="182">
        <v>13508760.6413777</v>
      </c>
      <c r="D33" s="159">
        <v>2629792</v>
      </c>
      <c r="E33" s="182">
        <v>2629792</v>
      </c>
      <c r="F33" s="159">
        <v>2949836</v>
      </c>
      <c r="G33" s="182">
        <v>2949836</v>
      </c>
      <c r="J33" s="183"/>
      <c r="L33" s="183"/>
      <c r="N33" s="159"/>
    </row>
    <row r="34" spans="1:14">
      <c r="A34" s="185">
        <v>42248</v>
      </c>
      <c r="B34" s="159">
        <v>13489364</v>
      </c>
      <c r="C34" s="182">
        <v>13410772.7509558</v>
      </c>
      <c r="D34" s="159">
        <v>2841359</v>
      </c>
      <c r="E34" s="182">
        <v>2841359</v>
      </c>
      <c r="F34" s="159">
        <v>2967562</v>
      </c>
      <c r="G34" s="182">
        <v>2967562</v>
      </c>
      <c r="J34" s="183"/>
      <c r="L34" s="183"/>
      <c r="N34" s="159"/>
    </row>
    <row r="35" spans="1:14">
      <c r="A35" s="185">
        <v>42278</v>
      </c>
      <c r="B35" s="159">
        <v>13741124</v>
      </c>
      <c r="C35" s="182">
        <v>13611236.344595199</v>
      </c>
      <c r="D35" s="159">
        <v>2834268</v>
      </c>
      <c r="E35" s="182">
        <v>2834268</v>
      </c>
      <c r="F35" s="159">
        <v>3071020</v>
      </c>
      <c r="G35" s="182">
        <v>3071020</v>
      </c>
      <c r="J35" s="183"/>
      <c r="L35" s="183"/>
      <c r="N35" s="159"/>
    </row>
    <row r="36" spans="1:14">
      <c r="A36" s="185">
        <v>42309</v>
      </c>
      <c r="B36" s="159">
        <v>13755572</v>
      </c>
      <c r="C36" s="182">
        <v>13618491.1985547</v>
      </c>
      <c r="D36" s="159">
        <v>2830809</v>
      </c>
      <c r="E36" s="182">
        <v>2830809</v>
      </c>
      <c r="F36" s="159">
        <v>2996123</v>
      </c>
      <c r="G36" s="182">
        <v>2996123</v>
      </c>
      <c r="J36" s="183"/>
      <c r="L36" s="183"/>
      <c r="N36" s="159"/>
    </row>
    <row r="37" spans="1:14">
      <c r="A37" s="185">
        <v>42339</v>
      </c>
      <c r="B37" s="159">
        <v>13713717</v>
      </c>
      <c r="C37" s="182">
        <v>13718625.9583997</v>
      </c>
      <c r="D37" s="159">
        <v>2833035</v>
      </c>
      <c r="E37" s="182">
        <v>2833035</v>
      </c>
      <c r="F37" s="159">
        <v>3031979</v>
      </c>
      <c r="G37" s="182">
        <v>3031979</v>
      </c>
      <c r="J37" s="183"/>
      <c r="L37" s="183"/>
      <c r="N37" s="159"/>
    </row>
    <row r="38" spans="1:14">
      <c r="A38" s="185">
        <v>42370</v>
      </c>
      <c r="B38" s="159">
        <v>13352629</v>
      </c>
      <c r="C38" s="182">
        <v>13647617.4000808</v>
      </c>
      <c r="D38" s="159">
        <v>2803728</v>
      </c>
      <c r="E38" s="182">
        <v>2803728</v>
      </c>
      <c r="F38" s="159">
        <v>3034105</v>
      </c>
      <c r="G38" s="182">
        <v>3034105</v>
      </c>
      <c r="J38" s="183"/>
      <c r="L38" s="183"/>
      <c r="N38" s="159"/>
    </row>
    <row r="39" spans="1:14">
      <c r="A39" s="185">
        <v>42401</v>
      </c>
      <c r="B39" s="159">
        <v>13258741</v>
      </c>
      <c r="C39" s="182">
        <v>13592469.284844199</v>
      </c>
      <c r="D39" s="159">
        <v>2708174</v>
      </c>
      <c r="E39" s="182">
        <v>2708174</v>
      </c>
      <c r="F39" s="159">
        <v>3059263</v>
      </c>
      <c r="G39" s="182">
        <v>3059263</v>
      </c>
      <c r="J39" s="183"/>
      <c r="L39" s="183"/>
      <c r="N39" s="159"/>
    </row>
    <row r="40" spans="1:14">
      <c r="A40" s="185">
        <v>42430</v>
      </c>
      <c r="B40" s="159">
        <v>13503330</v>
      </c>
      <c r="C40" s="182">
        <v>13622674.0581827</v>
      </c>
      <c r="D40" s="159">
        <v>2683978</v>
      </c>
      <c r="E40" s="182">
        <v>2683978</v>
      </c>
      <c r="F40" s="159">
        <v>3068719</v>
      </c>
      <c r="G40" s="182">
        <v>3068719</v>
      </c>
      <c r="J40" s="183"/>
      <c r="L40" s="183"/>
      <c r="N40" s="159"/>
    </row>
    <row r="41" spans="1:14">
      <c r="A41" s="185">
        <v>42461</v>
      </c>
      <c r="B41" s="159">
        <v>13665900</v>
      </c>
      <c r="C41" s="182">
        <v>13586085.5138398</v>
      </c>
      <c r="D41" s="159">
        <v>2671866</v>
      </c>
      <c r="E41" s="182">
        <v>2671866</v>
      </c>
      <c r="F41" s="159">
        <v>3062031</v>
      </c>
      <c r="G41" s="182">
        <v>3062031</v>
      </c>
      <c r="J41" s="183"/>
      <c r="L41" s="183"/>
      <c r="N41" s="159"/>
    </row>
    <row r="42" spans="1:14">
      <c r="A42" s="185">
        <v>42491</v>
      </c>
      <c r="B42" s="159">
        <v>13696518</v>
      </c>
      <c r="C42" s="182">
        <v>13504077.4991045</v>
      </c>
      <c r="D42" s="159">
        <v>2683126</v>
      </c>
      <c r="E42" s="182">
        <v>2683126</v>
      </c>
      <c r="F42" s="159">
        <v>3063975</v>
      </c>
      <c r="G42" s="182">
        <v>3063975</v>
      </c>
      <c r="J42" s="183"/>
      <c r="L42" s="183"/>
      <c r="N42" s="159"/>
    </row>
    <row r="43" spans="1:14">
      <c r="A43" s="185">
        <v>42522</v>
      </c>
      <c r="B43" s="159">
        <v>13686743</v>
      </c>
      <c r="C43" s="182">
        <v>13543680.2303572</v>
      </c>
      <c r="D43" s="159">
        <v>2679867</v>
      </c>
      <c r="E43" s="182">
        <v>2679867</v>
      </c>
      <c r="F43" s="159">
        <v>3083240</v>
      </c>
      <c r="G43" s="182">
        <v>3083240</v>
      </c>
      <c r="J43" s="183"/>
      <c r="L43" s="183"/>
      <c r="N43" s="159"/>
    </row>
    <row r="44" spans="1:14">
      <c r="A44" s="185">
        <v>42552</v>
      </c>
      <c r="B44" s="159">
        <v>13362031</v>
      </c>
      <c r="C44" s="182">
        <v>13434407.015981199</v>
      </c>
      <c r="D44" s="159">
        <v>2684141</v>
      </c>
      <c r="E44" s="182">
        <v>2684141</v>
      </c>
      <c r="F44" s="159">
        <v>3071724</v>
      </c>
      <c r="G44" s="182">
        <v>3071723.9999999902</v>
      </c>
      <c r="J44" s="183"/>
      <c r="L44" s="183"/>
      <c r="N44" s="159"/>
    </row>
    <row r="45" spans="1:14">
      <c r="A45" s="185">
        <v>42583</v>
      </c>
      <c r="B45" s="159">
        <v>13471407</v>
      </c>
      <c r="C45" s="182">
        <v>13435354.919156</v>
      </c>
      <c r="D45" s="159">
        <v>2690074</v>
      </c>
      <c r="E45" s="182">
        <v>2690074</v>
      </c>
      <c r="F45" s="159">
        <v>3042243</v>
      </c>
      <c r="G45" s="182">
        <v>3042243</v>
      </c>
      <c r="J45" s="183"/>
      <c r="L45" s="183"/>
      <c r="N45" s="159"/>
    </row>
    <row r="46" spans="1:14">
      <c r="A46" s="185">
        <v>42614</v>
      </c>
      <c r="B46" s="159">
        <v>13470684</v>
      </c>
      <c r="C46" s="182">
        <v>13407791.095969301</v>
      </c>
      <c r="D46" s="159">
        <v>2692666</v>
      </c>
      <c r="E46" s="182">
        <v>2692666</v>
      </c>
      <c r="F46" s="159">
        <v>2992784</v>
      </c>
      <c r="G46" s="182">
        <v>2992784</v>
      </c>
      <c r="J46" s="183"/>
      <c r="L46" s="183"/>
      <c r="N46" s="159"/>
    </row>
    <row r="47" spans="1:14">
      <c r="A47" s="185">
        <v>42644</v>
      </c>
      <c r="B47" s="159">
        <v>13660465</v>
      </c>
      <c r="C47" s="182">
        <v>13434846.696825</v>
      </c>
      <c r="D47" s="159">
        <v>2695038</v>
      </c>
      <c r="E47" s="182">
        <v>2695038</v>
      </c>
      <c r="F47" s="159">
        <v>2994165</v>
      </c>
      <c r="G47" s="182">
        <v>2994165</v>
      </c>
      <c r="J47" s="183"/>
      <c r="L47" s="183"/>
      <c r="N47" s="159"/>
    </row>
    <row r="48" spans="1:14">
      <c r="A48" s="185">
        <v>42675</v>
      </c>
      <c r="B48" s="159">
        <v>13583875</v>
      </c>
      <c r="C48" s="182">
        <v>13495536.280589901</v>
      </c>
      <c r="D48" s="159">
        <v>2706609</v>
      </c>
      <c r="E48" s="182">
        <v>2706609</v>
      </c>
      <c r="F48" s="159">
        <v>2985474</v>
      </c>
      <c r="G48" s="182">
        <v>2985474</v>
      </c>
      <c r="J48" s="183"/>
      <c r="L48" s="183"/>
      <c r="N48" s="159"/>
    </row>
    <row r="49" spans="1:14">
      <c r="A49" s="185">
        <v>42705</v>
      </c>
      <c r="B49" s="159">
        <v>13415843</v>
      </c>
      <c r="C49" s="182">
        <v>13433739.7682749</v>
      </c>
      <c r="D49" s="159">
        <v>2701537</v>
      </c>
      <c r="E49" s="182">
        <v>2701537</v>
      </c>
      <c r="F49" s="159">
        <v>2981646</v>
      </c>
      <c r="G49" s="182">
        <v>2981646</v>
      </c>
      <c r="J49" s="183"/>
      <c r="L49" s="183"/>
      <c r="N49" s="159"/>
    </row>
    <row r="50" spans="1:14">
      <c r="A50" s="185">
        <v>42736</v>
      </c>
      <c r="B50" s="57">
        <v>13115945</v>
      </c>
      <c r="C50" s="182">
        <v>13447825.916709799</v>
      </c>
      <c r="D50" s="159">
        <v>2520079</v>
      </c>
      <c r="E50" s="182">
        <v>2520079</v>
      </c>
      <c r="F50" s="186">
        <v>2970210</v>
      </c>
      <c r="G50" s="182">
        <v>2970210</v>
      </c>
      <c r="J50" s="183"/>
      <c r="L50" s="183"/>
      <c r="N50" s="159"/>
    </row>
    <row r="51" spans="1:14">
      <c r="A51" s="185">
        <v>42767</v>
      </c>
      <c r="B51" s="57">
        <v>13126079</v>
      </c>
      <c r="C51" s="182">
        <v>13544567.423123499</v>
      </c>
      <c r="D51" s="159">
        <v>2698940</v>
      </c>
      <c r="E51" s="182">
        <v>2698940</v>
      </c>
      <c r="F51" s="186">
        <v>2965218</v>
      </c>
      <c r="G51" s="182">
        <v>2965218</v>
      </c>
      <c r="J51" s="183"/>
      <c r="L51" s="183"/>
      <c r="N51" s="159"/>
    </row>
    <row r="52" spans="1:14">
      <c r="A52" s="185">
        <v>42795</v>
      </c>
      <c r="B52" s="57">
        <v>13558783</v>
      </c>
      <c r="C52" s="182">
        <v>13710522.189768501</v>
      </c>
      <c r="D52" s="159">
        <v>2734104</v>
      </c>
      <c r="E52" s="182">
        <v>2734104</v>
      </c>
      <c r="F52" s="186">
        <v>2970810</v>
      </c>
      <c r="G52" s="182">
        <v>2970810</v>
      </c>
      <c r="J52" s="183"/>
      <c r="L52" s="183"/>
      <c r="N52" s="159"/>
    </row>
    <row r="53" spans="1:14">
      <c r="A53" s="185">
        <v>42826</v>
      </c>
      <c r="B53" s="57">
        <v>13849359</v>
      </c>
      <c r="C53" s="182">
        <v>13796239.483855899</v>
      </c>
      <c r="D53" s="159">
        <v>2760089</v>
      </c>
      <c r="E53" s="182">
        <v>2760089</v>
      </c>
      <c r="F53" s="186">
        <v>2969930</v>
      </c>
      <c r="G53" s="182">
        <v>2969930</v>
      </c>
      <c r="J53" s="183"/>
      <c r="L53" s="183"/>
      <c r="N53" s="159"/>
    </row>
    <row r="54" spans="1:14">
      <c r="A54" s="185">
        <v>42856</v>
      </c>
      <c r="B54" s="57">
        <v>14105505</v>
      </c>
      <c r="C54" s="182">
        <v>13880294.260981699</v>
      </c>
      <c r="D54" s="159">
        <v>2771634</v>
      </c>
      <c r="E54" s="182">
        <v>2771634</v>
      </c>
      <c r="F54" s="186">
        <v>2970555</v>
      </c>
      <c r="G54" s="182">
        <v>2970555</v>
      </c>
      <c r="J54" s="183"/>
      <c r="L54" s="183"/>
      <c r="N54" s="159"/>
    </row>
    <row r="55" spans="1:14">
      <c r="A55" s="185">
        <v>42887</v>
      </c>
      <c r="B55" s="57">
        <v>14009873</v>
      </c>
      <c r="C55" s="182">
        <v>13955729.884331601</v>
      </c>
      <c r="D55" s="159">
        <v>2789173</v>
      </c>
      <c r="E55" s="182">
        <v>2789173</v>
      </c>
      <c r="F55" s="186">
        <v>2976758</v>
      </c>
      <c r="G55" s="182">
        <v>2976758</v>
      </c>
      <c r="J55" s="183"/>
      <c r="L55" s="183"/>
      <c r="N55" s="159"/>
    </row>
    <row r="56" spans="1:14">
      <c r="A56" s="185">
        <v>42917</v>
      </c>
      <c r="B56" s="57">
        <v>14195607</v>
      </c>
      <c r="C56" s="182">
        <v>14120453.479211099</v>
      </c>
      <c r="D56" s="159">
        <v>2751389</v>
      </c>
      <c r="E56" s="182">
        <v>2751389</v>
      </c>
      <c r="F56" s="186">
        <v>2975092</v>
      </c>
      <c r="G56" s="182">
        <v>2975092</v>
      </c>
      <c r="J56" s="183"/>
      <c r="L56" s="183"/>
      <c r="N56" s="159"/>
    </row>
    <row r="57" spans="1:14">
      <c r="A57" s="185">
        <v>42948</v>
      </c>
      <c r="B57" s="57">
        <v>14265038</v>
      </c>
      <c r="C57" s="159">
        <v>14261260.951436199</v>
      </c>
      <c r="D57" s="159">
        <v>2753919</v>
      </c>
      <c r="E57" s="159">
        <v>2753919</v>
      </c>
      <c r="F57" s="186">
        <v>2960311</v>
      </c>
      <c r="G57" s="159">
        <v>2960311</v>
      </c>
      <c r="J57" s="183"/>
      <c r="L57" s="183"/>
      <c r="N57" s="159"/>
    </row>
    <row r="58" spans="1:14">
      <c r="A58" s="185">
        <v>42979</v>
      </c>
      <c r="B58" s="57">
        <v>14547574</v>
      </c>
      <c r="C58" s="159">
        <v>14381546.318649899</v>
      </c>
      <c r="D58" s="159">
        <v>2772117</v>
      </c>
      <c r="E58" s="159">
        <v>2772117</v>
      </c>
      <c r="F58" s="186">
        <v>2964754</v>
      </c>
      <c r="G58" s="159">
        <v>2964754</v>
      </c>
      <c r="J58" s="183"/>
      <c r="L58" s="183"/>
      <c r="N58" s="159"/>
    </row>
    <row r="59" spans="1:14">
      <c r="A59" s="185">
        <v>43009</v>
      </c>
      <c r="B59" s="57">
        <v>14644895</v>
      </c>
      <c r="C59" s="159">
        <v>14418473.3750684</v>
      </c>
      <c r="D59" s="159">
        <v>2768836</v>
      </c>
      <c r="E59" s="159">
        <v>2768836</v>
      </c>
      <c r="F59" s="186">
        <v>2976497</v>
      </c>
      <c r="G59" s="159">
        <v>2976497</v>
      </c>
      <c r="J59" s="183"/>
      <c r="L59" s="183"/>
      <c r="N59" s="159"/>
    </row>
    <row r="60" spans="1:14">
      <c r="A60" s="185">
        <v>43040</v>
      </c>
      <c r="B60" s="57">
        <v>14555878</v>
      </c>
      <c r="C60" s="159">
        <v>14407928.5697667</v>
      </c>
      <c r="D60" s="179">
        <v>2767790</v>
      </c>
      <c r="E60" s="159">
        <v>2767790</v>
      </c>
      <c r="F60" s="186">
        <v>2979048</v>
      </c>
      <c r="G60" s="159">
        <v>2979048</v>
      </c>
    </row>
    <row r="61" spans="1:14">
      <c r="A61" s="185">
        <v>43070</v>
      </c>
      <c r="B61" s="57">
        <v>14477817</v>
      </c>
      <c r="C61" s="159">
        <v>14484279.956386199</v>
      </c>
      <c r="D61" s="159">
        <v>2777484</v>
      </c>
      <c r="E61" s="159">
        <v>2777484</v>
      </c>
      <c r="F61" s="186">
        <v>2986088</v>
      </c>
      <c r="G61" s="159">
        <v>2986088</v>
      </c>
    </row>
    <row r="62" spans="1:14">
      <c r="A62" s="185">
        <v>43101</v>
      </c>
      <c r="B62" s="57">
        <v>14218231</v>
      </c>
      <c r="C62" s="159">
        <v>14513616.118483201</v>
      </c>
      <c r="D62" s="179">
        <v>2762901</v>
      </c>
      <c r="E62" s="159">
        <v>2762901</v>
      </c>
      <c r="F62" s="186">
        <v>2989631</v>
      </c>
      <c r="G62" s="159">
        <v>2989631</v>
      </c>
      <c r="H62" s="180"/>
    </row>
    <row r="63" spans="1:14">
      <c r="A63" s="185">
        <v>43132</v>
      </c>
      <c r="B63" s="179">
        <v>14127524</v>
      </c>
      <c r="C63" s="159">
        <v>14550347.628506901</v>
      </c>
      <c r="D63" s="159">
        <v>2835795</v>
      </c>
      <c r="E63" s="159">
        <v>2835795</v>
      </c>
      <c r="F63" s="159">
        <v>2996690</v>
      </c>
      <c r="G63" s="159">
        <v>2996690</v>
      </c>
    </row>
    <row r="64" spans="1:14">
      <c r="A64" s="185">
        <v>43160</v>
      </c>
      <c r="B64" s="159">
        <v>14325806</v>
      </c>
      <c r="C64" s="159">
        <v>14486934.704687599</v>
      </c>
      <c r="D64" s="159">
        <v>2804909</v>
      </c>
      <c r="E64" s="159">
        <v>2804909</v>
      </c>
      <c r="F64" s="159">
        <v>3006828</v>
      </c>
      <c r="G64" s="159">
        <v>3006828</v>
      </c>
      <c r="I64" s="159"/>
    </row>
    <row r="65" spans="1:9">
      <c r="A65" s="185">
        <v>43191</v>
      </c>
      <c r="B65" s="159">
        <v>14527332</v>
      </c>
      <c r="C65" s="159">
        <v>14482812.212765301</v>
      </c>
      <c r="D65" s="159">
        <v>2812961</v>
      </c>
      <c r="E65" s="159">
        <v>2812961</v>
      </c>
      <c r="F65" s="159">
        <v>3011373</v>
      </c>
      <c r="G65" s="159">
        <v>3011373</v>
      </c>
      <c r="I65" s="159"/>
    </row>
    <row r="66" spans="1:9">
      <c r="A66" s="185">
        <v>43221</v>
      </c>
      <c r="B66" s="159">
        <v>14729306</v>
      </c>
      <c r="C66" s="159">
        <v>14555682.1239706</v>
      </c>
      <c r="D66" s="159">
        <v>2803693</v>
      </c>
      <c r="E66" s="159">
        <v>2803693</v>
      </c>
      <c r="F66" s="159">
        <v>3014740</v>
      </c>
      <c r="G66" s="159">
        <v>3014740</v>
      </c>
      <c r="I66" s="159"/>
    </row>
    <row r="67" spans="1:9">
      <c r="A67" s="185">
        <v>43252</v>
      </c>
      <c r="B67" s="159">
        <v>14570283</v>
      </c>
      <c r="C67" s="159">
        <v>14510198.263555501</v>
      </c>
      <c r="D67" s="159">
        <v>2702964</v>
      </c>
      <c r="E67" s="159">
        <v>2702964</v>
      </c>
      <c r="F67" s="159">
        <v>3019444</v>
      </c>
      <c r="G67" s="159">
        <v>3019444</v>
      </c>
      <c r="I67" s="159"/>
    </row>
    <row r="68" spans="1:9">
      <c r="A68" s="185">
        <v>43282</v>
      </c>
      <c r="B68" s="159">
        <v>14664384</v>
      </c>
      <c r="C68" s="159">
        <v>14626251.7991082</v>
      </c>
      <c r="D68" s="159">
        <v>2848614</v>
      </c>
      <c r="E68" s="159">
        <v>2848614</v>
      </c>
      <c r="F68" s="159">
        <v>3010588</v>
      </c>
      <c r="G68" s="159">
        <v>3010588</v>
      </c>
      <c r="I68" s="159"/>
    </row>
    <row r="69" spans="1:9">
      <c r="A69" s="185">
        <v>43313</v>
      </c>
      <c r="B69" s="159">
        <v>14482653</v>
      </c>
      <c r="C69" s="159">
        <v>14515836.532454301</v>
      </c>
      <c r="D69" s="159">
        <v>2844133</v>
      </c>
      <c r="E69" s="159">
        <v>2844133</v>
      </c>
      <c r="F69" s="159">
        <v>2998531</v>
      </c>
      <c r="G69" s="159">
        <v>2998531</v>
      </c>
    </row>
    <row r="70" spans="1:9">
      <c r="B70" s="159"/>
      <c r="D70" s="159"/>
      <c r="F70" s="159"/>
    </row>
    <row r="71" spans="1:9">
      <c r="B71" s="159"/>
      <c r="C71" s="159"/>
      <c r="D71" s="159"/>
      <c r="E71" s="159"/>
      <c r="F71" s="159"/>
      <c r="G71" s="159"/>
    </row>
    <row r="72" spans="1:9">
      <c r="B72" s="177"/>
      <c r="C72" s="159"/>
      <c r="D72" s="177"/>
      <c r="E72" s="159"/>
      <c r="F72" s="177"/>
      <c r="G72" s="159"/>
    </row>
    <row r="73" spans="1:9">
      <c r="C73" s="159"/>
      <c r="D73" s="159"/>
      <c r="E73" s="159"/>
      <c r="F73" s="159"/>
      <c r="G73" s="159"/>
    </row>
    <row r="75" spans="1:9">
      <c r="B75" s="180"/>
      <c r="C75" s="180"/>
      <c r="D75" s="180"/>
      <c r="E75" s="180"/>
      <c r="F75" s="18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N100"/>
  <sheetViews>
    <sheetView zoomScale="80" zoomScaleNormal="80" workbookViewId="0">
      <pane ySplit="2" topLeftCell="A3" activePane="bottomLeft" state="frozen"/>
      <selection activeCell="X1" sqref="X1"/>
      <selection pane="bottomLeft" activeCell="R12" sqref="R12"/>
    </sheetView>
  </sheetViews>
  <sheetFormatPr defaultColWidth="9.140625" defaultRowHeight="15"/>
  <cols>
    <col min="1" max="1" width="17.28515625" style="6" customWidth="1"/>
    <col min="2" max="2" width="34.42578125" style="6" bestFit="1" customWidth="1"/>
    <col min="3" max="8" width="13.42578125" style="6" customWidth="1"/>
    <col min="9" max="9" width="21.85546875" style="6" customWidth="1"/>
    <col min="10" max="10" width="30" style="6" customWidth="1"/>
    <col min="11" max="11" width="26.7109375" style="6" customWidth="1"/>
    <col min="12" max="12" width="22" style="6" customWidth="1"/>
    <col min="13" max="13" width="27.140625" style="6" customWidth="1"/>
    <col min="14" max="14" width="25" style="6" customWidth="1"/>
    <col min="15" max="16384" width="9.140625" style="6"/>
  </cols>
  <sheetData>
    <row r="1" spans="1:14" ht="15.75" thickBot="1">
      <c r="B1" s="160"/>
      <c r="C1" s="188" t="s">
        <v>281</v>
      </c>
      <c r="D1" s="188"/>
      <c r="E1" s="189"/>
      <c r="F1" s="190" t="s">
        <v>280</v>
      </c>
      <c r="G1" s="188"/>
      <c r="H1" s="189"/>
    </row>
    <row r="2" spans="1:14" ht="63" customHeight="1">
      <c r="A2" s="95" t="s">
        <v>1</v>
      </c>
      <c r="B2" s="95" t="s">
        <v>90</v>
      </c>
      <c r="C2" s="94">
        <v>42948</v>
      </c>
      <c r="D2" s="94">
        <v>43282</v>
      </c>
      <c r="E2" s="94">
        <v>43313</v>
      </c>
      <c r="F2" s="94">
        <v>42948</v>
      </c>
      <c r="G2" s="94">
        <v>43282</v>
      </c>
      <c r="H2" s="94">
        <v>43313</v>
      </c>
      <c r="I2" s="93" t="s">
        <v>311</v>
      </c>
      <c r="J2" s="93" t="s">
        <v>312</v>
      </c>
      <c r="K2" s="93" t="s">
        <v>313</v>
      </c>
      <c r="L2" s="93" t="s">
        <v>314</v>
      </c>
      <c r="M2" s="97" t="s">
        <v>315</v>
      </c>
      <c r="N2" s="161" t="s">
        <v>316</v>
      </c>
    </row>
    <row r="3" spans="1:14">
      <c r="A3" s="38">
        <v>1</v>
      </c>
      <c r="B3" s="100" t="s">
        <v>2</v>
      </c>
      <c r="C3" s="98">
        <v>113599</v>
      </c>
      <c r="D3" s="98">
        <v>116159</v>
      </c>
      <c r="E3" s="98">
        <v>113738</v>
      </c>
      <c r="F3" s="98"/>
      <c r="G3" s="98"/>
      <c r="H3" s="98"/>
      <c r="I3" s="101">
        <f t="shared" ref="I3:I34" si="0">E3/$E$92</f>
        <v>7.8533953689286073E-3</v>
      </c>
      <c r="J3" s="101">
        <f t="shared" ref="J3:J34" si="1">(E3-C3)/C3</f>
        <v>1.2236023204429617E-3</v>
      </c>
      <c r="K3" s="98">
        <f t="shared" ref="K3:K34" si="2">E3-C3</f>
        <v>139</v>
      </c>
      <c r="L3" s="102">
        <f>K3/$K$92</f>
        <v>6.3874273372699494E-4</v>
      </c>
      <c r="M3" s="99">
        <f>E3-D3</f>
        <v>-2421</v>
      </c>
      <c r="N3" s="99">
        <f t="shared" ref="N3:N34" si="3">H3-G3</f>
        <v>0</v>
      </c>
    </row>
    <row r="4" spans="1:14">
      <c r="A4" s="38">
        <v>2</v>
      </c>
      <c r="B4" s="100" t="s">
        <v>3</v>
      </c>
      <c r="C4" s="98">
        <v>46206</v>
      </c>
      <c r="D4" s="98">
        <v>48182</v>
      </c>
      <c r="E4" s="98">
        <v>48545</v>
      </c>
      <c r="F4" s="98"/>
      <c r="G4" s="98"/>
      <c r="H4" s="98"/>
      <c r="I4" s="101">
        <f t="shared" si="0"/>
        <v>3.3519411118943469E-3</v>
      </c>
      <c r="J4" s="101">
        <f t="shared" si="1"/>
        <v>5.0621131454789421E-2</v>
      </c>
      <c r="K4" s="98">
        <f t="shared" si="2"/>
        <v>2339</v>
      </c>
      <c r="L4" s="102">
        <f t="shared" ref="L4:L67" si="4">K4/$K$92</f>
        <v>1.074833995818303E-2</v>
      </c>
      <c r="M4" s="99">
        <f t="shared" ref="M4:M67" si="5">E4-D4</f>
        <v>363</v>
      </c>
      <c r="N4" s="99">
        <f t="shared" si="3"/>
        <v>0</v>
      </c>
    </row>
    <row r="5" spans="1:14">
      <c r="A5" s="38">
        <v>3</v>
      </c>
      <c r="B5" s="100" t="s">
        <v>4</v>
      </c>
      <c r="C5" s="98">
        <v>7975</v>
      </c>
      <c r="D5" s="98">
        <v>8366</v>
      </c>
      <c r="E5" s="98">
        <v>8302</v>
      </c>
      <c r="F5" s="98"/>
      <c r="G5" s="98"/>
      <c r="H5" s="98"/>
      <c r="I5" s="101">
        <f t="shared" si="0"/>
        <v>5.7323751387263096E-4</v>
      </c>
      <c r="J5" s="101">
        <f t="shared" si="1"/>
        <v>4.1003134796238246E-2</v>
      </c>
      <c r="K5" s="98">
        <f t="shared" si="2"/>
        <v>327</v>
      </c>
      <c r="L5" s="102">
        <f t="shared" si="4"/>
        <v>1.5026537692714196E-3</v>
      </c>
      <c r="M5" s="99">
        <f t="shared" si="5"/>
        <v>-64</v>
      </c>
      <c r="N5" s="99">
        <f t="shared" si="3"/>
        <v>0</v>
      </c>
    </row>
    <row r="6" spans="1:14">
      <c r="A6" s="38">
        <v>5</v>
      </c>
      <c r="B6" s="100" t="s">
        <v>5</v>
      </c>
      <c r="C6" s="98">
        <v>37114</v>
      </c>
      <c r="D6" s="98">
        <v>35518</v>
      </c>
      <c r="E6" s="98">
        <v>35216</v>
      </c>
      <c r="F6" s="98"/>
      <c r="G6" s="98"/>
      <c r="H6" s="98"/>
      <c r="I6" s="101">
        <f t="shared" si="0"/>
        <v>2.4315986856827958E-3</v>
      </c>
      <c r="J6" s="101">
        <f t="shared" si="1"/>
        <v>-5.1139731637656949E-2</v>
      </c>
      <c r="K6" s="98">
        <f t="shared" si="2"/>
        <v>-1898</v>
      </c>
      <c r="L6" s="102">
        <f t="shared" si="4"/>
        <v>-8.7218252418261605E-3</v>
      </c>
      <c r="M6" s="99">
        <f t="shared" si="5"/>
        <v>-302</v>
      </c>
      <c r="N6" s="99">
        <f t="shared" si="3"/>
        <v>0</v>
      </c>
    </row>
    <row r="7" spans="1:14">
      <c r="A7" s="38">
        <v>6</v>
      </c>
      <c r="B7" s="100" t="s">
        <v>6</v>
      </c>
      <c r="C7" s="98">
        <v>2570</v>
      </c>
      <c r="D7" s="98">
        <v>2200</v>
      </c>
      <c r="E7" s="98">
        <v>2171</v>
      </c>
      <c r="F7" s="98"/>
      <c r="G7" s="98"/>
      <c r="H7" s="98"/>
      <c r="I7" s="101">
        <f t="shared" si="0"/>
        <v>1.4990347417700333E-4</v>
      </c>
      <c r="J7" s="101">
        <f t="shared" si="1"/>
        <v>-0.15525291828793775</v>
      </c>
      <c r="K7" s="98">
        <f t="shared" si="2"/>
        <v>-399</v>
      </c>
      <c r="L7" s="102">
        <f t="shared" si="4"/>
        <v>-1.8335133147990717E-3</v>
      </c>
      <c r="M7" s="99">
        <f t="shared" si="5"/>
        <v>-29</v>
      </c>
      <c r="N7" s="99">
        <f t="shared" si="3"/>
        <v>0</v>
      </c>
    </row>
    <row r="8" spans="1:14">
      <c r="A8" s="38">
        <v>7</v>
      </c>
      <c r="B8" s="100" t="s">
        <v>7</v>
      </c>
      <c r="C8" s="98">
        <v>27032</v>
      </c>
      <c r="D8" s="98">
        <v>29735</v>
      </c>
      <c r="E8" s="98">
        <v>29314</v>
      </c>
      <c r="F8" s="98"/>
      <c r="G8" s="98"/>
      <c r="H8" s="98"/>
      <c r="I8" s="101">
        <f t="shared" si="0"/>
        <v>2.0240766660638764E-3</v>
      </c>
      <c r="J8" s="101">
        <f t="shared" si="1"/>
        <v>8.4418467002071618E-2</v>
      </c>
      <c r="K8" s="98">
        <f t="shared" si="2"/>
        <v>2282</v>
      </c>
      <c r="L8" s="102">
        <f t="shared" si="4"/>
        <v>1.0486409484640306E-2</v>
      </c>
      <c r="M8" s="99">
        <f t="shared" si="5"/>
        <v>-421</v>
      </c>
      <c r="N8" s="99">
        <f t="shared" si="3"/>
        <v>0</v>
      </c>
    </row>
    <row r="9" spans="1:14">
      <c r="A9" s="38">
        <v>8</v>
      </c>
      <c r="B9" s="100" t="s">
        <v>303</v>
      </c>
      <c r="C9" s="98">
        <v>69599</v>
      </c>
      <c r="D9" s="98">
        <v>71344</v>
      </c>
      <c r="E9" s="98">
        <v>68308</v>
      </c>
      <c r="F9" s="98"/>
      <c r="G9" s="98"/>
      <c r="H9" s="98"/>
      <c r="I9" s="101">
        <f t="shared" si="0"/>
        <v>4.7165391589510568E-3</v>
      </c>
      <c r="J9" s="101">
        <f t="shared" si="1"/>
        <v>-1.8549117085015589E-2</v>
      </c>
      <c r="K9" s="98">
        <f t="shared" si="2"/>
        <v>-1291</v>
      </c>
      <c r="L9" s="102">
        <f t="shared" si="4"/>
        <v>-5.932495462169428E-3</v>
      </c>
      <c r="M9" s="99">
        <f t="shared" si="5"/>
        <v>-3036</v>
      </c>
      <c r="N9" s="99">
        <f t="shared" si="3"/>
        <v>0</v>
      </c>
    </row>
    <row r="10" spans="1:14">
      <c r="A10" s="38">
        <v>9</v>
      </c>
      <c r="B10" s="100" t="s">
        <v>8</v>
      </c>
      <c r="C10" s="98">
        <v>7685</v>
      </c>
      <c r="D10" s="98">
        <v>10608</v>
      </c>
      <c r="E10" s="98">
        <v>10733</v>
      </c>
      <c r="F10" s="98"/>
      <c r="G10" s="98"/>
      <c r="H10" s="98"/>
      <c r="I10" s="101">
        <f t="shared" si="0"/>
        <v>7.4109349992711974E-4</v>
      </c>
      <c r="J10" s="101">
        <f t="shared" si="1"/>
        <v>0.39661678594664934</v>
      </c>
      <c r="K10" s="98">
        <f t="shared" si="2"/>
        <v>3048</v>
      </c>
      <c r="L10" s="102">
        <f t="shared" si="4"/>
        <v>1.400638742733727E-2</v>
      </c>
      <c r="M10" s="99">
        <f t="shared" si="5"/>
        <v>125</v>
      </c>
      <c r="N10" s="99">
        <f t="shared" si="3"/>
        <v>0</v>
      </c>
    </row>
    <row r="11" spans="1:14" s="20" customFormat="1">
      <c r="A11" s="38">
        <v>10</v>
      </c>
      <c r="B11" s="100" t="s">
        <v>9</v>
      </c>
      <c r="C11" s="98">
        <v>451810</v>
      </c>
      <c r="D11" s="98">
        <v>458896</v>
      </c>
      <c r="E11" s="98">
        <v>454981</v>
      </c>
      <c r="F11" s="98"/>
      <c r="G11" s="98"/>
      <c r="H11" s="98"/>
      <c r="I11" s="101">
        <f t="shared" si="0"/>
        <v>3.1415583871269998E-2</v>
      </c>
      <c r="J11" s="101">
        <f t="shared" si="1"/>
        <v>7.0184369535866847E-3</v>
      </c>
      <c r="K11" s="98">
        <f t="shared" si="2"/>
        <v>3171</v>
      </c>
      <c r="L11" s="102">
        <f t="shared" si="4"/>
        <v>1.4571605817613676E-2</v>
      </c>
      <c r="M11" s="99">
        <f t="shared" si="5"/>
        <v>-3915</v>
      </c>
      <c r="N11" s="99">
        <f t="shared" si="3"/>
        <v>0</v>
      </c>
    </row>
    <row r="12" spans="1:14">
      <c r="A12" s="103">
        <v>11</v>
      </c>
      <c r="B12" s="100" t="s">
        <v>10</v>
      </c>
      <c r="C12" s="98">
        <v>16494</v>
      </c>
      <c r="D12" s="98">
        <v>17105</v>
      </c>
      <c r="E12" s="98">
        <v>17151</v>
      </c>
      <c r="F12" s="98"/>
      <c r="G12" s="98"/>
      <c r="H12" s="98"/>
      <c r="I12" s="101">
        <f t="shared" si="0"/>
        <v>1.1842443508105871E-3</v>
      </c>
      <c r="J12" s="101">
        <f t="shared" si="1"/>
        <v>3.9832666424154235E-2</v>
      </c>
      <c r="K12" s="98">
        <f t="shared" si="2"/>
        <v>657</v>
      </c>
      <c r="L12" s="102">
        <f t="shared" si="4"/>
        <v>3.019093352939825E-3</v>
      </c>
      <c r="M12" s="99">
        <f t="shared" si="5"/>
        <v>46</v>
      </c>
      <c r="N12" s="99">
        <f t="shared" si="3"/>
        <v>0</v>
      </c>
    </row>
    <row r="13" spans="1:14" ht="16.5" customHeight="1">
      <c r="A13" s="103">
        <v>12</v>
      </c>
      <c r="B13" s="100" t="s">
        <v>11</v>
      </c>
      <c r="C13" s="98">
        <v>3957</v>
      </c>
      <c r="D13" s="98">
        <v>4893</v>
      </c>
      <c r="E13" s="98">
        <v>4642</v>
      </c>
      <c r="F13" s="98"/>
      <c r="G13" s="98"/>
      <c r="H13" s="98"/>
      <c r="I13" s="101">
        <f t="shared" si="0"/>
        <v>3.2052138513572067E-4</v>
      </c>
      <c r="J13" s="101">
        <f t="shared" si="1"/>
        <v>0.17311094263330806</v>
      </c>
      <c r="K13" s="98">
        <f t="shared" si="2"/>
        <v>685</v>
      </c>
      <c r="L13" s="102">
        <f t="shared" si="4"/>
        <v>3.1477609539783563E-3</v>
      </c>
      <c r="M13" s="99">
        <f t="shared" si="5"/>
        <v>-251</v>
      </c>
      <c r="N13" s="99">
        <f t="shared" si="3"/>
        <v>0</v>
      </c>
    </row>
    <row r="14" spans="1:14">
      <c r="A14" s="103">
        <v>13</v>
      </c>
      <c r="B14" s="100" t="s">
        <v>12</v>
      </c>
      <c r="C14" s="98">
        <v>412366</v>
      </c>
      <c r="D14" s="98">
        <v>424253</v>
      </c>
      <c r="E14" s="98">
        <v>418800</v>
      </c>
      <c r="F14" s="98"/>
      <c r="G14" s="98"/>
      <c r="H14" s="98"/>
      <c r="I14" s="101">
        <f t="shared" si="0"/>
        <v>2.8917353747272685E-2</v>
      </c>
      <c r="J14" s="101">
        <f t="shared" si="1"/>
        <v>1.5602644252920949E-2</v>
      </c>
      <c r="K14" s="98">
        <f t="shared" si="2"/>
        <v>6434</v>
      </c>
      <c r="L14" s="102">
        <f t="shared" si="4"/>
        <v>2.956597661006824E-2</v>
      </c>
      <c r="M14" s="99">
        <f t="shared" si="5"/>
        <v>-5453</v>
      </c>
      <c r="N14" s="99">
        <f t="shared" si="3"/>
        <v>0</v>
      </c>
    </row>
    <row r="15" spans="1:14" s="20" customFormat="1">
      <c r="A15" s="103">
        <v>14</v>
      </c>
      <c r="B15" s="100" t="s">
        <v>13</v>
      </c>
      <c r="C15" s="98">
        <v>475202</v>
      </c>
      <c r="D15" s="98">
        <v>513315</v>
      </c>
      <c r="E15" s="98">
        <v>499374</v>
      </c>
      <c r="F15" s="98"/>
      <c r="G15" s="98"/>
      <c r="H15" s="98"/>
      <c r="I15" s="101">
        <f t="shared" si="0"/>
        <v>3.448083717810542E-2</v>
      </c>
      <c r="J15" s="101">
        <f t="shared" si="1"/>
        <v>5.0866789281189893E-2</v>
      </c>
      <c r="K15" s="98">
        <f t="shared" si="2"/>
        <v>24172</v>
      </c>
      <c r="L15" s="102">
        <f t="shared" si="4"/>
        <v>0.11107690186797785</v>
      </c>
      <c r="M15" s="99">
        <f t="shared" si="5"/>
        <v>-13941</v>
      </c>
      <c r="N15" s="99">
        <f t="shared" si="3"/>
        <v>0</v>
      </c>
    </row>
    <row r="16" spans="1:14">
      <c r="A16" s="103">
        <v>15</v>
      </c>
      <c r="B16" s="100" t="s">
        <v>14</v>
      </c>
      <c r="C16" s="98">
        <v>61275</v>
      </c>
      <c r="D16" s="98">
        <v>62801</v>
      </c>
      <c r="E16" s="98">
        <v>60934</v>
      </c>
      <c r="F16" s="98"/>
      <c r="G16" s="98"/>
      <c r="H16" s="98"/>
      <c r="I16" s="101">
        <f t="shared" si="0"/>
        <v>4.2073783028565275E-3</v>
      </c>
      <c r="J16" s="101">
        <f t="shared" si="1"/>
        <v>-5.5650754793961652E-3</v>
      </c>
      <c r="K16" s="98">
        <f t="shared" si="2"/>
        <v>-341</v>
      </c>
      <c r="L16" s="102">
        <f t="shared" si="4"/>
        <v>-1.5669875697906855E-3</v>
      </c>
      <c r="M16" s="99">
        <f t="shared" si="5"/>
        <v>-1867</v>
      </c>
      <c r="N16" s="99">
        <f t="shared" si="3"/>
        <v>0</v>
      </c>
    </row>
    <row r="17" spans="1:14">
      <c r="A17" s="103">
        <v>16</v>
      </c>
      <c r="B17" s="100" t="s">
        <v>15</v>
      </c>
      <c r="C17" s="98">
        <v>64454</v>
      </c>
      <c r="D17" s="98">
        <v>64879</v>
      </c>
      <c r="E17" s="98">
        <v>63456</v>
      </c>
      <c r="F17" s="98"/>
      <c r="G17" s="98"/>
      <c r="H17" s="98"/>
      <c r="I17" s="101">
        <f t="shared" si="0"/>
        <v>4.3815176680681361E-3</v>
      </c>
      <c r="J17" s="101">
        <f t="shared" si="1"/>
        <v>-1.5483911006299067E-2</v>
      </c>
      <c r="K17" s="98">
        <f t="shared" si="2"/>
        <v>-998</v>
      </c>
      <c r="L17" s="102">
        <f t="shared" si="4"/>
        <v>-4.5860809227305102E-3</v>
      </c>
      <c r="M17" s="99">
        <f t="shared" si="5"/>
        <v>-1423</v>
      </c>
      <c r="N17" s="99">
        <f t="shared" si="3"/>
        <v>0</v>
      </c>
    </row>
    <row r="18" spans="1:14">
      <c r="A18" s="103">
        <v>17</v>
      </c>
      <c r="B18" s="100" t="s">
        <v>16</v>
      </c>
      <c r="C18" s="98">
        <v>54779</v>
      </c>
      <c r="D18" s="98">
        <v>56367</v>
      </c>
      <c r="E18" s="98">
        <v>55474</v>
      </c>
      <c r="F18" s="98"/>
      <c r="G18" s="98"/>
      <c r="H18" s="98"/>
      <c r="I18" s="101">
        <f t="shared" si="0"/>
        <v>3.8303755534293336E-3</v>
      </c>
      <c r="J18" s="101">
        <f t="shared" si="1"/>
        <v>1.268734369010022E-2</v>
      </c>
      <c r="K18" s="98">
        <f t="shared" si="2"/>
        <v>695</v>
      </c>
      <c r="L18" s="102">
        <f t="shared" si="4"/>
        <v>3.1937136686349746E-3</v>
      </c>
      <c r="M18" s="99">
        <f t="shared" si="5"/>
        <v>-893</v>
      </c>
      <c r="N18" s="99">
        <f t="shared" si="3"/>
        <v>0</v>
      </c>
    </row>
    <row r="19" spans="1:14">
      <c r="A19" s="103">
        <v>18</v>
      </c>
      <c r="B19" s="100" t="s">
        <v>17</v>
      </c>
      <c r="C19" s="98">
        <v>54433</v>
      </c>
      <c r="D19" s="98">
        <v>52074</v>
      </c>
      <c r="E19" s="98">
        <v>51069</v>
      </c>
      <c r="F19" s="98"/>
      <c r="G19" s="98"/>
      <c r="H19" s="98"/>
      <c r="I19" s="101">
        <f t="shared" si="0"/>
        <v>3.5262185733511671E-3</v>
      </c>
      <c r="J19" s="101">
        <f t="shared" si="1"/>
        <v>-6.1800745871070858E-2</v>
      </c>
      <c r="K19" s="98">
        <f t="shared" si="2"/>
        <v>-3364</v>
      </c>
      <c r="L19" s="102">
        <f t="shared" si="4"/>
        <v>-1.545849321048641E-2</v>
      </c>
      <c r="M19" s="99">
        <f t="shared" si="5"/>
        <v>-1005</v>
      </c>
      <c r="N19" s="99">
        <f t="shared" si="3"/>
        <v>0</v>
      </c>
    </row>
    <row r="20" spans="1:14">
      <c r="A20" s="103">
        <v>19</v>
      </c>
      <c r="B20" s="100" t="s">
        <v>18</v>
      </c>
      <c r="C20" s="98">
        <v>8055</v>
      </c>
      <c r="D20" s="98">
        <v>8888</v>
      </c>
      <c r="E20" s="98">
        <v>8867</v>
      </c>
      <c r="F20" s="98"/>
      <c r="G20" s="98"/>
      <c r="H20" s="98"/>
      <c r="I20" s="101">
        <f t="shared" si="0"/>
        <v>6.1224970314485889E-4</v>
      </c>
      <c r="J20" s="101">
        <f t="shared" si="1"/>
        <v>0.10080695220360025</v>
      </c>
      <c r="K20" s="98">
        <f t="shared" si="2"/>
        <v>812</v>
      </c>
      <c r="L20" s="102">
        <f t="shared" si="4"/>
        <v>3.7313604301174091E-3</v>
      </c>
      <c r="M20" s="99">
        <f t="shared" si="5"/>
        <v>-21</v>
      </c>
      <c r="N20" s="99">
        <f t="shared" si="3"/>
        <v>0</v>
      </c>
    </row>
    <row r="21" spans="1:14">
      <c r="A21" s="103">
        <v>20</v>
      </c>
      <c r="B21" s="100" t="s">
        <v>19</v>
      </c>
      <c r="C21" s="98">
        <v>77034</v>
      </c>
      <c r="D21" s="98">
        <v>82524</v>
      </c>
      <c r="E21" s="98">
        <v>81277</v>
      </c>
      <c r="F21" s="98"/>
      <c r="G21" s="98"/>
      <c r="H21" s="98"/>
      <c r="I21" s="101">
        <f t="shared" si="0"/>
        <v>5.6120242610245511E-3</v>
      </c>
      <c r="J21" s="101">
        <f t="shared" si="1"/>
        <v>5.5079575252485913E-2</v>
      </c>
      <c r="K21" s="98">
        <f t="shared" si="2"/>
        <v>4243</v>
      </c>
      <c r="L21" s="102">
        <f t="shared" si="4"/>
        <v>1.9497736828803163E-2</v>
      </c>
      <c r="M21" s="99">
        <f t="shared" si="5"/>
        <v>-1247</v>
      </c>
      <c r="N21" s="99">
        <f t="shared" si="3"/>
        <v>0</v>
      </c>
    </row>
    <row r="22" spans="1:14">
      <c r="A22" s="103">
        <v>21</v>
      </c>
      <c r="B22" s="100" t="s">
        <v>20</v>
      </c>
      <c r="C22" s="98">
        <v>21689</v>
      </c>
      <c r="D22" s="98">
        <v>24783</v>
      </c>
      <c r="E22" s="98">
        <v>24830</v>
      </c>
      <c r="F22" s="98"/>
      <c r="G22" s="98"/>
      <c r="H22" s="98"/>
      <c r="I22" s="101">
        <f t="shared" si="0"/>
        <v>1.7144648842998586E-3</v>
      </c>
      <c r="J22" s="101">
        <f t="shared" si="1"/>
        <v>0.14481995481580526</v>
      </c>
      <c r="K22" s="98">
        <f t="shared" si="2"/>
        <v>3141</v>
      </c>
      <c r="L22" s="102">
        <f t="shared" si="4"/>
        <v>1.443374767364382E-2</v>
      </c>
      <c r="M22" s="99">
        <f t="shared" si="5"/>
        <v>47</v>
      </c>
      <c r="N22" s="99">
        <f t="shared" si="3"/>
        <v>0</v>
      </c>
    </row>
    <row r="23" spans="1:14">
      <c r="A23" s="103">
        <v>22</v>
      </c>
      <c r="B23" s="100" t="s">
        <v>21</v>
      </c>
      <c r="C23" s="98">
        <v>206984</v>
      </c>
      <c r="D23" s="98">
        <v>215150</v>
      </c>
      <c r="E23" s="98">
        <v>210893</v>
      </c>
      <c r="F23" s="98"/>
      <c r="G23" s="98"/>
      <c r="H23" s="98"/>
      <c r="I23" s="101">
        <f t="shared" si="0"/>
        <v>1.4561765720686673E-2</v>
      </c>
      <c r="J23" s="101">
        <f t="shared" si="1"/>
        <v>1.8885517721176515E-2</v>
      </c>
      <c r="K23" s="98">
        <f t="shared" si="2"/>
        <v>3909</v>
      </c>
      <c r="L23" s="102">
        <f t="shared" si="4"/>
        <v>1.7962916159272108E-2</v>
      </c>
      <c r="M23" s="99">
        <f t="shared" si="5"/>
        <v>-4257</v>
      </c>
      <c r="N23" s="99">
        <f t="shared" si="3"/>
        <v>0</v>
      </c>
    </row>
    <row r="24" spans="1:14">
      <c r="A24" s="103">
        <v>23</v>
      </c>
      <c r="B24" s="100" t="s">
        <v>22</v>
      </c>
      <c r="C24" s="98">
        <v>232095</v>
      </c>
      <c r="D24" s="98">
        <v>234704</v>
      </c>
      <c r="E24" s="98">
        <v>229684</v>
      </c>
      <c r="F24" s="98"/>
      <c r="G24" s="98"/>
      <c r="H24" s="98"/>
      <c r="I24" s="101">
        <f t="shared" si="0"/>
        <v>1.5859248992570629E-2</v>
      </c>
      <c r="J24" s="101">
        <f t="shared" si="1"/>
        <v>-1.0387987677459661E-2</v>
      </c>
      <c r="K24" s="98">
        <f t="shared" si="2"/>
        <v>-2411</v>
      </c>
      <c r="L24" s="102">
        <f t="shared" si="4"/>
        <v>-1.1079199503710682E-2</v>
      </c>
      <c r="M24" s="99">
        <f t="shared" si="5"/>
        <v>-5020</v>
      </c>
      <c r="N24" s="99">
        <f t="shared" si="3"/>
        <v>0</v>
      </c>
    </row>
    <row r="25" spans="1:14">
      <c r="A25" s="103">
        <v>24</v>
      </c>
      <c r="B25" s="100" t="s">
        <v>23</v>
      </c>
      <c r="C25" s="98">
        <v>150925</v>
      </c>
      <c r="D25" s="98">
        <v>166366</v>
      </c>
      <c r="E25" s="98">
        <v>164211</v>
      </c>
      <c r="F25" s="98"/>
      <c r="G25" s="98"/>
      <c r="H25" s="98"/>
      <c r="I25" s="101">
        <f t="shared" si="0"/>
        <v>1.1338461261206769E-2</v>
      </c>
      <c r="J25" s="101">
        <f t="shared" si="1"/>
        <v>8.8030478714593338E-2</v>
      </c>
      <c r="K25" s="98">
        <f t="shared" si="2"/>
        <v>13286</v>
      </c>
      <c r="L25" s="102">
        <f t="shared" si="4"/>
        <v>6.1052776692783126E-2</v>
      </c>
      <c r="M25" s="99">
        <f t="shared" si="5"/>
        <v>-2155</v>
      </c>
      <c r="N25" s="99">
        <f t="shared" si="3"/>
        <v>0</v>
      </c>
    </row>
    <row r="26" spans="1:14">
      <c r="A26" s="103">
        <v>25</v>
      </c>
      <c r="B26" s="100" t="s">
        <v>24</v>
      </c>
      <c r="C26" s="98">
        <v>376509</v>
      </c>
      <c r="D26" s="98">
        <v>382950</v>
      </c>
      <c r="E26" s="98">
        <v>374488</v>
      </c>
      <c r="F26" s="98"/>
      <c r="G26" s="98"/>
      <c r="H26" s="98"/>
      <c r="I26" s="101">
        <f t="shared" si="0"/>
        <v>2.5857693338368324E-2</v>
      </c>
      <c r="J26" s="101">
        <f t="shared" si="1"/>
        <v>-5.3677335734338355E-3</v>
      </c>
      <c r="K26" s="98">
        <f t="shared" si="2"/>
        <v>-2021</v>
      </c>
      <c r="L26" s="102">
        <f t="shared" si="4"/>
        <v>-9.2870436321025665E-3</v>
      </c>
      <c r="M26" s="99">
        <f t="shared" si="5"/>
        <v>-8462</v>
      </c>
      <c r="N26" s="99">
        <f t="shared" si="3"/>
        <v>0</v>
      </c>
    </row>
    <row r="27" spans="1:14">
      <c r="A27" s="103">
        <v>26</v>
      </c>
      <c r="B27" s="100" t="s">
        <v>25</v>
      </c>
      <c r="C27" s="98">
        <v>33682</v>
      </c>
      <c r="D27" s="98">
        <v>35135</v>
      </c>
      <c r="E27" s="98">
        <v>35031</v>
      </c>
      <c r="F27" s="98"/>
      <c r="G27" s="98"/>
      <c r="H27" s="98"/>
      <c r="I27" s="101">
        <f t="shared" si="0"/>
        <v>2.4188247830007389E-3</v>
      </c>
      <c r="J27" s="101">
        <f t="shared" si="1"/>
        <v>4.0051065851196485E-2</v>
      </c>
      <c r="K27" s="98">
        <f t="shared" si="2"/>
        <v>1349</v>
      </c>
      <c r="L27" s="102">
        <f t="shared" si="4"/>
        <v>6.1990212071778138E-3</v>
      </c>
      <c r="M27" s="99">
        <f t="shared" si="5"/>
        <v>-104</v>
      </c>
      <c r="N27" s="99">
        <f t="shared" si="3"/>
        <v>0</v>
      </c>
    </row>
    <row r="28" spans="1:14">
      <c r="A28" s="103">
        <v>27</v>
      </c>
      <c r="B28" s="100" t="s">
        <v>26</v>
      </c>
      <c r="C28" s="98">
        <v>143406</v>
      </c>
      <c r="D28" s="98">
        <v>152342</v>
      </c>
      <c r="E28" s="98">
        <v>150147</v>
      </c>
      <c r="F28" s="98"/>
      <c r="G28" s="98"/>
      <c r="H28" s="98"/>
      <c r="I28" s="101">
        <f t="shared" si="0"/>
        <v>1.0367368464880018E-2</v>
      </c>
      <c r="J28" s="101">
        <f t="shared" si="1"/>
        <v>4.7006401405798919E-2</v>
      </c>
      <c r="K28" s="98">
        <f t="shared" si="2"/>
        <v>6741</v>
      </c>
      <c r="L28" s="102">
        <f t="shared" si="4"/>
        <v>3.0976724950026423E-2</v>
      </c>
      <c r="M28" s="99">
        <f t="shared" si="5"/>
        <v>-2195</v>
      </c>
      <c r="N28" s="99">
        <f t="shared" si="3"/>
        <v>0</v>
      </c>
    </row>
    <row r="29" spans="1:14">
      <c r="A29" s="103">
        <v>28</v>
      </c>
      <c r="B29" s="100" t="s">
        <v>27</v>
      </c>
      <c r="C29" s="98">
        <v>153778</v>
      </c>
      <c r="D29" s="98">
        <v>164487</v>
      </c>
      <c r="E29" s="98">
        <v>162301</v>
      </c>
      <c r="F29" s="98"/>
      <c r="G29" s="98"/>
      <c r="H29" s="98"/>
      <c r="I29" s="101">
        <f t="shared" si="0"/>
        <v>1.1206579347029857E-2</v>
      </c>
      <c r="J29" s="101">
        <f t="shared" si="1"/>
        <v>5.5424052855414949E-2</v>
      </c>
      <c r="K29" s="98">
        <f t="shared" si="2"/>
        <v>8523</v>
      </c>
      <c r="L29" s="102">
        <f t="shared" si="4"/>
        <v>3.9165498701835812E-2</v>
      </c>
      <c r="M29" s="99">
        <f t="shared" si="5"/>
        <v>-2186</v>
      </c>
      <c r="N29" s="99">
        <f t="shared" si="3"/>
        <v>0</v>
      </c>
    </row>
    <row r="30" spans="1:14">
      <c r="A30" s="103">
        <v>29</v>
      </c>
      <c r="B30" s="100" t="s">
        <v>28</v>
      </c>
      <c r="C30" s="98">
        <v>197244</v>
      </c>
      <c r="D30" s="98">
        <v>206614</v>
      </c>
      <c r="E30" s="98">
        <v>204059</v>
      </c>
      <c r="F30" s="98"/>
      <c r="G30" s="98"/>
      <c r="H30" s="98"/>
      <c r="I30" s="101">
        <f t="shared" si="0"/>
        <v>1.4089890850799229E-2</v>
      </c>
      <c r="J30" s="101">
        <f t="shared" si="1"/>
        <v>3.4551114355823247E-2</v>
      </c>
      <c r="K30" s="98">
        <f t="shared" si="2"/>
        <v>6815</v>
      </c>
      <c r="L30" s="102">
        <f t="shared" si="4"/>
        <v>3.13167750384854E-2</v>
      </c>
      <c r="M30" s="99">
        <f t="shared" si="5"/>
        <v>-2555</v>
      </c>
      <c r="N30" s="99">
        <f t="shared" si="3"/>
        <v>0</v>
      </c>
    </row>
    <row r="31" spans="1:14">
      <c r="A31" s="103">
        <v>30</v>
      </c>
      <c r="B31" s="100" t="s">
        <v>29</v>
      </c>
      <c r="C31" s="98">
        <v>47927</v>
      </c>
      <c r="D31" s="98">
        <v>53798</v>
      </c>
      <c r="E31" s="98">
        <v>52796</v>
      </c>
      <c r="F31" s="98"/>
      <c r="G31" s="98"/>
      <c r="H31" s="98"/>
      <c r="I31" s="101">
        <f t="shared" si="0"/>
        <v>3.6454646810912339E-3</v>
      </c>
      <c r="J31" s="101">
        <f t="shared" si="1"/>
        <v>0.10159200450685417</v>
      </c>
      <c r="K31" s="98">
        <f t="shared" si="2"/>
        <v>4869</v>
      </c>
      <c r="L31" s="102">
        <f t="shared" si="4"/>
        <v>2.237437676630747E-2</v>
      </c>
      <c r="M31" s="99">
        <f t="shared" si="5"/>
        <v>-1002</v>
      </c>
      <c r="N31" s="99">
        <f t="shared" si="3"/>
        <v>0</v>
      </c>
    </row>
    <row r="32" spans="1:14">
      <c r="A32" s="103">
        <v>31</v>
      </c>
      <c r="B32" s="100" t="s">
        <v>30</v>
      </c>
      <c r="C32" s="98">
        <v>162124</v>
      </c>
      <c r="D32" s="98">
        <v>159777</v>
      </c>
      <c r="E32" s="98">
        <v>156199</v>
      </c>
      <c r="F32" s="98"/>
      <c r="G32" s="98"/>
      <c r="H32" s="98"/>
      <c r="I32" s="101">
        <f t="shared" si="0"/>
        <v>1.0785247702889795E-2</v>
      </c>
      <c r="J32" s="101">
        <f t="shared" si="1"/>
        <v>-3.6546100515654684E-2</v>
      </c>
      <c r="K32" s="98">
        <f t="shared" si="2"/>
        <v>-5925</v>
      </c>
      <c r="L32" s="102">
        <f t="shared" si="4"/>
        <v>-2.7226983434046365E-2</v>
      </c>
      <c r="M32" s="99">
        <f t="shared" si="5"/>
        <v>-3578</v>
      </c>
      <c r="N32" s="99">
        <f t="shared" si="3"/>
        <v>0</v>
      </c>
    </row>
    <row r="33" spans="1:14">
      <c r="A33" s="103">
        <v>32</v>
      </c>
      <c r="B33" s="100" t="s">
        <v>31</v>
      </c>
      <c r="C33" s="98">
        <v>56452</v>
      </c>
      <c r="D33" s="98">
        <v>58960</v>
      </c>
      <c r="E33" s="98">
        <v>58199</v>
      </c>
      <c r="F33" s="98"/>
      <c r="G33" s="98"/>
      <c r="H33" s="98"/>
      <c r="I33" s="101">
        <f t="shared" si="0"/>
        <v>4.0185316875299025E-3</v>
      </c>
      <c r="J33" s="101">
        <f t="shared" si="1"/>
        <v>3.0946644937291858E-2</v>
      </c>
      <c r="K33" s="98">
        <f t="shared" si="2"/>
        <v>1747</v>
      </c>
      <c r="L33" s="102">
        <f t="shared" si="4"/>
        <v>8.0279392505112242E-3</v>
      </c>
      <c r="M33" s="99">
        <f t="shared" si="5"/>
        <v>-761</v>
      </c>
      <c r="N33" s="99">
        <f t="shared" si="3"/>
        <v>0</v>
      </c>
    </row>
    <row r="34" spans="1:14">
      <c r="A34" s="103">
        <v>33</v>
      </c>
      <c r="B34" s="100" t="s">
        <v>32</v>
      </c>
      <c r="C34" s="98">
        <v>144979</v>
      </c>
      <c r="D34" s="98">
        <v>139159</v>
      </c>
      <c r="E34" s="98">
        <v>138226</v>
      </c>
      <c r="F34" s="98"/>
      <c r="G34" s="98"/>
      <c r="H34" s="98"/>
      <c r="I34" s="101">
        <f t="shared" si="0"/>
        <v>9.5442457952973122E-3</v>
      </c>
      <c r="J34" s="101">
        <f t="shared" si="1"/>
        <v>-4.6579159740376193E-2</v>
      </c>
      <c r="K34" s="98">
        <f t="shared" si="2"/>
        <v>-6753</v>
      </c>
      <c r="L34" s="102">
        <f t="shared" si="4"/>
        <v>-3.1031868207614364E-2</v>
      </c>
      <c r="M34" s="99">
        <f t="shared" si="5"/>
        <v>-933</v>
      </c>
      <c r="N34" s="99">
        <f t="shared" si="3"/>
        <v>0</v>
      </c>
    </row>
    <row r="35" spans="1:14">
      <c r="A35" s="103">
        <v>35</v>
      </c>
      <c r="B35" s="100" t="s">
        <v>33</v>
      </c>
      <c r="C35" s="98">
        <v>100099</v>
      </c>
      <c r="D35" s="98">
        <v>101900</v>
      </c>
      <c r="E35" s="98">
        <v>101843</v>
      </c>
      <c r="F35" s="98"/>
      <c r="G35" s="98"/>
      <c r="H35" s="98"/>
      <c r="I35" s="101">
        <f t="shared" ref="I35:I66" si="6">E35/$E$92</f>
        <v>7.0320679505336487E-3</v>
      </c>
      <c r="J35" s="101">
        <f t="shared" ref="J35:J66" si="7">(E35-C35)/C35</f>
        <v>1.7422751476038723E-2</v>
      </c>
      <c r="K35" s="98">
        <f t="shared" ref="K35:K66" si="8">E35-C35</f>
        <v>1744</v>
      </c>
      <c r="L35" s="102">
        <f t="shared" si="4"/>
        <v>8.014153436114238E-3</v>
      </c>
      <c r="M35" s="99">
        <f t="shared" si="5"/>
        <v>-57</v>
      </c>
      <c r="N35" s="99">
        <f t="shared" ref="N35:N66" si="9">H35-G35</f>
        <v>0</v>
      </c>
    </row>
    <row r="36" spans="1:14">
      <c r="A36" s="103">
        <v>36</v>
      </c>
      <c r="B36" s="100" t="s">
        <v>34</v>
      </c>
      <c r="C36" s="98">
        <v>16661</v>
      </c>
      <c r="D36" s="98">
        <v>15890</v>
      </c>
      <c r="E36" s="98">
        <v>15996</v>
      </c>
      <c r="F36" s="98"/>
      <c r="G36" s="98"/>
      <c r="H36" s="98"/>
      <c r="I36" s="101">
        <f t="shared" si="6"/>
        <v>1.1044937692009883E-3</v>
      </c>
      <c r="J36" s="101">
        <f t="shared" si="7"/>
        <v>-3.9913570614008763E-2</v>
      </c>
      <c r="K36" s="98">
        <f t="shared" si="8"/>
        <v>-665</v>
      </c>
      <c r="L36" s="102">
        <f t="shared" si="4"/>
        <v>-3.0558555246651196E-3</v>
      </c>
      <c r="M36" s="99">
        <f t="shared" si="5"/>
        <v>106</v>
      </c>
      <c r="N36" s="99">
        <f t="shared" si="9"/>
        <v>0</v>
      </c>
    </row>
    <row r="37" spans="1:14">
      <c r="A37" s="103">
        <v>37</v>
      </c>
      <c r="B37" s="100" t="s">
        <v>35</v>
      </c>
      <c r="C37" s="98">
        <v>15332</v>
      </c>
      <c r="D37" s="98">
        <v>14818</v>
      </c>
      <c r="E37" s="98">
        <v>15033</v>
      </c>
      <c r="F37" s="98"/>
      <c r="G37" s="98"/>
      <c r="H37" s="98"/>
      <c r="I37" s="101">
        <f t="shared" si="6"/>
        <v>1.0380004271316864E-3</v>
      </c>
      <c r="J37" s="101">
        <f t="shared" si="7"/>
        <v>-1.950169579963475E-2</v>
      </c>
      <c r="K37" s="98">
        <f t="shared" si="8"/>
        <v>-299</v>
      </c>
      <c r="L37" s="102">
        <f t="shared" si="4"/>
        <v>-1.3739861682328883E-3</v>
      </c>
      <c r="M37" s="99">
        <f t="shared" si="5"/>
        <v>215</v>
      </c>
      <c r="N37" s="99">
        <f t="shared" si="9"/>
        <v>0</v>
      </c>
    </row>
    <row r="38" spans="1:14">
      <c r="A38" s="103">
        <v>38</v>
      </c>
      <c r="B38" s="100" t="s">
        <v>36</v>
      </c>
      <c r="C38" s="98">
        <v>98634</v>
      </c>
      <c r="D38" s="98">
        <v>85131</v>
      </c>
      <c r="E38" s="98">
        <v>84720</v>
      </c>
      <c r="F38" s="98"/>
      <c r="G38" s="98"/>
      <c r="H38" s="98"/>
      <c r="I38" s="101">
        <f t="shared" si="6"/>
        <v>5.8497569471560214E-3</v>
      </c>
      <c r="J38" s="101">
        <f t="shared" si="7"/>
        <v>-0.14106697487681732</v>
      </c>
      <c r="K38" s="98">
        <f t="shared" si="8"/>
        <v>-13914</v>
      </c>
      <c r="L38" s="102">
        <f t="shared" si="4"/>
        <v>-6.3938607173218753E-2</v>
      </c>
      <c r="M38" s="99">
        <f t="shared" si="5"/>
        <v>-411</v>
      </c>
      <c r="N38" s="99">
        <f t="shared" si="9"/>
        <v>0</v>
      </c>
    </row>
    <row r="39" spans="1:14">
      <c r="A39" s="103">
        <v>39</v>
      </c>
      <c r="B39" s="100" t="s">
        <v>37</v>
      </c>
      <c r="C39" s="98">
        <v>1348</v>
      </c>
      <c r="D39" s="98">
        <v>2612</v>
      </c>
      <c r="E39" s="98">
        <v>2576</v>
      </c>
      <c r="F39" s="98"/>
      <c r="G39" s="98"/>
      <c r="H39" s="98"/>
      <c r="I39" s="101">
        <f t="shared" si="6"/>
        <v>1.7786796383231719E-4</v>
      </c>
      <c r="J39" s="101">
        <f t="shared" si="7"/>
        <v>0.91097922848664692</v>
      </c>
      <c r="K39" s="98">
        <f t="shared" si="8"/>
        <v>1228</v>
      </c>
      <c r="L39" s="102">
        <f t="shared" si="4"/>
        <v>5.642993359832732E-3</v>
      </c>
      <c r="M39" s="99">
        <f t="shared" si="5"/>
        <v>-36</v>
      </c>
      <c r="N39" s="99">
        <f t="shared" si="9"/>
        <v>0</v>
      </c>
    </row>
    <row r="40" spans="1:14" s="20" customFormat="1">
      <c r="A40" s="103">
        <v>41</v>
      </c>
      <c r="B40" s="100" t="s">
        <v>38</v>
      </c>
      <c r="C40" s="98">
        <v>1343854</v>
      </c>
      <c r="D40" s="98">
        <v>1304855</v>
      </c>
      <c r="E40" s="98">
        <v>1190813</v>
      </c>
      <c r="F40" s="98"/>
      <c r="G40" s="98"/>
      <c r="H40" s="98"/>
      <c r="I40" s="101">
        <f t="shared" si="6"/>
        <v>8.2223402024477144E-2</v>
      </c>
      <c r="J40" s="101">
        <f t="shared" si="7"/>
        <v>-0.11388216279447023</v>
      </c>
      <c r="K40" s="98">
        <f t="shared" si="8"/>
        <v>-153041</v>
      </c>
      <c r="L40" s="102">
        <f t="shared" si="4"/>
        <v>-0.70326494037635279</v>
      </c>
      <c r="M40" s="99">
        <f t="shared" si="5"/>
        <v>-114042</v>
      </c>
      <c r="N40" s="99">
        <f t="shared" si="9"/>
        <v>0</v>
      </c>
    </row>
    <row r="41" spans="1:14">
      <c r="A41" s="103">
        <v>42</v>
      </c>
      <c r="B41" s="100" t="s">
        <v>39</v>
      </c>
      <c r="C41" s="98">
        <v>441781</v>
      </c>
      <c r="D41" s="98">
        <v>448354</v>
      </c>
      <c r="E41" s="98">
        <v>427453</v>
      </c>
      <c r="F41" s="98"/>
      <c r="G41" s="98"/>
      <c r="H41" s="98"/>
      <c r="I41" s="101">
        <f t="shared" si="6"/>
        <v>2.9514827152179922E-2</v>
      </c>
      <c r="J41" s="101">
        <f t="shared" si="7"/>
        <v>-3.2432359019514197E-2</v>
      </c>
      <c r="K41" s="98">
        <f t="shared" si="8"/>
        <v>-14328</v>
      </c>
      <c r="L41" s="102">
        <f t="shared" si="4"/>
        <v>-6.5841049560002751E-2</v>
      </c>
      <c r="M41" s="99">
        <f t="shared" si="5"/>
        <v>-20901</v>
      </c>
      <c r="N41" s="99">
        <f t="shared" si="9"/>
        <v>0</v>
      </c>
    </row>
    <row r="42" spans="1:14">
      <c r="A42" s="103">
        <v>43</v>
      </c>
      <c r="B42" s="100" t="s">
        <v>40</v>
      </c>
      <c r="C42" s="98">
        <v>340256</v>
      </c>
      <c r="D42" s="98">
        <v>323929</v>
      </c>
      <c r="E42" s="98">
        <v>311396</v>
      </c>
      <c r="F42" s="98"/>
      <c r="G42" s="98"/>
      <c r="H42" s="98"/>
      <c r="I42" s="101">
        <f t="shared" si="6"/>
        <v>2.1501309186928667E-2</v>
      </c>
      <c r="J42" s="101">
        <f t="shared" si="7"/>
        <v>-8.481848960782469E-2</v>
      </c>
      <c r="K42" s="98">
        <f t="shared" si="8"/>
        <v>-28860</v>
      </c>
      <c r="L42" s="102">
        <f t="shared" si="4"/>
        <v>-0.13261953449900052</v>
      </c>
      <c r="M42" s="99">
        <f t="shared" si="5"/>
        <v>-12533</v>
      </c>
      <c r="N42" s="99">
        <f t="shared" si="9"/>
        <v>0</v>
      </c>
    </row>
    <row r="43" spans="1:14" s="20" customFormat="1">
      <c r="A43" s="103">
        <v>45</v>
      </c>
      <c r="B43" s="100" t="s">
        <v>41</v>
      </c>
      <c r="C43" s="98">
        <v>211668</v>
      </c>
      <c r="D43" s="98">
        <v>219446</v>
      </c>
      <c r="E43" s="98">
        <v>217397</v>
      </c>
      <c r="F43" s="98"/>
      <c r="G43" s="98"/>
      <c r="H43" s="98"/>
      <c r="I43" s="101">
        <f t="shared" si="6"/>
        <v>1.5010854710114232E-2</v>
      </c>
      <c r="J43" s="101">
        <f t="shared" si="7"/>
        <v>2.7065971237976452E-2</v>
      </c>
      <c r="K43" s="98">
        <f t="shared" si="8"/>
        <v>5729</v>
      </c>
      <c r="L43" s="102">
        <f t="shared" si="4"/>
        <v>2.6326310226776648E-2</v>
      </c>
      <c r="M43" s="99">
        <f t="shared" si="5"/>
        <v>-2049</v>
      </c>
      <c r="N43" s="99">
        <f t="shared" si="9"/>
        <v>0</v>
      </c>
    </row>
    <row r="44" spans="1:14" s="20" customFormat="1">
      <c r="A44" s="103">
        <v>46</v>
      </c>
      <c r="B44" s="100" t="s">
        <v>42</v>
      </c>
      <c r="C44" s="98">
        <v>709401</v>
      </c>
      <c r="D44" s="98">
        <v>724687</v>
      </c>
      <c r="E44" s="98">
        <v>717004</v>
      </c>
      <c r="F44" s="98"/>
      <c r="G44" s="98"/>
      <c r="H44" s="98"/>
      <c r="I44" s="101">
        <f t="shared" si="6"/>
        <v>4.9507780100786783E-2</v>
      </c>
      <c r="J44" s="101">
        <f t="shared" si="7"/>
        <v>1.0717492645203488E-2</v>
      </c>
      <c r="K44" s="98">
        <f t="shared" si="8"/>
        <v>7603</v>
      </c>
      <c r="L44" s="102">
        <f t="shared" si="4"/>
        <v>3.4937848953426921E-2</v>
      </c>
      <c r="M44" s="99">
        <f t="shared" si="5"/>
        <v>-7683</v>
      </c>
      <c r="N44" s="99">
        <f t="shared" si="9"/>
        <v>0</v>
      </c>
    </row>
    <row r="45" spans="1:14" s="20" customFormat="1">
      <c r="A45" s="103">
        <v>47</v>
      </c>
      <c r="B45" s="100" t="s">
        <v>43</v>
      </c>
      <c r="C45" s="98">
        <v>1330581</v>
      </c>
      <c r="D45" s="98">
        <v>1351435</v>
      </c>
      <c r="E45" s="98">
        <v>1338309</v>
      </c>
      <c r="F45" s="98"/>
      <c r="G45" s="98"/>
      <c r="H45" s="98"/>
      <c r="I45" s="101">
        <f t="shared" si="6"/>
        <v>9.2407723916329412E-2</v>
      </c>
      <c r="J45" s="101">
        <f t="shared" si="7"/>
        <v>5.807989141585518E-3</v>
      </c>
      <c r="K45" s="98">
        <f t="shared" si="8"/>
        <v>7728</v>
      </c>
      <c r="L45" s="102">
        <f t="shared" si="4"/>
        <v>3.5512257886634653E-2</v>
      </c>
      <c r="M45" s="99">
        <f t="shared" si="5"/>
        <v>-13126</v>
      </c>
      <c r="N45" s="99">
        <f t="shared" si="9"/>
        <v>0</v>
      </c>
    </row>
    <row r="46" spans="1:14">
      <c r="A46" s="103">
        <v>49</v>
      </c>
      <c r="B46" s="100" t="s">
        <v>44</v>
      </c>
      <c r="C46" s="98">
        <v>505815</v>
      </c>
      <c r="D46" s="98">
        <v>503575</v>
      </c>
      <c r="E46" s="98">
        <v>493498</v>
      </c>
      <c r="F46" s="98"/>
      <c r="G46" s="98"/>
      <c r="H46" s="98"/>
      <c r="I46" s="101">
        <f t="shared" si="6"/>
        <v>3.4075110409674252E-2</v>
      </c>
      <c r="J46" s="101">
        <f t="shared" si="7"/>
        <v>-2.4350800193746726E-2</v>
      </c>
      <c r="K46" s="98">
        <f t="shared" si="8"/>
        <v>-12317</v>
      </c>
      <c r="L46" s="102">
        <f t="shared" si="4"/>
        <v>-5.6599958642556812E-2</v>
      </c>
      <c r="M46" s="99">
        <f t="shared" si="5"/>
        <v>-10077</v>
      </c>
      <c r="N46" s="99">
        <f t="shared" si="9"/>
        <v>0</v>
      </c>
    </row>
    <row r="47" spans="1:14">
      <c r="A47" s="103">
        <v>50</v>
      </c>
      <c r="B47" s="100" t="s">
        <v>45</v>
      </c>
      <c r="C47" s="98">
        <v>17569</v>
      </c>
      <c r="D47" s="98">
        <v>17743</v>
      </c>
      <c r="E47" s="98">
        <v>17548</v>
      </c>
      <c r="F47" s="98"/>
      <c r="G47" s="98"/>
      <c r="H47" s="98"/>
      <c r="I47" s="101">
        <f t="shared" si="6"/>
        <v>1.211656455485055E-3</v>
      </c>
      <c r="J47" s="101">
        <f t="shared" si="7"/>
        <v>-1.1952871535090216E-3</v>
      </c>
      <c r="K47" s="98">
        <f t="shared" si="8"/>
        <v>-21</v>
      </c>
      <c r="L47" s="102">
        <f t="shared" si="4"/>
        <v>-9.6500700778898507E-5</v>
      </c>
      <c r="M47" s="99">
        <f t="shared" si="5"/>
        <v>-195</v>
      </c>
      <c r="N47" s="99">
        <f t="shared" si="9"/>
        <v>0</v>
      </c>
    </row>
    <row r="48" spans="1:14">
      <c r="A48" s="103">
        <v>51</v>
      </c>
      <c r="B48" s="100" t="s">
        <v>46</v>
      </c>
      <c r="C48" s="98">
        <v>25332</v>
      </c>
      <c r="D48" s="98">
        <v>26654</v>
      </c>
      <c r="E48" s="98">
        <v>26593</v>
      </c>
      <c r="F48" s="98"/>
      <c r="G48" s="98"/>
      <c r="H48" s="98"/>
      <c r="I48" s="101">
        <f t="shared" si="6"/>
        <v>1.836196724453731E-3</v>
      </c>
      <c r="J48" s="101">
        <f t="shared" si="7"/>
        <v>4.9778935733459657E-2</v>
      </c>
      <c r="K48" s="98">
        <f t="shared" si="8"/>
        <v>1261</v>
      </c>
      <c r="L48" s="102">
        <f t="shared" si="4"/>
        <v>5.7946373181995726E-3</v>
      </c>
      <c r="M48" s="99">
        <f t="shared" si="5"/>
        <v>-61</v>
      </c>
      <c r="N48" s="99">
        <f t="shared" si="9"/>
        <v>0</v>
      </c>
    </row>
    <row r="49" spans="1:14">
      <c r="A49" s="103">
        <v>52</v>
      </c>
      <c r="B49" s="100" t="s">
        <v>47</v>
      </c>
      <c r="C49" s="98">
        <v>242425</v>
      </c>
      <c r="D49" s="98">
        <v>252337</v>
      </c>
      <c r="E49" s="98">
        <v>250449</v>
      </c>
      <c r="F49" s="98"/>
      <c r="G49" s="98"/>
      <c r="H49" s="98"/>
      <c r="I49" s="101">
        <f t="shared" si="6"/>
        <v>1.7293033258478262E-2</v>
      </c>
      <c r="J49" s="101">
        <f t="shared" si="7"/>
        <v>3.3098896565948228E-2</v>
      </c>
      <c r="K49" s="98">
        <f t="shared" si="8"/>
        <v>8024</v>
      </c>
      <c r="L49" s="102">
        <f t="shared" si="4"/>
        <v>3.6872458240470557E-2</v>
      </c>
      <c r="M49" s="99">
        <f t="shared" si="5"/>
        <v>-1888</v>
      </c>
      <c r="N49" s="99">
        <f t="shared" si="9"/>
        <v>0</v>
      </c>
    </row>
    <row r="50" spans="1:14">
      <c r="A50" s="103">
        <v>53</v>
      </c>
      <c r="B50" s="100" t="s">
        <v>48</v>
      </c>
      <c r="C50" s="98">
        <v>36915</v>
      </c>
      <c r="D50" s="98">
        <v>41449</v>
      </c>
      <c r="E50" s="98">
        <v>41124</v>
      </c>
      <c r="F50" s="98"/>
      <c r="G50" s="98"/>
      <c r="H50" s="98"/>
      <c r="I50" s="101">
        <f t="shared" si="6"/>
        <v>2.8395349940373493E-3</v>
      </c>
      <c r="J50" s="101">
        <f t="shared" si="7"/>
        <v>0.11401869158878504</v>
      </c>
      <c r="K50" s="98">
        <f t="shared" si="8"/>
        <v>4209</v>
      </c>
      <c r="L50" s="102">
        <f t="shared" si="4"/>
        <v>1.934149759897066E-2</v>
      </c>
      <c r="M50" s="99">
        <f t="shared" si="5"/>
        <v>-325</v>
      </c>
      <c r="N50" s="99">
        <f t="shared" si="9"/>
        <v>0</v>
      </c>
    </row>
    <row r="51" spans="1:14" s="20" customFormat="1">
      <c r="A51" s="103">
        <v>55</v>
      </c>
      <c r="B51" s="100" t="s">
        <v>49</v>
      </c>
      <c r="C51" s="98">
        <v>355463</v>
      </c>
      <c r="D51" s="98">
        <v>398563</v>
      </c>
      <c r="E51" s="98">
        <v>388961</v>
      </c>
      <c r="F51" s="98"/>
      <c r="G51" s="98"/>
      <c r="H51" s="98"/>
      <c r="I51" s="101">
        <f t="shared" si="6"/>
        <v>2.6857026816840809E-2</v>
      </c>
      <c r="J51" s="101">
        <f t="shared" si="7"/>
        <v>9.4237656239889944E-2</v>
      </c>
      <c r="K51" s="98">
        <f t="shared" si="8"/>
        <v>33498</v>
      </c>
      <c r="L51" s="102">
        <f t="shared" si="4"/>
        <v>0.15393240355674012</v>
      </c>
      <c r="M51" s="99">
        <f t="shared" si="5"/>
        <v>-9602</v>
      </c>
      <c r="N51" s="99">
        <f t="shared" si="9"/>
        <v>0</v>
      </c>
    </row>
    <row r="52" spans="1:14" s="20" customFormat="1">
      <c r="A52" s="103">
        <v>56</v>
      </c>
      <c r="B52" s="100" t="s">
        <v>50</v>
      </c>
      <c r="C52" s="98">
        <v>632089</v>
      </c>
      <c r="D52" s="98">
        <v>665041</v>
      </c>
      <c r="E52" s="98">
        <v>649565</v>
      </c>
      <c r="F52" s="98"/>
      <c r="G52" s="98"/>
      <c r="H52" s="98"/>
      <c r="I52" s="101">
        <f t="shared" si="6"/>
        <v>4.4851243760380091E-2</v>
      </c>
      <c r="J52" s="101">
        <f t="shared" si="7"/>
        <v>2.7648005265081342E-2</v>
      </c>
      <c r="K52" s="98">
        <f t="shared" si="8"/>
        <v>17476</v>
      </c>
      <c r="L52" s="102">
        <f t="shared" si="4"/>
        <v>8.0306964133906214E-2</v>
      </c>
      <c r="M52" s="99">
        <f t="shared" si="5"/>
        <v>-15476</v>
      </c>
      <c r="N52" s="99">
        <f t="shared" si="9"/>
        <v>0</v>
      </c>
    </row>
    <row r="53" spans="1:14">
      <c r="A53" s="103">
        <v>58</v>
      </c>
      <c r="B53" s="100" t="s">
        <v>51</v>
      </c>
      <c r="C53" s="98">
        <v>21383</v>
      </c>
      <c r="D53" s="98">
        <v>24959</v>
      </c>
      <c r="E53" s="98">
        <v>24629</v>
      </c>
      <c r="F53" s="98"/>
      <c r="G53" s="98"/>
      <c r="H53" s="98"/>
      <c r="I53" s="101">
        <f t="shared" si="6"/>
        <v>1.7005862116561102E-3</v>
      </c>
      <c r="J53" s="101">
        <f t="shared" si="7"/>
        <v>0.15180283402703082</v>
      </c>
      <c r="K53" s="98">
        <f t="shared" si="8"/>
        <v>3246</v>
      </c>
      <c r="L53" s="102">
        <f t="shared" si="4"/>
        <v>1.4916251177538312E-2</v>
      </c>
      <c r="M53" s="99">
        <f t="shared" si="5"/>
        <v>-330</v>
      </c>
      <c r="N53" s="99">
        <f t="shared" si="9"/>
        <v>0</v>
      </c>
    </row>
    <row r="54" spans="1:14">
      <c r="A54" s="103">
        <v>59</v>
      </c>
      <c r="B54" s="100" t="s">
        <v>52</v>
      </c>
      <c r="C54" s="98">
        <v>16682</v>
      </c>
      <c r="D54" s="98">
        <v>15090</v>
      </c>
      <c r="E54" s="98">
        <v>15913</v>
      </c>
      <c r="F54" s="98"/>
      <c r="G54" s="98"/>
      <c r="H54" s="98"/>
      <c r="I54" s="101">
        <f t="shared" si="6"/>
        <v>1.098762775024714E-3</v>
      </c>
      <c r="J54" s="101">
        <f t="shared" si="7"/>
        <v>-4.6097590217000363E-2</v>
      </c>
      <c r="K54" s="98">
        <f t="shared" si="8"/>
        <v>-769</v>
      </c>
      <c r="L54" s="102">
        <f t="shared" si="4"/>
        <v>-3.5337637570939501E-3</v>
      </c>
      <c r="M54" s="99">
        <f t="shared" si="5"/>
        <v>823</v>
      </c>
      <c r="N54" s="99">
        <f t="shared" si="9"/>
        <v>0</v>
      </c>
    </row>
    <row r="55" spans="1:14">
      <c r="A55" s="103">
        <v>60</v>
      </c>
      <c r="B55" s="100" t="s">
        <v>53</v>
      </c>
      <c r="C55" s="98">
        <v>9910</v>
      </c>
      <c r="D55" s="98">
        <v>10015</v>
      </c>
      <c r="E55" s="98">
        <v>9930</v>
      </c>
      <c r="F55" s="98"/>
      <c r="G55" s="98"/>
      <c r="H55" s="98"/>
      <c r="I55" s="101">
        <f t="shared" si="6"/>
        <v>6.8564785747473201E-4</v>
      </c>
      <c r="J55" s="101">
        <f t="shared" si="7"/>
        <v>2.0181634712411706E-3</v>
      </c>
      <c r="K55" s="98">
        <f t="shared" si="8"/>
        <v>20</v>
      </c>
      <c r="L55" s="102">
        <f t="shared" si="4"/>
        <v>9.1905429313236675E-5</v>
      </c>
      <c r="M55" s="99">
        <f t="shared" si="5"/>
        <v>-85</v>
      </c>
      <c r="N55" s="99">
        <f t="shared" si="9"/>
        <v>0</v>
      </c>
    </row>
    <row r="56" spans="1:14">
      <c r="A56" s="103">
        <v>61</v>
      </c>
      <c r="B56" s="100" t="s">
        <v>54</v>
      </c>
      <c r="C56" s="98">
        <v>23681</v>
      </c>
      <c r="D56" s="98">
        <v>24090</v>
      </c>
      <c r="E56" s="98">
        <v>23693</v>
      </c>
      <c r="F56" s="98"/>
      <c r="G56" s="98"/>
      <c r="H56" s="98"/>
      <c r="I56" s="101">
        <f t="shared" si="6"/>
        <v>1.6359571688971627E-3</v>
      </c>
      <c r="J56" s="101">
        <f t="shared" si="7"/>
        <v>5.0673535745956674E-4</v>
      </c>
      <c r="K56" s="98">
        <f t="shared" si="8"/>
        <v>12</v>
      </c>
      <c r="L56" s="102">
        <f t="shared" si="4"/>
        <v>5.5143257587942008E-5</v>
      </c>
      <c r="M56" s="99">
        <f t="shared" si="5"/>
        <v>-397</v>
      </c>
      <c r="N56" s="99">
        <f t="shared" si="9"/>
        <v>0</v>
      </c>
    </row>
    <row r="57" spans="1:14">
      <c r="A57" s="103">
        <v>62</v>
      </c>
      <c r="B57" s="100" t="s">
        <v>55</v>
      </c>
      <c r="C57" s="98">
        <v>77267</v>
      </c>
      <c r="D57" s="98">
        <v>79477</v>
      </c>
      <c r="E57" s="98">
        <v>79341</v>
      </c>
      <c r="F57" s="98"/>
      <c r="G57" s="98"/>
      <c r="H57" s="98"/>
      <c r="I57" s="101">
        <f t="shared" si="6"/>
        <v>5.4783470956598903E-3</v>
      </c>
      <c r="J57" s="101">
        <f t="shared" si="7"/>
        <v>2.684198946510153E-2</v>
      </c>
      <c r="K57" s="98">
        <f t="shared" si="8"/>
        <v>2074</v>
      </c>
      <c r="L57" s="102">
        <f t="shared" si="4"/>
        <v>9.5305930197826429E-3</v>
      </c>
      <c r="M57" s="99">
        <f t="shared" si="5"/>
        <v>-136</v>
      </c>
      <c r="N57" s="99">
        <f t="shared" si="9"/>
        <v>0</v>
      </c>
    </row>
    <row r="58" spans="1:14">
      <c r="A58" s="103">
        <v>63</v>
      </c>
      <c r="B58" s="100" t="s">
        <v>56</v>
      </c>
      <c r="C58" s="98">
        <v>54827</v>
      </c>
      <c r="D58" s="98">
        <v>43547</v>
      </c>
      <c r="E58" s="98">
        <v>43371</v>
      </c>
      <c r="F58" s="98"/>
      <c r="G58" s="98"/>
      <c r="H58" s="98"/>
      <c r="I58" s="101">
        <f t="shared" si="6"/>
        <v>2.9946861255323869E-3</v>
      </c>
      <c r="J58" s="101">
        <f t="shared" si="7"/>
        <v>-0.20894814598646652</v>
      </c>
      <c r="K58" s="98">
        <f t="shared" si="8"/>
        <v>-11456</v>
      </c>
      <c r="L58" s="102">
        <f t="shared" si="4"/>
        <v>-5.2643429910621972E-2</v>
      </c>
      <c r="M58" s="99">
        <f t="shared" si="5"/>
        <v>-176</v>
      </c>
      <c r="N58" s="99">
        <f t="shared" si="9"/>
        <v>0</v>
      </c>
    </row>
    <row r="59" spans="1:14">
      <c r="A59" s="103">
        <v>64</v>
      </c>
      <c r="B59" s="100" t="s">
        <v>57</v>
      </c>
      <c r="C59" s="98">
        <v>88572</v>
      </c>
      <c r="D59" s="98">
        <v>88145</v>
      </c>
      <c r="E59" s="98">
        <v>87804</v>
      </c>
      <c r="F59" s="98"/>
      <c r="G59" s="98"/>
      <c r="H59" s="98"/>
      <c r="I59" s="101">
        <f t="shared" si="6"/>
        <v>6.0627013572720411E-3</v>
      </c>
      <c r="J59" s="101">
        <f t="shared" si="7"/>
        <v>-8.6709118005690294E-3</v>
      </c>
      <c r="K59" s="98">
        <f t="shared" si="8"/>
        <v>-768</v>
      </c>
      <c r="L59" s="102">
        <f t="shared" si="4"/>
        <v>-3.5291684856282885E-3</v>
      </c>
      <c r="M59" s="99">
        <f t="shared" si="5"/>
        <v>-341</v>
      </c>
      <c r="N59" s="99">
        <f t="shared" si="9"/>
        <v>0</v>
      </c>
    </row>
    <row r="60" spans="1:14">
      <c r="A60" s="103">
        <v>65</v>
      </c>
      <c r="B60" s="100" t="s">
        <v>58</v>
      </c>
      <c r="C60" s="98">
        <v>24630</v>
      </c>
      <c r="D60" s="98">
        <v>23929</v>
      </c>
      <c r="E60" s="98">
        <v>23812</v>
      </c>
      <c r="F60" s="98"/>
      <c r="G60" s="98"/>
      <c r="H60" s="98"/>
      <c r="I60" s="101">
        <f t="shared" si="6"/>
        <v>1.6441738954872426E-3</v>
      </c>
      <c r="J60" s="101">
        <f t="shared" si="7"/>
        <v>-3.3211530653674382E-2</v>
      </c>
      <c r="K60" s="98">
        <f t="shared" si="8"/>
        <v>-818</v>
      </c>
      <c r="L60" s="102">
        <f t="shared" si="4"/>
        <v>-3.7589320589113801E-3</v>
      </c>
      <c r="M60" s="99">
        <f t="shared" si="5"/>
        <v>-117</v>
      </c>
      <c r="N60" s="99">
        <f t="shared" si="9"/>
        <v>0</v>
      </c>
    </row>
    <row r="61" spans="1:14">
      <c r="A61" s="103">
        <v>66</v>
      </c>
      <c r="B61" s="100" t="s">
        <v>59</v>
      </c>
      <c r="C61" s="98">
        <v>50282</v>
      </c>
      <c r="D61" s="98">
        <v>48738</v>
      </c>
      <c r="E61" s="98">
        <v>48447</v>
      </c>
      <c r="F61" s="98"/>
      <c r="G61" s="98"/>
      <c r="H61" s="98"/>
      <c r="I61" s="101">
        <f t="shared" si="6"/>
        <v>3.3451743958789869E-3</v>
      </c>
      <c r="J61" s="101">
        <f t="shared" si="7"/>
        <v>-3.6494172865041169E-2</v>
      </c>
      <c r="K61" s="98">
        <f t="shared" si="8"/>
        <v>-1835</v>
      </c>
      <c r="L61" s="102">
        <f t="shared" si="4"/>
        <v>-8.4323231394894654E-3</v>
      </c>
      <c r="M61" s="99">
        <f t="shared" si="5"/>
        <v>-291</v>
      </c>
      <c r="N61" s="99">
        <f t="shared" si="9"/>
        <v>0</v>
      </c>
    </row>
    <row r="62" spans="1:14">
      <c r="A62" s="103">
        <v>68</v>
      </c>
      <c r="B62" s="100" t="s">
        <v>60</v>
      </c>
      <c r="C62" s="98">
        <v>122185</v>
      </c>
      <c r="D62" s="98">
        <v>128538</v>
      </c>
      <c r="E62" s="98">
        <v>128196</v>
      </c>
      <c r="F62" s="98"/>
      <c r="G62" s="98"/>
      <c r="H62" s="98"/>
      <c r="I62" s="101">
        <f t="shared" si="6"/>
        <v>8.8516931255620077E-3</v>
      </c>
      <c r="J62" s="101">
        <f t="shared" si="7"/>
        <v>4.9195891476040428E-2</v>
      </c>
      <c r="K62" s="98">
        <f t="shared" si="8"/>
        <v>6011</v>
      </c>
      <c r="L62" s="102">
        <f t="shared" si="4"/>
        <v>2.7622176780093283E-2</v>
      </c>
      <c r="M62" s="99">
        <f t="shared" si="5"/>
        <v>-342</v>
      </c>
      <c r="N62" s="99">
        <f t="shared" si="9"/>
        <v>0</v>
      </c>
    </row>
    <row r="63" spans="1:14">
      <c r="A63" s="103">
        <v>69</v>
      </c>
      <c r="B63" s="100" t="s">
        <v>61</v>
      </c>
      <c r="C63" s="98">
        <v>147922</v>
      </c>
      <c r="D63" s="98">
        <v>147309</v>
      </c>
      <c r="E63" s="98">
        <v>146670</v>
      </c>
      <c r="F63" s="98"/>
      <c r="G63" s="98"/>
      <c r="H63" s="98"/>
      <c r="I63" s="101">
        <f t="shared" si="6"/>
        <v>1.0127288142579955E-2</v>
      </c>
      <c r="J63" s="101">
        <f t="shared" si="7"/>
        <v>-8.4639201741458329E-3</v>
      </c>
      <c r="K63" s="98">
        <f t="shared" si="8"/>
        <v>-1252</v>
      </c>
      <c r="L63" s="102">
        <f t="shared" si="4"/>
        <v>-5.7532798750086159E-3</v>
      </c>
      <c r="M63" s="99">
        <f t="shared" si="5"/>
        <v>-639</v>
      </c>
      <c r="N63" s="99">
        <f t="shared" si="9"/>
        <v>0</v>
      </c>
    </row>
    <row r="64" spans="1:14">
      <c r="A64" s="103">
        <v>70</v>
      </c>
      <c r="B64" s="100" t="s">
        <v>62</v>
      </c>
      <c r="C64" s="98">
        <v>240495</v>
      </c>
      <c r="D64" s="98">
        <v>213441</v>
      </c>
      <c r="E64" s="98">
        <v>228591</v>
      </c>
      <c r="F64" s="98"/>
      <c r="G64" s="98"/>
      <c r="H64" s="98"/>
      <c r="I64" s="101">
        <f t="shared" si="6"/>
        <v>1.5783779394562585E-2</v>
      </c>
      <c r="J64" s="101">
        <f t="shared" si="7"/>
        <v>-4.9497910559471094E-2</v>
      </c>
      <c r="K64" s="98">
        <f t="shared" si="8"/>
        <v>-11904</v>
      </c>
      <c r="L64" s="102">
        <f t="shared" si="4"/>
        <v>-5.4702111527238473E-2</v>
      </c>
      <c r="M64" s="99">
        <f t="shared" si="5"/>
        <v>15150</v>
      </c>
      <c r="N64" s="99">
        <f t="shared" si="9"/>
        <v>0</v>
      </c>
    </row>
    <row r="65" spans="1:14">
      <c r="A65" s="103">
        <v>71</v>
      </c>
      <c r="B65" s="100" t="s">
        <v>63</v>
      </c>
      <c r="C65" s="98">
        <v>159848</v>
      </c>
      <c r="D65" s="98">
        <v>159497</v>
      </c>
      <c r="E65" s="98">
        <v>157890</v>
      </c>
      <c r="F65" s="98"/>
      <c r="G65" s="98"/>
      <c r="H65" s="98"/>
      <c r="I65" s="101">
        <f t="shared" si="6"/>
        <v>1.0902008078216056E-2</v>
      </c>
      <c r="J65" s="101">
        <f t="shared" si="7"/>
        <v>-1.2249136679845854E-2</v>
      </c>
      <c r="K65" s="98">
        <f t="shared" si="8"/>
        <v>-1958</v>
      </c>
      <c r="L65" s="102">
        <f t="shared" si="4"/>
        <v>-8.9975415297658713E-3</v>
      </c>
      <c r="M65" s="99">
        <f t="shared" si="5"/>
        <v>-1607</v>
      </c>
      <c r="N65" s="99">
        <f t="shared" si="9"/>
        <v>0</v>
      </c>
    </row>
    <row r="66" spans="1:14">
      <c r="A66" s="103">
        <v>72</v>
      </c>
      <c r="B66" s="100" t="s">
        <v>64</v>
      </c>
      <c r="C66" s="98">
        <v>12861</v>
      </c>
      <c r="D66" s="98">
        <v>13949</v>
      </c>
      <c r="E66" s="98">
        <v>14139</v>
      </c>
      <c r="F66" s="98"/>
      <c r="G66" s="98"/>
      <c r="H66" s="98"/>
      <c r="I66" s="101">
        <f t="shared" si="6"/>
        <v>9.762714055221789E-4</v>
      </c>
      <c r="J66" s="101">
        <f t="shared" si="7"/>
        <v>9.9370188943317006E-2</v>
      </c>
      <c r="K66" s="98">
        <f t="shared" si="8"/>
        <v>1278</v>
      </c>
      <c r="L66" s="102">
        <f t="shared" si="4"/>
        <v>5.872756933115824E-3</v>
      </c>
      <c r="M66" s="99">
        <f t="shared" si="5"/>
        <v>190</v>
      </c>
      <c r="N66" s="99">
        <f t="shared" si="9"/>
        <v>0</v>
      </c>
    </row>
    <row r="67" spans="1:14">
      <c r="A67" s="103">
        <v>73</v>
      </c>
      <c r="B67" s="100" t="s">
        <v>65</v>
      </c>
      <c r="C67" s="98">
        <v>56961</v>
      </c>
      <c r="D67" s="98">
        <v>57520</v>
      </c>
      <c r="E67" s="98">
        <v>59139</v>
      </c>
      <c r="F67" s="98"/>
      <c r="G67" s="98"/>
      <c r="H67" s="98"/>
      <c r="I67" s="101">
        <f t="shared" ref="I67:I92" si="10">E67/$E$92</f>
        <v>4.0834369227792724E-3</v>
      </c>
      <c r="J67" s="101">
        <f t="shared" ref="J67:J92" si="11">(E67-C67)/C67</f>
        <v>3.8236688260388688E-2</v>
      </c>
      <c r="K67" s="98">
        <f t="shared" ref="K67:K92" si="12">E67-C67</f>
        <v>2178</v>
      </c>
      <c r="L67" s="102">
        <f t="shared" si="4"/>
        <v>1.0008501252211475E-2</v>
      </c>
      <c r="M67" s="99">
        <f t="shared" si="5"/>
        <v>1619</v>
      </c>
      <c r="N67" s="99">
        <f t="shared" ref="N67:N92" si="13">H67-G67</f>
        <v>0</v>
      </c>
    </row>
    <row r="68" spans="1:14">
      <c r="A68" s="103">
        <v>74</v>
      </c>
      <c r="B68" s="100" t="s">
        <v>66</v>
      </c>
      <c r="C68" s="98">
        <v>46355</v>
      </c>
      <c r="D68" s="98">
        <v>47052</v>
      </c>
      <c r="E68" s="98">
        <v>47292</v>
      </c>
      <c r="F68" s="98"/>
      <c r="G68" s="98"/>
      <c r="H68" s="98"/>
      <c r="I68" s="101">
        <f t="shared" si="10"/>
        <v>3.2654238142693884E-3</v>
      </c>
      <c r="J68" s="101">
        <f t="shared" si="11"/>
        <v>2.0213569194261677E-2</v>
      </c>
      <c r="K68" s="98">
        <f t="shared" si="12"/>
        <v>937</v>
      </c>
      <c r="L68" s="102">
        <f t="shared" ref="L68:L92" si="14">K68/$K$92</f>
        <v>4.3057693633251383E-3</v>
      </c>
      <c r="M68" s="99">
        <f t="shared" ref="M68:M92" si="15">E68-D68</f>
        <v>240</v>
      </c>
      <c r="N68" s="99">
        <f t="shared" si="13"/>
        <v>0</v>
      </c>
    </row>
    <row r="69" spans="1:14">
      <c r="A69" s="103">
        <v>75</v>
      </c>
      <c r="B69" s="100" t="s">
        <v>67</v>
      </c>
      <c r="C69" s="98">
        <v>7654</v>
      </c>
      <c r="D69" s="98">
        <v>8217</v>
      </c>
      <c r="E69" s="98">
        <v>8177</v>
      </c>
      <c r="F69" s="98"/>
      <c r="G69" s="98"/>
      <c r="H69" s="98"/>
      <c r="I69" s="101">
        <f t="shared" si="10"/>
        <v>5.646064985469168E-4</v>
      </c>
      <c r="J69" s="101">
        <f t="shared" si="11"/>
        <v>6.8330284818395606E-2</v>
      </c>
      <c r="K69" s="98">
        <f t="shared" si="12"/>
        <v>523</v>
      </c>
      <c r="L69" s="102">
        <f t="shared" si="14"/>
        <v>2.4033269765411391E-3</v>
      </c>
      <c r="M69" s="99">
        <f t="shared" si="15"/>
        <v>-40</v>
      </c>
      <c r="N69" s="99">
        <f t="shared" si="13"/>
        <v>0</v>
      </c>
    </row>
    <row r="70" spans="1:14">
      <c r="A70" s="103">
        <v>77</v>
      </c>
      <c r="B70" s="100" t="s">
        <v>68</v>
      </c>
      <c r="C70" s="98">
        <v>29550</v>
      </c>
      <c r="D70" s="98">
        <v>29087</v>
      </c>
      <c r="E70" s="98">
        <v>28935</v>
      </c>
      <c r="F70" s="98"/>
      <c r="G70" s="98"/>
      <c r="H70" s="98"/>
      <c r="I70" s="101">
        <f t="shared" si="10"/>
        <v>1.9979074275963114E-3</v>
      </c>
      <c r="J70" s="101">
        <f t="shared" si="11"/>
        <v>-2.081218274111675E-2</v>
      </c>
      <c r="K70" s="98">
        <f t="shared" si="12"/>
        <v>-615</v>
      </c>
      <c r="L70" s="102">
        <f t="shared" si="14"/>
        <v>-2.826091951382028E-3</v>
      </c>
      <c r="M70" s="99">
        <f t="shared" si="15"/>
        <v>-152</v>
      </c>
      <c r="N70" s="99">
        <f t="shared" si="13"/>
        <v>0</v>
      </c>
    </row>
    <row r="71" spans="1:14">
      <c r="A71" s="103">
        <v>78</v>
      </c>
      <c r="B71" s="100" t="s">
        <v>69</v>
      </c>
      <c r="C71" s="98">
        <v>70929</v>
      </c>
      <c r="D71" s="98">
        <v>62163</v>
      </c>
      <c r="E71" s="98">
        <v>63795</v>
      </c>
      <c r="F71" s="98"/>
      <c r="G71" s="98"/>
      <c r="H71" s="98"/>
      <c r="I71" s="101">
        <f t="shared" si="10"/>
        <v>4.4049249816314733E-3</v>
      </c>
      <c r="J71" s="101">
        <f t="shared" si="11"/>
        <v>-0.10057945269212874</v>
      </c>
      <c r="K71" s="98">
        <f t="shared" si="12"/>
        <v>-7134</v>
      </c>
      <c r="L71" s="102">
        <f t="shared" si="14"/>
        <v>-3.2782666636031521E-2</v>
      </c>
      <c r="M71" s="99">
        <f t="shared" si="15"/>
        <v>1632</v>
      </c>
      <c r="N71" s="99">
        <f t="shared" si="13"/>
        <v>0</v>
      </c>
    </row>
    <row r="72" spans="1:14">
      <c r="A72" s="103">
        <v>79</v>
      </c>
      <c r="B72" s="100" t="s">
        <v>70</v>
      </c>
      <c r="C72" s="98">
        <v>53017</v>
      </c>
      <c r="D72" s="98">
        <v>56749</v>
      </c>
      <c r="E72" s="98">
        <v>55737</v>
      </c>
      <c r="F72" s="98"/>
      <c r="G72" s="98"/>
      <c r="H72" s="98"/>
      <c r="I72" s="101">
        <f t="shared" si="10"/>
        <v>3.8485352096746363E-3</v>
      </c>
      <c r="J72" s="101">
        <f t="shared" si="11"/>
        <v>5.1304298621196974E-2</v>
      </c>
      <c r="K72" s="98">
        <f t="shared" si="12"/>
        <v>2720</v>
      </c>
      <c r="L72" s="102">
        <f t="shared" si="14"/>
        <v>1.2499138386600188E-2</v>
      </c>
      <c r="M72" s="99">
        <f t="shared" si="15"/>
        <v>-1012</v>
      </c>
      <c r="N72" s="99">
        <f t="shared" si="13"/>
        <v>0</v>
      </c>
    </row>
    <row r="73" spans="1:14">
      <c r="A73" s="103">
        <v>80</v>
      </c>
      <c r="B73" s="100" t="s">
        <v>71</v>
      </c>
      <c r="C73" s="98">
        <v>305420</v>
      </c>
      <c r="D73" s="98">
        <v>291730</v>
      </c>
      <c r="E73" s="98">
        <v>302552</v>
      </c>
      <c r="F73" s="98"/>
      <c r="G73" s="98"/>
      <c r="H73" s="98"/>
      <c r="I73" s="101">
        <f t="shared" si="10"/>
        <v>2.0890647590603738E-2</v>
      </c>
      <c r="J73" s="101">
        <f t="shared" si="11"/>
        <v>-9.3903477178966677E-3</v>
      </c>
      <c r="K73" s="98">
        <f t="shared" si="12"/>
        <v>-2868</v>
      </c>
      <c r="L73" s="102">
        <f t="shared" si="14"/>
        <v>-1.317923856351814E-2</v>
      </c>
      <c r="M73" s="99">
        <f t="shared" si="15"/>
        <v>10822</v>
      </c>
      <c r="N73" s="99">
        <f t="shared" si="13"/>
        <v>0</v>
      </c>
    </row>
    <row r="74" spans="1:14" s="20" customFormat="1">
      <c r="A74" s="103">
        <v>81</v>
      </c>
      <c r="B74" s="100" t="s">
        <v>72</v>
      </c>
      <c r="C74" s="98">
        <v>673660</v>
      </c>
      <c r="D74" s="98">
        <v>684424</v>
      </c>
      <c r="E74" s="98">
        <v>691258</v>
      </c>
      <c r="F74" s="98"/>
      <c r="G74" s="98"/>
      <c r="H74" s="98"/>
      <c r="I74" s="101">
        <f t="shared" si="10"/>
        <v>4.7730067136180089E-2</v>
      </c>
      <c r="J74" s="101">
        <f t="shared" si="11"/>
        <v>2.6122970044235964E-2</v>
      </c>
      <c r="K74" s="98">
        <f t="shared" si="12"/>
        <v>17598</v>
      </c>
      <c r="L74" s="102">
        <f t="shared" si="14"/>
        <v>8.0867587252716949E-2</v>
      </c>
      <c r="M74" s="99">
        <f t="shared" si="15"/>
        <v>6834</v>
      </c>
      <c r="N74" s="99">
        <f t="shared" si="13"/>
        <v>0</v>
      </c>
    </row>
    <row r="75" spans="1:14" s="20" customFormat="1">
      <c r="A75" s="103">
        <v>82</v>
      </c>
      <c r="B75" s="100" t="s">
        <v>73</v>
      </c>
      <c r="C75" s="98">
        <v>417128</v>
      </c>
      <c r="D75" s="98">
        <v>444372</v>
      </c>
      <c r="E75" s="98">
        <v>441603</v>
      </c>
      <c r="F75" s="98"/>
      <c r="G75" s="98"/>
      <c r="H75" s="98"/>
      <c r="I75" s="101">
        <f t="shared" si="10"/>
        <v>3.0491858087050763E-2</v>
      </c>
      <c r="J75" s="101">
        <f t="shared" si="11"/>
        <v>5.8675035001246621E-2</v>
      </c>
      <c r="K75" s="98">
        <f t="shared" si="12"/>
        <v>24475</v>
      </c>
      <c r="L75" s="102">
        <f t="shared" si="14"/>
        <v>0.11246926912207339</v>
      </c>
      <c r="M75" s="99">
        <f t="shared" si="15"/>
        <v>-2769</v>
      </c>
      <c r="N75" s="99">
        <f t="shared" si="13"/>
        <v>0</v>
      </c>
    </row>
    <row r="76" spans="1:14">
      <c r="A76" s="103">
        <v>84</v>
      </c>
      <c r="B76" s="100" t="s">
        <v>74</v>
      </c>
      <c r="C76" s="98">
        <v>115369</v>
      </c>
      <c r="D76" s="98">
        <v>180931</v>
      </c>
      <c r="E76" s="98">
        <v>183397</v>
      </c>
      <c r="F76" s="98"/>
      <c r="G76" s="98"/>
      <c r="H76" s="98"/>
      <c r="I76" s="101">
        <f t="shared" si="10"/>
        <v>1.2663218541519982E-2</v>
      </c>
      <c r="J76" s="101">
        <f t="shared" si="11"/>
        <v>0.58965580008494478</v>
      </c>
      <c r="K76" s="98">
        <f t="shared" si="12"/>
        <v>68028</v>
      </c>
      <c r="L76" s="102">
        <f t="shared" si="14"/>
        <v>0.31260712726604323</v>
      </c>
      <c r="M76" s="99">
        <f t="shared" si="15"/>
        <v>2466</v>
      </c>
      <c r="N76" s="99">
        <f t="shared" si="13"/>
        <v>0</v>
      </c>
    </row>
    <row r="77" spans="1:14">
      <c r="A77" s="103">
        <v>85</v>
      </c>
      <c r="B77" s="100" t="s">
        <v>75</v>
      </c>
      <c r="C77" s="98">
        <v>351943</v>
      </c>
      <c r="D77" s="98">
        <v>409217</v>
      </c>
      <c r="E77" s="98">
        <v>402701</v>
      </c>
      <c r="F77" s="98"/>
      <c r="G77" s="98"/>
      <c r="H77" s="98"/>
      <c r="I77" s="101">
        <f t="shared" si="10"/>
        <v>2.7805748021443307E-2</v>
      </c>
      <c r="J77" s="101">
        <f t="shared" si="11"/>
        <v>0.14422221780231459</v>
      </c>
      <c r="K77" s="98">
        <f t="shared" si="12"/>
        <v>50758</v>
      </c>
      <c r="L77" s="102">
        <f t="shared" si="14"/>
        <v>0.23324678905406337</v>
      </c>
      <c r="M77" s="99">
        <f t="shared" si="15"/>
        <v>-6516</v>
      </c>
      <c r="N77" s="99">
        <f t="shared" si="13"/>
        <v>0</v>
      </c>
    </row>
    <row r="78" spans="1:14">
      <c r="A78" s="103">
        <v>86</v>
      </c>
      <c r="B78" s="100" t="s">
        <v>76</v>
      </c>
      <c r="C78" s="98">
        <v>301182</v>
      </c>
      <c r="D78" s="98">
        <v>358699</v>
      </c>
      <c r="E78" s="98">
        <v>432154</v>
      </c>
      <c r="F78" s="98"/>
      <c r="G78" s="98"/>
      <c r="H78" s="98"/>
      <c r="I78" s="101">
        <f t="shared" si="10"/>
        <v>2.9839422376549379E-2</v>
      </c>
      <c r="J78" s="101">
        <f t="shared" si="11"/>
        <v>0.43485998499246303</v>
      </c>
      <c r="K78" s="98">
        <f t="shared" si="12"/>
        <v>130972</v>
      </c>
      <c r="L78" s="102">
        <f t="shared" si="14"/>
        <v>0.60185189440066167</v>
      </c>
      <c r="M78" s="99">
        <f t="shared" si="15"/>
        <v>73455</v>
      </c>
      <c r="N78" s="99">
        <f t="shared" si="13"/>
        <v>0</v>
      </c>
    </row>
    <row r="79" spans="1:14">
      <c r="A79" s="103">
        <v>87</v>
      </c>
      <c r="B79" s="100" t="s">
        <v>77</v>
      </c>
      <c r="C79" s="98">
        <v>28131</v>
      </c>
      <c r="D79" s="98">
        <v>31719</v>
      </c>
      <c r="E79" s="98">
        <v>32177</v>
      </c>
      <c r="F79" s="98"/>
      <c r="G79" s="98"/>
      <c r="H79" s="98"/>
      <c r="I79" s="101">
        <f t="shared" si="10"/>
        <v>2.2217614410840335E-3</v>
      </c>
      <c r="J79" s="101">
        <f t="shared" si="11"/>
        <v>0.14382709466424939</v>
      </c>
      <c r="K79" s="98">
        <f t="shared" si="12"/>
        <v>4046</v>
      </c>
      <c r="L79" s="102">
        <f t="shared" si="14"/>
        <v>1.8592468350067781E-2</v>
      </c>
      <c r="M79" s="99">
        <f t="shared" si="15"/>
        <v>458</v>
      </c>
      <c r="N79" s="99">
        <f t="shared" si="13"/>
        <v>0</v>
      </c>
    </row>
    <row r="80" spans="1:14">
      <c r="A80" s="103">
        <v>88</v>
      </c>
      <c r="B80" s="100" t="s">
        <v>78</v>
      </c>
      <c r="C80" s="98">
        <v>45861</v>
      </c>
      <c r="D80" s="98">
        <v>49343</v>
      </c>
      <c r="E80" s="98">
        <v>49000</v>
      </c>
      <c r="F80" s="98"/>
      <c r="G80" s="98"/>
      <c r="H80" s="98"/>
      <c r="I80" s="101">
        <f t="shared" si="10"/>
        <v>3.3833580076799465E-3</v>
      </c>
      <c r="J80" s="101">
        <f t="shared" si="11"/>
        <v>6.8445956259130858E-2</v>
      </c>
      <c r="K80" s="98">
        <f t="shared" si="12"/>
        <v>3139</v>
      </c>
      <c r="L80" s="102">
        <f t="shared" si="14"/>
        <v>1.4424557130712497E-2</v>
      </c>
      <c r="M80" s="99">
        <f t="shared" si="15"/>
        <v>-343</v>
      </c>
      <c r="N80" s="99">
        <f t="shared" si="13"/>
        <v>0</v>
      </c>
    </row>
    <row r="81" spans="1:14">
      <c r="A81" s="103">
        <v>90</v>
      </c>
      <c r="B81" s="100" t="s">
        <v>79</v>
      </c>
      <c r="C81" s="98">
        <v>12561</v>
      </c>
      <c r="D81" s="98">
        <v>11280</v>
      </c>
      <c r="E81" s="98">
        <v>11564</v>
      </c>
      <c r="F81" s="98"/>
      <c r="G81" s="98"/>
      <c r="H81" s="98"/>
      <c r="I81" s="101">
        <f t="shared" si="10"/>
        <v>7.9847248981246733E-4</v>
      </c>
      <c r="J81" s="101">
        <f t="shared" si="11"/>
        <v>-7.9372661412307935E-2</v>
      </c>
      <c r="K81" s="98">
        <f t="shared" si="12"/>
        <v>-997</v>
      </c>
      <c r="L81" s="102">
        <f t="shared" si="14"/>
        <v>-4.5814856512648482E-3</v>
      </c>
      <c r="M81" s="99">
        <f t="shared" si="15"/>
        <v>284</v>
      </c>
      <c r="N81" s="99">
        <f t="shared" si="13"/>
        <v>0</v>
      </c>
    </row>
    <row r="82" spans="1:14">
      <c r="A82" s="103">
        <v>91</v>
      </c>
      <c r="B82" s="100" t="s">
        <v>80</v>
      </c>
      <c r="C82" s="98">
        <v>3337</v>
      </c>
      <c r="D82" s="98">
        <v>4492</v>
      </c>
      <c r="E82" s="98">
        <v>4403</v>
      </c>
      <c r="F82" s="98"/>
      <c r="G82" s="98"/>
      <c r="H82" s="98"/>
      <c r="I82" s="101">
        <f t="shared" si="10"/>
        <v>3.040188838329552E-4</v>
      </c>
      <c r="J82" s="101">
        <f t="shared" si="11"/>
        <v>0.31944860653281393</v>
      </c>
      <c r="K82" s="98">
        <f t="shared" si="12"/>
        <v>1066</v>
      </c>
      <c r="L82" s="102">
        <f t="shared" si="14"/>
        <v>4.8985593823955148E-3</v>
      </c>
      <c r="M82" s="99">
        <f t="shared" si="15"/>
        <v>-89</v>
      </c>
      <c r="N82" s="99">
        <f t="shared" si="13"/>
        <v>0</v>
      </c>
    </row>
    <row r="83" spans="1:14">
      <c r="A83" s="103">
        <v>92</v>
      </c>
      <c r="B83" s="100" t="s">
        <v>81</v>
      </c>
      <c r="C83" s="98">
        <v>8126</v>
      </c>
      <c r="D83" s="98">
        <v>7232</v>
      </c>
      <c r="E83" s="98">
        <v>7174</v>
      </c>
      <c r="F83" s="98"/>
      <c r="G83" s="98"/>
      <c r="H83" s="98"/>
      <c r="I83" s="101">
        <f t="shared" si="10"/>
        <v>4.9535123157338644E-4</v>
      </c>
      <c r="J83" s="101">
        <f t="shared" si="11"/>
        <v>-0.11715481171548117</v>
      </c>
      <c r="K83" s="98">
        <f t="shared" si="12"/>
        <v>-952</v>
      </c>
      <c r="L83" s="102">
        <f t="shared" si="14"/>
        <v>-4.3746984353100656E-3</v>
      </c>
      <c r="M83" s="99">
        <f t="shared" si="15"/>
        <v>-58</v>
      </c>
      <c r="N83" s="99">
        <f t="shared" si="13"/>
        <v>0</v>
      </c>
    </row>
    <row r="84" spans="1:14">
      <c r="A84" s="103">
        <v>93</v>
      </c>
      <c r="B84" s="100" t="s">
        <v>82</v>
      </c>
      <c r="C84" s="98">
        <v>51178</v>
      </c>
      <c r="D84" s="98">
        <v>55348</v>
      </c>
      <c r="E84" s="98">
        <v>55008</v>
      </c>
      <c r="F84" s="98"/>
      <c r="G84" s="98"/>
      <c r="H84" s="98"/>
      <c r="I84" s="101">
        <f t="shared" si="10"/>
        <v>3.7981991282950715E-3</v>
      </c>
      <c r="J84" s="101">
        <f t="shared" si="11"/>
        <v>7.4836843956387511E-2</v>
      </c>
      <c r="K84" s="98">
        <f t="shared" si="12"/>
        <v>3830</v>
      </c>
      <c r="L84" s="102">
        <f t="shared" si="14"/>
        <v>1.7599889713484824E-2</v>
      </c>
      <c r="M84" s="99">
        <f t="shared" si="15"/>
        <v>-340</v>
      </c>
      <c r="N84" s="99">
        <f t="shared" si="13"/>
        <v>0</v>
      </c>
    </row>
    <row r="85" spans="1:14">
      <c r="A85" s="103">
        <v>94</v>
      </c>
      <c r="B85" s="100" t="s">
        <v>83</v>
      </c>
      <c r="C85" s="98">
        <v>49751</v>
      </c>
      <c r="D85" s="98">
        <v>56485</v>
      </c>
      <c r="E85" s="98">
        <v>55714</v>
      </c>
      <c r="F85" s="98"/>
      <c r="G85" s="98"/>
      <c r="H85" s="98"/>
      <c r="I85" s="101">
        <f t="shared" si="10"/>
        <v>3.8469471028547047E-3</v>
      </c>
      <c r="J85" s="101">
        <f t="shared" si="11"/>
        <v>0.11985688729874776</v>
      </c>
      <c r="K85" s="98">
        <f t="shared" si="12"/>
        <v>5963</v>
      </c>
      <c r="L85" s="102">
        <f t="shared" si="14"/>
        <v>2.7401603749741515E-2</v>
      </c>
      <c r="M85" s="99">
        <f t="shared" si="15"/>
        <v>-771</v>
      </c>
      <c r="N85" s="99">
        <f t="shared" si="13"/>
        <v>0</v>
      </c>
    </row>
    <row r="86" spans="1:14">
      <c r="A86" s="103">
        <v>95</v>
      </c>
      <c r="B86" s="100" t="s">
        <v>84</v>
      </c>
      <c r="C86" s="98">
        <v>64494</v>
      </c>
      <c r="D86" s="98">
        <v>60292</v>
      </c>
      <c r="E86" s="98">
        <v>59406</v>
      </c>
      <c r="F86" s="98"/>
      <c r="G86" s="98"/>
      <c r="H86" s="98"/>
      <c r="I86" s="101">
        <f t="shared" si="10"/>
        <v>4.1018727715149981E-3</v>
      </c>
      <c r="J86" s="101">
        <f t="shared" si="11"/>
        <v>-7.8891059633454275E-2</v>
      </c>
      <c r="K86" s="98">
        <f t="shared" si="12"/>
        <v>-5088</v>
      </c>
      <c r="L86" s="102">
        <f t="shared" si="14"/>
        <v>-2.338074121728741E-2</v>
      </c>
      <c r="M86" s="99">
        <f t="shared" si="15"/>
        <v>-886</v>
      </c>
      <c r="N86" s="99">
        <f t="shared" si="13"/>
        <v>0</v>
      </c>
    </row>
    <row r="87" spans="1:14">
      <c r="A87" s="103">
        <v>96</v>
      </c>
      <c r="B87" s="100" t="s">
        <v>85</v>
      </c>
      <c r="C87" s="98">
        <v>109542</v>
      </c>
      <c r="D87" s="98">
        <v>111150</v>
      </c>
      <c r="E87" s="98">
        <v>110187</v>
      </c>
      <c r="F87" s="98"/>
      <c r="G87" s="98"/>
      <c r="H87" s="98"/>
      <c r="I87" s="101">
        <f t="shared" si="10"/>
        <v>7.6082054855557196E-3</v>
      </c>
      <c r="J87" s="101">
        <f t="shared" si="11"/>
        <v>5.8881524894560987E-3</v>
      </c>
      <c r="K87" s="98">
        <f t="shared" si="12"/>
        <v>645</v>
      </c>
      <c r="L87" s="102">
        <f t="shared" si="14"/>
        <v>2.963950095351883E-3</v>
      </c>
      <c r="M87" s="99">
        <f t="shared" si="15"/>
        <v>-963</v>
      </c>
      <c r="N87" s="99">
        <f t="shared" si="13"/>
        <v>0</v>
      </c>
    </row>
    <row r="88" spans="1:14">
      <c r="A88" s="103">
        <v>97</v>
      </c>
      <c r="B88" s="100" t="s">
        <v>86</v>
      </c>
      <c r="C88" s="98">
        <v>19389</v>
      </c>
      <c r="D88" s="98">
        <v>15926</v>
      </c>
      <c r="E88" s="98">
        <v>15624</v>
      </c>
      <c r="F88" s="98"/>
      <c r="G88" s="98"/>
      <c r="H88" s="98"/>
      <c r="I88" s="101">
        <f t="shared" si="10"/>
        <v>1.078807867591663E-3</v>
      </c>
      <c r="J88" s="101">
        <f t="shared" si="11"/>
        <v>-0.19418226829645677</v>
      </c>
      <c r="K88" s="98">
        <f t="shared" si="12"/>
        <v>-3765</v>
      </c>
      <c r="L88" s="102">
        <f t="shared" si="14"/>
        <v>-1.7301197068216805E-2</v>
      </c>
      <c r="M88" s="99">
        <f t="shared" si="15"/>
        <v>-302</v>
      </c>
      <c r="N88" s="99">
        <f t="shared" si="13"/>
        <v>0</v>
      </c>
    </row>
    <row r="89" spans="1:14">
      <c r="A89" s="103">
        <v>98</v>
      </c>
      <c r="B89" s="100" t="s">
        <v>87</v>
      </c>
      <c r="C89" s="98">
        <v>1686</v>
      </c>
      <c r="D89" s="98">
        <v>1431</v>
      </c>
      <c r="E89" s="98">
        <v>1406</v>
      </c>
      <c r="F89" s="98"/>
      <c r="G89" s="98"/>
      <c r="H89" s="98"/>
      <c r="I89" s="101">
        <f t="shared" si="10"/>
        <v>9.7081660383632748E-5</v>
      </c>
      <c r="J89" s="101">
        <f t="shared" si="11"/>
        <v>-0.166073546856465</v>
      </c>
      <c r="K89" s="98">
        <f t="shared" si="12"/>
        <v>-280</v>
      </c>
      <c r="L89" s="102">
        <f t="shared" si="14"/>
        <v>-1.2866760103853135E-3</v>
      </c>
      <c r="M89" s="99">
        <f t="shared" si="15"/>
        <v>-25</v>
      </c>
      <c r="N89" s="99">
        <f t="shared" si="13"/>
        <v>0</v>
      </c>
    </row>
    <row r="90" spans="1:14">
      <c r="A90" s="103">
        <v>99</v>
      </c>
      <c r="B90" s="100" t="s">
        <v>88</v>
      </c>
      <c r="C90" s="98">
        <v>4086</v>
      </c>
      <c r="D90" s="98">
        <v>4285</v>
      </c>
      <c r="E90" s="98">
        <v>4241</v>
      </c>
      <c r="F90" s="98"/>
      <c r="G90" s="98"/>
      <c r="H90" s="98"/>
      <c r="I90" s="101">
        <f t="shared" si="10"/>
        <v>2.9283308797082967E-4</v>
      </c>
      <c r="J90" s="101">
        <f t="shared" si="11"/>
        <v>3.7934410181106215E-2</v>
      </c>
      <c r="K90" s="98">
        <f t="shared" si="12"/>
        <v>155</v>
      </c>
      <c r="L90" s="102">
        <f t="shared" si="14"/>
        <v>7.1226707717758425E-4</v>
      </c>
      <c r="M90" s="99">
        <f t="shared" si="15"/>
        <v>-44</v>
      </c>
      <c r="N90" s="99">
        <f t="shared" si="13"/>
        <v>0</v>
      </c>
    </row>
    <row r="91" spans="1:14">
      <c r="A91" s="103"/>
      <c r="B91" s="100" t="s">
        <v>285</v>
      </c>
      <c r="C91" s="98">
        <v>42527</v>
      </c>
      <c r="D91" s="98">
        <v>43765</v>
      </c>
      <c r="E91" s="98">
        <v>43889</v>
      </c>
      <c r="F91" s="98"/>
      <c r="G91" s="98"/>
      <c r="H91" s="98"/>
      <c r="I91" s="101">
        <f t="shared" si="10"/>
        <v>3.0304530530421464E-3</v>
      </c>
      <c r="J91" s="101">
        <f t="shared" si="11"/>
        <v>3.2026712441507746E-2</v>
      </c>
      <c r="K91" s="98">
        <f t="shared" si="12"/>
        <v>1362</v>
      </c>
      <c r="L91" s="102">
        <f t="shared" si="14"/>
        <v>6.2587597362314179E-3</v>
      </c>
      <c r="M91" s="99">
        <f t="shared" si="15"/>
        <v>124</v>
      </c>
      <c r="N91" s="99">
        <f t="shared" si="13"/>
        <v>0</v>
      </c>
    </row>
    <row r="92" spans="1:14" s="110" customFormat="1">
      <c r="A92" s="187" t="s">
        <v>89</v>
      </c>
      <c r="B92" s="187"/>
      <c r="C92" s="65">
        <v>14265038</v>
      </c>
      <c r="D92" s="65">
        <v>14664384</v>
      </c>
      <c r="E92" s="65">
        <v>14482653</v>
      </c>
      <c r="F92" s="65"/>
      <c r="G92" s="65"/>
      <c r="H92" s="65"/>
      <c r="I92" s="70">
        <f t="shared" si="10"/>
        <v>1</v>
      </c>
      <c r="J92" s="70">
        <f t="shared" si="11"/>
        <v>1.5255129358926348E-2</v>
      </c>
      <c r="K92" s="65">
        <f t="shared" si="12"/>
        <v>217615</v>
      </c>
      <c r="L92" s="71">
        <f t="shared" si="14"/>
        <v>1</v>
      </c>
      <c r="M92" s="64">
        <f t="shared" si="15"/>
        <v>-181731</v>
      </c>
      <c r="N92" s="64">
        <f t="shared" si="13"/>
        <v>0</v>
      </c>
    </row>
    <row r="93" spans="1:14">
      <c r="A93" s="20"/>
      <c r="B93" s="20"/>
      <c r="C93" s="11"/>
      <c r="D93" s="11"/>
      <c r="E93" s="11"/>
      <c r="F93" s="11"/>
      <c r="G93" s="11"/>
      <c r="H93" s="11"/>
      <c r="I93" s="20"/>
      <c r="J93" s="20"/>
      <c r="K93" s="20"/>
      <c r="L93" s="20"/>
    </row>
    <row r="94" spans="1:14">
      <c r="D94" s="127"/>
      <c r="E94" s="127"/>
      <c r="F94" s="141"/>
      <c r="G94" s="159"/>
      <c r="H94" s="159"/>
    </row>
    <row r="95" spans="1:14">
      <c r="E95" s="141"/>
      <c r="F95" s="141"/>
    </row>
    <row r="96" spans="1:14">
      <c r="E96" s="141"/>
      <c r="F96" s="141"/>
      <c r="G96" s="141"/>
      <c r="H96" s="141"/>
      <c r="I96" s="8"/>
      <c r="K96" s="12"/>
    </row>
    <row r="97" spans="3:9">
      <c r="E97" s="141"/>
      <c r="F97" s="141"/>
      <c r="G97" s="141"/>
      <c r="H97" s="141"/>
      <c r="I97" s="24"/>
    </row>
    <row r="98" spans="3:9">
      <c r="I98" s="24"/>
    </row>
    <row r="100" spans="3:9">
      <c r="C100" s="23"/>
      <c r="D100" s="23"/>
      <c r="E100" s="23"/>
      <c r="F100" s="23"/>
      <c r="G100" s="23"/>
      <c r="H100" s="23"/>
      <c r="I100" s="24"/>
    </row>
  </sheetData>
  <mergeCells count="3">
    <mergeCell ref="A92:B92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T79"/>
  <sheetViews>
    <sheetView topLeftCell="H1" zoomScale="80" zoomScaleNormal="80" workbookViewId="0">
      <pane ySplit="2" topLeftCell="A3" activePane="bottomLeft" state="frozen"/>
      <selection pane="bottomLeft" activeCell="Q20" sqref="Q20"/>
    </sheetView>
  </sheetViews>
  <sheetFormatPr defaultColWidth="8.85546875" defaultRowHeight="15"/>
  <cols>
    <col min="1" max="1" width="17.28515625" style="6" bestFit="1" customWidth="1"/>
    <col min="2" max="2" width="34.42578125" style="6" bestFit="1" customWidth="1"/>
    <col min="3" max="3" width="15.7109375" style="123" customWidth="1"/>
    <col min="4" max="4" width="13.7109375" customWidth="1"/>
    <col min="5" max="5" width="13.28515625" style="123" customWidth="1"/>
    <col min="6" max="7" width="10.140625" style="157" customWidth="1"/>
    <col min="8" max="8" width="14.28515625" style="157" customWidth="1"/>
    <col min="9" max="9" width="17.85546875" style="6" customWidth="1"/>
    <col min="10" max="10" width="28.42578125" style="6" customWidth="1"/>
    <col min="11" max="11" width="26.7109375" style="6" customWidth="1"/>
    <col min="12" max="12" width="22" style="6" customWidth="1"/>
    <col min="13" max="13" width="22.42578125" style="6" customWidth="1"/>
    <col min="14" max="14" width="22.85546875" style="6" customWidth="1"/>
    <col min="15" max="20" width="8.85546875" style="8"/>
    <col min="21" max="16384" width="8.85546875" style="6"/>
  </cols>
  <sheetData>
    <row r="1" spans="1:17" ht="15.75" thickBot="1">
      <c r="C1" s="188" t="s">
        <v>281</v>
      </c>
      <c r="D1" s="188"/>
      <c r="E1" s="189"/>
      <c r="F1" s="190" t="s">
        <v>280</v>
      </c>
      <c r="G1" s="188"/>
      <c r="H1" s="189"/>
    </row>
    <row r="2" spans="1:17" ht="45">
      <c r="A2" s="5" t="s">
        <v>1</v>
      </c>
      <c r="B2" s="5" t="s">
        <v>90</v>
      </c>
      <c r="C2" s="94">
        <v>42948</v>
      </c>
      <c r="D2" s="94">
        <v>43282</v>
      </c>
      <c r="E2" s="94">
        <v>43313</v>
      </c>
      <c r="F2" s="94">
        <v>42948</v>
      </c>
      <c r="G2" s="94">
        <v>43282</v>
      </c>
      <c r="H2" s="94">
        <v>43313</v>
      </c>
      <c r="I2" s="93" t="s">
        <v>311</v>
      </c>
      <c r="J2" s="93" t="s">
        <v>312</v>
      </c>
      <c r="K2" s="93" t="s">
        <v>313</v>
      </c>
      <c r="L2" s="93" t="s">
        <v>314</v>
      </c>
      <c r="M2" s="97" t="s">
        <v>317</v>
      </c>
      <c r="N2" s="161" t="s">
        <v>316</v>
      </c>
    </row>
    <row r="3" spans="1:17">
      <c r="A3" s="41">
        <v>10</v>
      </c>
      <c r="B3" s="39" t="s">
        <v>9</v>
      </c>
      <c r="C3" s="98">
        <v>451810</v>
      </c>
      <c r="D3" s="98">
        <v>458896</v>
      </c>
      <c r="E3" s="98">
        <v>454981</v>
      </c>
      <c r="F3" s="98"/>
      <c r="G3" s="98"/>
      <c r="H3" s="98"/>
      <c r="I3" s="92">
        <f t="shared" ref="I3:I27" si="0">E3/$E$27</f>
        <v>0.12373401894814078</v>
      </c>
      <c r="J3" s="92">
        <f t="shared" ref="J3:J27" si="1">(E3-C3)/C3</f>
        <v>7.0184369535866847E-3</v>
      </c>
      <c r="K3" s="54">
        <f t="shared" ref="K3:K27" si="2">E3-C3</f>
        <v>3171</v>
      </c>
      <c r="L3" s="40">
        <f>K3/$K$27</f>
        <v>4.5667953223111929E-2</v>
      </c>
      <c r="M3" s="69">
        <f>E3-D3</f>
        <v>-3915</v>
      </c>
      <c r="N3" s="99">
        <f>H3-G3</f>
        <v>0</v>
      </c>
      <c r="O3" s="58"/>
      <c r="P3" s="59"/>
      <c r="Q3" s="58"/>
    </row>
    <row r="4" spans="1:17">
      <c r="A4" s="41">
        <v>11</v>
      </c>
      <c r="B4" s="39" t="s">
        <v>10</v>
      </c>
      <c r="C4" s="98">
        <v>16494</v>
      </c>
      <c r="D4" s="98">
        <v>17105</v>
      </c>
      <c r="E4" s="98">
        <v>17151</v>
      </c>
      <c r="F4" s="98"/>
      <c r="G4" s="98"/>
      <c r="H4" s="98"/>
      <c r="I4" s="92">
        <f t="shared" si="0"/>
        <v>4.6642874295400516E-3</v>
      </c>
      <c r="J4" s="92">
        <f t="shared" si="1"/>
        <v>3.9832666424154235E-2</v>
      </c>
      <c r="K4" s="54">
        <f t="shared" si="2"/>
        <v>657</v>
      </c>
      <c r="L4" s="40">
        <f t="shared" ref="L4:L27" si="3">K4/$K$27</f>
        <v>9.4619505731896991E-3</v>
      </c>
      <c r="M4" s="69">
        <f t="shared" ref="M4:M27" si="4">E4-D4</f>
        <v>46</v>
      </c>
      <c r="N4" s="99">
        <f t="shared" ref="N4:N27" si="5">H4-G4</f>
        <v>0</v>
      </c>
      <c r="O4" s="58"/>
      <c r="P4" s="59"/>
      <c r="Q4" s="58"/>
    </row>
    <row r="5" spans="1:17" ht="17.25" customHeight="1">
      <c r="A5" s="41">
        <v>12</v>
      </c>
      <c r="B5" s="39" t="s">
        <v>11</v>
      </c>
      <c r="C5" s="98">
        <v>3957</v>
      </c>
      <c r="D5" s="98">
        <v>4893</v>
      </c>
      <c r="E5" s="98">
        <v>4642</v>
      </c>
      <c r="F5" s="98"/>
      <c r="G5" s="98"/>
      <c r="H5" s="98"/>
      <c r="I5" s="92">
        <f t="shared" si="0"/>
        <v>1.2624116522607965E-3</v>
      </c>
      <c r="J5" s="92">
        <f t="shared" si="1"/>
        <v>0.17311094263330806</v>
      </c>
      <c r="K5" s="54">
        <f t="shared" si="2"/>
        <v>685</v>
      </c>
      <c r="L5" s="40">
        <f t="shared" si="3"/>
        <v>9.8651996082723663E-3</v>
      </c>
      <c r="M5" s="69">
        <f t="shared" si="4"/>
        <v>-251</v>
      </c>
      <c r="N5" s="99">
        <f t="shared" si="5"/>
        <v>0</v>
      </c>
      <c r="O5" s="58"/>
      <c r="P5" s="59"/>
      <c r="Q5" s="58"/>
    </row>
    <row r="6" spans="1:17">
      <c r="A6" s="41">
        <v>13</v>
      </c>
      <c r="B6" s="39" t="s">
        <v>12</v>
      </c>
      <c r="C6" s="98">
        <v>412366</v>
      </c>
      <c r="D6" s="98">
        <v>424253</v>
      </c>
      <c r="E6" s="98">
        <v>418800</v>
      </c>
      <c r="F6" s="98"/>
      <c r="G6" s="98"/>
      <c r="H6" s="98"/>
      <c r="I6" s="92">
        <f t="shared" si="0"/>
        <v>0.11389444204369271</v>
      </c>
      <c r="J6" s="92">
        <f t="shared" si="1"/>
        <v>1.5602644252920949E-2</v>
      </c>
      <c r="K6" s="54">
        <f t="shared" si="2"/>
        <v>6434</v>
      </c>
      <c r="L6" s="40">
        <f t="shared" si="3"/>
        <v>9.2660867561495483E-2</v>
      </c>
      <c r="M6" s="69">
        <f t="shared" si="4"/>
        <v>-5453</v>
      </c>
      <c r="N6" s="99">
        <f t="shared" si="5"/>
        <v>0</v>
      </c>
      <c r="O6" s="58"/>
      <c r="P6" s="59"/>
      <c r="Q6" s="58"/>
    </row>
    <row r="7" spans="1:17">
      <c r="A7" s="41">
        <v>14</v>
      </c>
      <c r="B7" s="39" t="s">
        <v>13</v>
      </c>
      <c r="C7" s="98">
        <v>475202</v>
      </c>
      <c r="D7" s="98">
        <v>513315</v>
      </c>
      <c r="E7" s="98">
        <v>499374</v>
      </c>
      <c r="F7" s="98"/>
      <c r="G7" s="98"/>
      <c r="H7" s="98"/>
      <c r="I7" s="92">
        <f t="shared" si="0"/>
        <v>0.13580688419562323</v>
      </c>
      <c r="J7" s="92">
        <f t="shared" si="1"/>
        <v>5.0866789281189893E-2</v>
      </c>
      <c r="K7" s="54">
        <f t="shared" si="2"/>
        <v>24172</v>
      </c>
      <c r="L7" s="40">
        <f t="shared" si="3"/>
        <v>0.3481191312863644</v>
      </c>
      <c r="M7" s="69">
        <f t="shared" si="4"/>
        <v>-13941</v>
      </c>
      <c r="N7" s="99">
        <f t="shared" si="5"/>
        <v>0</v>
      </c>
      <c r="O7" s="58"/>
      <c r="P7" s="59"/>
      <c r="Q7" s="58"/>
    </row>
    <row r="8" spans="1:17">
      <c r="A8" s="41">
        <v>15</v>
      </c>
      <c r="B8" s="39" t="s">
        <v>14</v>
      </c>
      <c r="C8" s="98">
        <v>61275</v>
      </c>
      <c r="D8" s="98">
        <v>62801</v>
      </c>
      <c r="E8" s="98">
        <v>60934</v>
      </c>
      <c r="F8" s="98"/>
      <c r="G8" s="98"/>
      <c r="H8" s="98"/>
      <c r="I8" s="92">
        <f t="shared" si="0"/>
        <v>1.6571260581400123E-2</v>
      </c>
      <c r="J8" s="92">
        <f t="shared" si="1"/>
        <v>-5.5650754793961652E-3</v>
      </c>
      <c r="K8" s="54">
        <f t="shared" si="2"/>
        <v>-341</v>
      </c>
      <c r="L8" s="40">
        <f t="shared" si="3"/>
        <v>-4.9109971772567547E-3</v>
      </c>
      <c r="M8" s="69">
        <f t="shared" si="4"/>
        <v>-1867</v>
      </c>
      <c r="N8" s="99">
        <f t="shared" si="5"/>
        <v>0</v>
      </c>
      <c r="O8" s="58"/>
      <c r="P8" s="59"/>
      <c r="Q8" s="58"/>
    </row>
    <row r="9" spans="1:17">
      <c r="A9" s="41">
        <v>16</v>
      </c>
      <c r="B9" s="39" t="s">
        <v>15</v>
      </c>
      <c r="C9" s="98">
        <v>64454</v>
      </c>
      <c r="D9" s="98">
        <v>64879</v>
      </c>
      <c r="E9" s="98">
        <v>63456</v>
      </c>
      <c r="F9" s="98"/>
      <c r="G9" s="98"/>
      <c r="H9" s="98"/>
      <c r="I9" s="92">
        <f t="shared" si="0"/>
        <v>1.725712921280937E-2</v>
      </c>
      <c r="J9" s="92">
        <f t="shared" si="1"/>
        <v>-1.5483911006299067E-2</v>
      </c>
      <c r="K9" s="54">
        <f t="shared" si="2"/>
        <v>-998</v>
      </c>
      <c r="L9" s="40">
        <f t="shared" si="3"/>
        <v>-1.4372947750446454E-2</v>
      </c>
      <c r="M9" s="69">
        <f t="shared" si="4"/>
        <v>-1423</v>
      </c>
      <c r="N9" s="99">
        <f t="shared" si="5"/>
        <v>0</v>
      </c>
      <c r="O9" s="58"/>
      <c r="P9" s="59"/>
      <c r="Q9" s="58"/>
    </row>
    <row r="10" spans="1:17">
      <c r="A10" s="41">
        <v>17</v>
      </c>
      <c r="B10" s="39" t="s">
        <v>16</v>
      </c>
      <c r="C10" s="98">
        <v>54779</v>
      </c>
      <c r="D10" s="98">
        <v>56367</v>
      </c>
      <c r="E10" s="98">
        <v>55474</v>
      </c>
      <c r="F10" s="98"/>
      <c r="G10" s="98"/>
      <c r="H10" s="98"/>
      <c r="I10" s="92">
        <f t="shared" si="0"/>
        <v>1.5086390348452267E-2</v>
      </c>
      <c r="J10" s="92">
        <f t="shared" si="1"/>
        <v>1.268734369010022E-2</v>
      </c>
      <c r="K10" s="54">
        <f t="shared" si="2"/>
        <v>695</v>
      </c>
      <c r="L10" s="40">
        <f t="shared" si="3"/>
        <v>1.000921712080189E-2</v>
      </c>
      <c r="M10" s="69">
        <f t="shared" si="4"/>
        <v>-893</v>
      </c>
      <c r="N10" s="99">
        <f t="shared" si="5"/>
        <v>0</v>
      </c>
      <c r="O10" s="58"/>
      <c r="P10" s="59"/>
      <c r="Q10" s="58"/>
    </row>
    <row r="11" spans="1:17">
      <c r="A11" s="41">
        <v>18</v>
      </c>
      <c r="B11" s="39" t="s">
        <v>17</v>
      </c>
      <c r="C11" s="98">
        <v>54433</v>
      </c>
      <c r="D11" s="98">
        <v>52074</v>
      </c>
      <c r="E11" s="98">
        <v>51069</v>
      </c>
      <c r="F11" s="98"/>
      <c r="G11" s="98"/>
      <c r="H11" s="98"/>
      <c r="I11" s="92">
        <f t="shared" si="0"/>
        <v>1.3888431854654592E-2</v>
      </c>
      <c r="J11" s="92">
        <f t="shared" si="1"/>
        <v>-6.1800745871070858E-2</v>
      </c>
      <c r="K11" s="54">
        <f t="shared" si="2"/>
        <v>-3364</v>
      </c>
      <c r="L11" s="40">
        <f t="shared" si="3"/>
        <v>-4.8447491214931734E-2</v>
      </c>
      <c r="M11" s="69">
        <f t="shared" si="4"/>
        <v>-1005</v>
      </c>
      <c r="N11" s="99">
        <f t="shared" si="5"/>
        <v>0</v>
      </c>
      <c r="O11" s="58"/>
      <c r="P11" s="59"/>
      <c r="Q11" s="58"/>
    </row>
    <row r="12" spans="1:17">
      <c r="A12" s="41">
        <v>19</v>
      </c>
      <c r="B12" s="39" t="s">
        <v>18</v>
      </c>
      <c r="C12" s="98">
        <v>8055</v>
      </c>
      <c r="D12" s="98">
        <v>8888</v>
      </c>
      <c r="E12" s="98">
        <v>8867</v>
      </c>
      <c r="F12" s="98"/>
      <c r="G12" s="98"/>
      <c r="H12" s="98"/>
      <c r="I12" s="92">
        <f t="shared" si="0"/>
        <v>2.4114183801371139E-3</v>
      </c>
      <c r="J12" s="92">
        <f t="shared" si="1"/>
        <v>0.10080695220360025</v>
      </c>
      <c r="K12" s="54">
        <f t="shared" si="2"/>
        <v>812</v>
      </c>
      <c r="L12" s="40">
        <f t="shared" si="3"/>
        <v>1.1694222017397315E-2</v>
      </c>
      <c r="M12" s="69">
        <f t="shared" si="4"/>
        <v>-21</v>
      </c>
      <c r="N12" s="99">
        <f t="shared" si="5"/>
        <v>0</v>
      </c>
      <c r="O12" s="58"/>
      <c r="P12" s="59"/>
      <c r="Q12" s="58"/>
    </row>
    <row r="13" spans="1:17">
      <c r="A13" s="41">
        <v>20</v>
      </c>
      <c r="B13" s="39" t="s">
        <v>19</v>
      </c>
      <c r="C13" s="98">
        <v>77034</v>
      </c>
      <c r="D13" s="98">
        <v>82524</v>
      </c>
      <c r="E13" s="98">
        <v>81277</v>
      </c>
      <c r="F13" s="98"/>
      <c r="G13" s="98"/>
      <c r="H13" s="98"/>
      <c r="I13" s="92">
        <f t="shared" si="0"/>
        <v>2.2103625993278923E-2</v>
      </c>
      <c r="J13" s="92">
        <f t="shared" si="1"/>
        <v>5.5079575252485913E-2</v>
      </c>
      <c r="K13" s="54">
        <f t="shared" si="2"/>
        <v>4243</v>
      </c>
      <c r="L13" s="40">
        <f t="shared" si="3"/>
        <v>6.1106630566276861E-2</v>
      </c>
      <c r="M13" s="69">
        <f t="shared" si="4"/>
        <v>-1247</v>
      </c>
      <c r="N13" s="99">
        <f t="shared" si="5"/>
        <v>0</v>
      </c>
    </row>
    <row r="14" spans="1:17">
      <c r="A14" s="41">
        <v>21</v>
      </c>
      <c r="B14" s="39" t="s">
        <v>20</v>
      </c>
      <c r="C14" s="98">
        <v>21689</v>
      </c>
      <c r="D14" s="98">
        <v>24783</v>
      </c>
      <c r="E14" s="98">
        <v>24830</v>
      </c>
      <c r="F14" s="98"/>
      <c r="G14" s="98"/>
      <c r="H14" s="98"/>
      <c r="I14" s="92">
        <f t="shared" si="0"/>
        <v>6.7526241545962035E-3</v>
      </c>
      <c r="J14" s="92">
        <f t="shared" si="1"/>
        <v>0.14481995481580526</v>
      </c>
      <c r="K14" s="54">
        <f t="shared" si="2"/>
        <v>3141</v>
      </c>
      <c r="L14" s="40">
        <f t="shared" si="3"/>
        <v>4.5235900685523363E-2</v>
      </c>
      <c r="M14" s="69">
        <f t="shared" si="4"/>
        <v>47</v>
      </c>
      <c r="N14" s="99">
        <f t="shared" si="5"/>
        <v>0</v>
      </c>
      <c r="O14" s="58"/>
    </row>
    <row r="15" spans="1:17">
      <c r="A15" s="41">
        <v>22</v>
      </c>
      <c r="B15" s="39" t="s">
        <v>21</v>
      </c>
      <c r="C15" s="98">
        <v>206984</v>
      </c>
      <c r="D15" s="98">
        <v>215150</v>
      </c>
      <c r="E15" s="98">
        <v>210893</v>
      </c>
      <c r="F15" s="98"/>
      <c r="G15" s="98"/>
      <c r="H15" s="98"/>
      <c r="I15" s="92">
        <f t="shared" si="0"/>
        <v>5.7353248724738508E-2</v>
      </c>
      <c r="J15" s="92">
        <f t="shared" si="1"/>
        <v>1.8885517721176515E-2</v>
      </c>
      <c r="K15" s="54">
        <f t="shared" si="2"/>
        <v>3909</v>
      </c>
      <c r="L15" s="40">
        <f t="shared" si="3"/>
        <v>5.6296445647790773E-2</v>
      </c>
      <c r="M15" s="69">
        <f t="shared" si="4"/>
        <v>-4257</v>
      </c>
      <c r="N15" s="99">
        <f t="shared" si="5"/>
        <v>0</v>
      </c>
      <c r="O15" s="58"/>
    </row>
    <row r="16" spans="1:17">
      <c r="A16" s="41">
        <v>23</v>
      </c>
      <c r="B16" s="39" t="s">
        <v>22</v>
      </c>
      <c r="C16" s="98">
        <v>232095</v>
      </c>
      <c r="D16" s="98">
        <v>234704</v>
      </c>
      <c r="E16" s="98">
        <v>229684</v>
      </c>
      <c r="F16" s="98"/>
      <c r="G16" s="98"/>
      <c r="H16" s="98"/>
      <c r="I16" s="92">
        <f t="shared" si="0"/>
        <v>6.2463541132673155E-2</v>
      </c>
      <c r="J16" s="92">
        <f t="shared" si="1"/>
        <v>-1.0387987677459661E-2</v>
      </c>
      <c r="K16" s="54">
        <f t="shared" si="2"/>
        <v>-2411</v>
      </c>
      <c r="L16" s="40">
        <f t="shared" si="3"/>
        <v>-3.4722622270868135E-2</v>
      </c>
      <c r="M16" s="69">
        <f t="shared" si="4"/>
        <v>-5020</v>
      </c>
      <c r="N16" s="99">
        <f t="shared" si="5"/>
        <v>0</v>
      </c>
      <c r="O16" s="58"/>
    </row>
    <row r="17" spans="1:20">
      <c r="A17" s="41">
        <v>24</v>
      </c>
      <c r="B17" s="39" t="s">
        <v>23</v>
      </c>
      <c r="C17" s="98">
        <v>150925</v>
      </c>
      <c r="D17" s="98">
        <v>166366</v>
      </c>
      <c r="E17" s="98">
        <v>164211</v>
      </c>
      <c r="F17" s="98"/>
      <c r="G17" s="98"/>
      <c r="H17" s="98"/>
      <c r="I17" s="92">
        <f t="shared" si="0"/>
        <v>4.4657880187289459E-2</v>
      </c>
      <c r="J17" s="92">
        <f t="shared" si="1"/>
        <v>8.8030478714593338E-2</v>
      </c>
      <c r="K17" s="54">
        <f t="shared" si="2"/>
        <v>13286</v>
      </c>
      <c r="L17" s="40">
        <f t="shared" si="3"/>
        <v>0.19134166714672504</v>
      </c>
      <c r="M17" s="69">
        <f t="shared" si="4"/>
        <v>-2155</v>
      </c>
      <c r="N17" s="99">
        <f t="shared" si="5"/>
        <v>0</v>
      </c>
      <c r="O17" s="58"/>
    </row>
    <row r="18" spans="1:20">
      <c r="A18" s="41">
        <v>25</v>
      </c>
      <c r="B18" s="39" t="s">
        <v>24</v>
      </c>
      <c r="C18" s="98">
        <v>376509</v>
      </c>
      <c r="D18" s="98">
        <v>382950</v>
      </c>
      <c r="E18" s="98">
        <v>374488</v>
      </c>
      <c r="F18" s="98"/>
      <c r="G18" s="98"/>
      <c r="H18" s="98"/>
      <c r="I18" s="92">
        <f t="shared" si="0"/>
        <v>0.10184360509087488</v>
      </c>
      <c r="J18" s="92">
        <f t="shared" si="1"/>
        <v>-5.3677335734338355E-3</v>
      </c>
      <c r="K18" s="54">
        <f t="shared" si="2"/>
        <v>-2021</v>
      </c>
      <c r="L18" s="40">
        <f t="shared" si="3"/>
        <v>-2.9105939282216716E-2</v>
      </c>
      <c r="M18" s="69">
        <f t="shared" si="4"/>
        <v>-8462</v>
      </c>
      <c r="N18" s="99">
        <f t="shared" si="5"/>
        <v>0</v>
      </c>
      <c r="O18" s="58"/>
    </row>
    <row r="19" spans="1:20">
      <c r="A19" s="41">
        <v>26</v>
      </c>
      <c r="B19" s="39" t="s">
        <v>25</v>
      </c>
      <c r="C19" s="98">
        <v>33682</v>
      </c>
      <c r="D19" s="98">
        <v>35135</v>
      </c>
      <c r="E19" s="98">
        <v>35031</v>
      </c>
      <c r="F19" s="98"/>
      <c r="G19" s="98"/>
      <c r="H19" s="98"/>
      <c r="I19" s="92">
        <f t="shared" si="0"/>
        <v>9.5268295110616033E-3</v>
      </c>
      <c r="J19" s="92">
        <f t="shared" si="1"/>
        <v>4.0051065851196485E-2</v>
      </c>
      <c r="K19" s="54">
        <f t="shared" si="2"/>
        <v>1349</v>
      </c>
      <c r="L19" s="40">
        <f t="shared" si="3"/>
        <v>1.9427962440232732E-2</v>
      </c>
      <c r="M19" s="69">
        <f t="shared" si="4"/>
        <v>-104</v>
      </c>
      <c r="N19" s="99">
        <f t="shared" si="5"/>
        <v>0</v>
      </c>
      <c r="O19" s="58"/>
    </row>
    <row r="20" spans="1:20">
      <c r="A20" s="41">
        <v>27</v>
      </c>
      <c r="B20" s="39" t="s">
        <v>26</v>
      </c>
      <c r="C20" s="98">
        <v>143406</v>
      </c>
      <c r="D20" s="98">
        <v>152342</v>
      </c>
      <c r="E20" s="98">
        <v>150147</v>
      </c>
      <c r="F20" s="98"/>
      <c r="G20" s="98"/>
      <c r="H20" s="98"/>
      <c r="I20" s="92">
        <f t="shared" si="0"/>
        <v>4.0833115543300692E-2</v>
      </c>
      <c r="J20" s="92">
        <f t="shared" si="1"/>
        <v>4.7006401405798919E-2</v>
      </c>
      <c r="K20" s="54">
        <f t="shared" si="2"/>
        <v>6741</v>
      </c>
      <c r="L20" s="40">
        <f t="shared" si="3"/>
        <v>9.708220519615185E-2</v>
      </c>
      <c r="M20" s="69">
        <f t="shared" si="4"/>
        <v>-2195</v>
      </c>
      <c r="N20" s="99">
        <f t="shared" si="5"/>
        <v>0</v>
      </c>
      <c r="O20" s="58"/>
    </row>
    <row r="21" spans="1:20">
      <c r="A21" s="41">
        <v>28</v>
      </c>
      <c r="B21" s="39" t="s">
        <v>27</v>
      </c>
      <c r="C21" s="98">
        <v>153778</v>
      </c>
      <c r="D21" s="98">
        <v>164487</v>
      </c>
      <c r="E21" s="98">
        <v>162301</v>
      </c>
      <c r="F21" s="98"/>
      <c r="G21" s="98"/>
      <c r="H21" s="98"/>
      <c r="I21" s="92">
        <f t="shared" si="0"/>
        <v>4.4138447560012825E-2</v>
      </c>
      <c r="J21" s="92">
        <f t="shared" si="1"/>
        <v>5.5424052855414949E-2</v>
      </c>
      <c r="K21" s="54">
        <f t="shared" si="2"/>
        <v>8523</v>
      </c>
      <c r="L21" s="40">
        <f t="shared" si="3"/>
        <v>0.12274612592891296</v>
      </c>
      <c r="M21" s="69">
        <f t="shared" si="4"/>
        <v>-2186</v>
      </c>
      <c r="N21" s="99">
        <f t="shared" si="5"/>
        <v>0</v>
      </c>
      <c r="O21" s="58"/>
    </row>
    <row r="22" spans="1:20">
      <c r="A22" s="41">
        <v>29</v>
      </c>
      <c r="B22" s="39" t="s">
        <v>28</v>
      </c>
      <c r="C22" s="98">
        <v>197244</v>
      </c>
      <c r="D22" s="98">
        <v>206614</v>
      </c>
      <c r="E22" s="98">
        <v>204059</v>
      </c>
      <c r="F22" s="98"/>
      <c r="G22" s="98"/>
      <c r="H22" s="98"/>
      <c r="I22" s="92">
        <f t="shared" si="0"/>
        <v>5.5494713345257622E-2</v>
      </c>
      <c r="J22" s="92">
        <f t="shared" si="1"/>
        <v>3.4551114355823247E-2</v>
      </c>
      <c r="K22" s="54">
        <f t="shared" si="2"/>
        <v>6815</v>
      </c>
      <c r="L22" s="40">
        <f t="shared" si="3"/>
        <v>9.8147934788870322E-2</v>
      </c>
      <c r="M22" s="69">
        <f t="shared" si="4"/>
        <v>-2555</v>
      </c>
      <c r="N22" s="99">
        <f t="shared" si="5"/>
        <v>0</v>
      </c>
      <c r="O22" s="58"/>
    </row>
    <row r="23" spans="1:20">
      <c r="A23" s="41">
        <v>30</v>
      </c>
      <c r="B23" s="39" t="s">
        <v>29</v>
      </c>
      <c r="C23" s="98">
        <v>47927</v>
      </c>
      <c r="D23" s="98">
        <v>53798</v>
      </c>
      <c r="E23" s="98">
        <v>52796</v>
      </c>
      <c r="F23" s="98"/>
      <c r="G23" s="98"/>
      <c r="H23" s="98"/>
      <c r="I23" s="92">
        <f t="shared" si="0"/>
        <v>1.4358096853244509E-2</v>
      </c>
      <c r="J23" s="92">
        <f t="shared" si="1"/>
        <v>0.10159200450685417</v>
      </c>
      <c r="K23" s="54">
        <f t="shared" si="2"/>
        <v>4869</v>
      </c>
      <c r="L23" s="40">
        <f t="shared" si="3"/>
        <v>7.0122126850625036E-2</v>
      </c>
      <c r="M23" s="69">
        <f t="shared" si="4"/>
        <v>-1002</v>
      </c>
      <c r="N23" s="99">
        <f t="shared" si="5"/>
        <v>0</v>
      </c>
      <c r="O23" s="58"/>
    </row>
    <row r="24" spans="1:20">
      <c r="A24" s="41">
        <v>31</v>
      </c>
      <c r="B24" s="39" t="s">
        <v>30</v>
      </c>
      <c r="C24" s="98">
        <v>162124</v>
      </c>
      <c r="D24" s="98">
        <v>159777</v>
      </c>
      <c r="E24" s="98">
        <v>156199</v>
      </c>
      <c r="F24" s="98"/>
      <c r="G24" s="98"/>
      <c r="H24" s="98"/>
      <c r="I24" s="92">
        <f t="shared" si="0"/>
        <v>4.2478982695278791E-2</v>
      </c>
      <c r="J24" s="92">
        <f t="shared" si="1"/>
        <v>-3.6546100515654684E-2</v>
      </c>
      <c r="K24" s="54">
        <f t="shared" si="2"/>
        <v>-5925</v>
      </c>
      <c r="L24" s="40">
        <f t="shared" si="3"/>
        <v>-8.5330376173742728E-2</v>
      </c>
      <c r="M24" s="69">
        <f t="shared" si="4"/>
        <v>-3578</v>
      </c>
      <c r="N24" s="99">
        <f t="shared" si="5"/>
        <v>0</v>
      </c>
      <c r="O24" s="22"/>
    </row>
    <row r="25" spans="1:20">
      <c r="A25" s="41">
        <v>32</v>
      </c>
      <c r="B25" s="39" t="s">
        <v>31</v>
      </c>
      <c r="C25" s="98">
        <v>56452</v>
      </c>
      <c r="D25" s="98">
        <v>58960</v>
      </c>
      <c r="E25" s="98">
        <v>58199</v>
      </c>
      <c r="F25" s="98"/>
      <c r="G25" s="98"/>
      <c r="H25" s="98"/>
      <c r="I25" s="92">
        <f t="shared" si="0"/>
        <v>1.5827465693650601E-2</v>
      </c>
      <c r="J25" s="92">
        <f t="shared" si="1"/>
        <v>3.0946644937291858E-2</v>
      </c>
      <c r="K25" s="54">
        <f t="shared" si="2"/>
        <v>1747</v>
      </c>
      <c r="L25" s="40">
        <f t="shared" si="3"/>
        <v>2.5159859438907771E-2</v>
      </c>
      <c r="M25" s="69">
        <f t="shared" si="4"/>
        <v>-761</v>
      </c>
      <c r="N25" s="99">
        <f t="shared" si="5"/>
        <v>0</v>
      </c>
      <c r="O25" s="9"/>
    </row>
    <row r="26" spans="1:20">
      <c r="A26" s="41">
        <v>33</v>
      </c>
      <c r="B26" s="39" t="s">
        <v>32</v>
      </c>
      <c r="C26" s="98">
        <v>144979</v>
      </c>
      <c r="D26" s="98">
        <v>139159</v>
      </c>
      <c r="E26" s="98">
        <v>138226</v>
      </c>
      <c r="F26" s="98"/>
      <c r="G26" s="98"/>
      <c r="H26" s="98"/>
      <c r="I26" s="92">
        <f t="shared" si="0"/>
        <v>3.7591148868031207E-2</v>
      </c>
      <c r="J26" s="92">
        <f t="shared" si="1"/>
        <v>-4.6579159740376193E-2</v>
      </c>
      <c r="K26" s="54">
        <f t="shared" si="2"/>
        <v>-6753</v>
      </c>
      <c r="L26" s="40">
        <f t="shared" si="3"/>
        <v>-9.7255026211187284E-2</v>
      </c>
      <c r="M26" s="69">
        <f t="shared" si="4"/>
        <v>-933</v>
      </c>
      <c r="N26" s="99">
        <f t="shared" si="5"/>
        <v>0</v>
      </c>
      <c r="O26" s="9"/>
    </row>
    <row r="27" spans="1:20" s="110" customFormat="1">
      <c r="A27" s="187" t="s">
        <v>254</v>
      </c>
      <c r="B27" s="187"/>
      <c r="C27" s="65">
        <v>3607653</v>
      </c>
      <c r="D27" s="65">
        <v>3740220</v>
      </c>
      <c r="E27" s="65">
        <v>3677089</v>
      </c>
      <c r="F27" s="65"/>
      <c r="G27" s="65"/>
      <c r="H27" s="65"/>
      <c r="I27" s="101">
        <f t="shared" si="0"/>
        <v>1</v>
      </c>
      <c r="J27" s="101">
        <f t="shared" si="1"/>
        <v>1.9246862156643115E-2</v>
      </c>
      <c r="K27" s="98">
        <f t="shared" si="2"/>
        <v>69436</v>
      </c>
      <c r="L27" s="102">
        <f t="shared" si="3"/>
        <v>1</v>
      </c>
      <c r="M27" s="98">
        <f t="shared" si="4"/>
        <v>-63131</v>
      </c>
      <c r="N27" s="99">
        <f t="shared" si="5"/>
        <v>0</v>
      </c>
      <c r="O27" s="58"/>
      <c r="P27" s="111"/>
      <c r="Q27" s="111"/>
      <c r="R27" s="111"/>
      <c r="S27" s="111"/>
      <c r="T27" s="111"/>
    </row>
    <row r="28" spans="1:20">
      <c r="I28" s="58"/>
      <c r="K28" s="18"/>
      <c r="L28" s="17"/>
      <c r="N28" s="9"/>
      <c r="O28" s="9"/>
    </row>
    <row r="29" spans="1:20">
      <c r="C29" s="124"/>
      <c r="D29" s="109"/>
      <c r="E29" s="124"/>
      <c r="F29" s="128"/>
      <c r="G29" s="128"/>
      <c r="H29" s="128"/>
      <c r="N29" s="9"/>
      <c r="O29" s="9"/>
    </row>
    <row r="30" spans="1:20">
      <c r="E30" s="159"/>
      <c r="F30" s="159"/>
      <c r="N30" s="9"/>
      <c r="O30" s="9"/>
    </row>
    <row r="31" spans="1:20">
      <c r="B31" s="8"/>
      <c r="N31" s="9"/>
    </row>
    <row r="32" spans="1:20">
      <c r="B32" s="8"/>
      <c r="N32" s="9"/>
    </row>
    <row r="33" spans="2:14">
      <c r="B33" s="8"/>
      <c r="N33" s="9"/>
    </row>
    <row r="34" spans="2:14">
      <c r="B34" s="57"/>
      <c r="N34" s="9"/>
    </row>
    <row r="35" spans="2:14">
      <c r="B35" s="8"/>
      <c r="N35" s="9"/>
    </row>
    <row r="36" spans="2:14">
      <c r="B36" s="8"/>
      <c r="N36" s="9"/>
    </row>
    <row r="37" spans="2:14">
      <c r="B37" s="8"/>
      <c r="N37" s="8"/>
    </row>
    <row r="38" spans="2:14">
      <c r="N38" s="8"/>
    </row>
    <row r="39" spans="2:14">
      <c r="N39" s="8"/>
    </row>
    <row r="40" spans="2:14">
      <c r="N40" s="8"/>
    </row>
    <row r="41" spans="2:14">
      <c r="N41" s="8"/>
    </row>
    <row r="42" spans="2:14">
      <c r="N42" s="8"/>
    </row>
    <row r="43" spans="2:14">
      <c r="N43" s="8"/>
    </row>
    <row r="44" spans="2:14">
      <c r="N44" s="8"/>
    </row>
    <row r="45" spans="2:14">
      <c r="N45" s="8"/>
    </row>
    <row r="46" spans="2:14">
      <c r="N46" s="8"/>
    </row>
    <row r="47" spans="2:14">
      <c r="N47" s="8"/>
    </row>
    <row r="48" spans="2:14">
      <c r="N48" s="8"/>
    </row>
    <row r="49" spans="14:14">
      <c r="N49" s="8"/>
    </row>
    <row r="50" spans="14:14">
      <c r="N50" s="8"/>
    </row>
    <row r="51" spans="14:14">
      <c r="N51" s="8"/>
    </row>
    <row r="52" spans="14:14">
      <c r="N52" s="8"/>
    </row>
    <row r="53" spans="14:14">
      <c r="N53" s="8"/>
    </row>
    <row r="54" spans="14:14">
      <c r="N54" s="8"/>
    </row>
    <row r="55" spans="14:14">
      <c r="N55" s="8"/>
    </row>
    <row r="56" spans="14:14">
      <c r="N56" s="8"/>
    </row>
    <row r="57" spans="14:14">
      <c r="N57" s="8"/>
    </row>
    <row r="58" spans="14:14">
      <c r="N58" s="8"/>
    </row>
    <row r="59" spans="14:14">
      <c r="N59" s="8"/>
    </row>
    <row r="60" spans="14:14">
      <c r="N60" s="8"/>
    </row>
    <row r="61" spans="14:14">
      <c r="N61" s="8"/>
    </row>
    <row r="62" spans="14:14">
      <c r="N62" s="8"/>
    </row>
    <row r="63" spans="14:14">
      <c r="N63" s="8"/>
    </row>
    <row r="64" spans="14:14">
      <c r="N64" s="8"/>
    </row>
    <row r="65" spans="14:14">
      <c r="N65" s="8"/>
    </row>
    <row r="66" spans="14:14">
      <c r="N66" s="8"/>
    </row>
    <row r="67" spans="14:14">
      <c r="N67" s="8"/>
    </row>
    <row r="68" spans="14:14">
      <c r="N68" s="8"/>
    </row>
    <row r="69" spans="14:14">
      <c r="N69" s="8"/>
    </row>
    <row r="70" spans="14:14">
      <c r="N70" s="8"/>
    </row>
    <row r="71" spans="14:14">
      <c r="N71" s="8"/>
    </row>
    <row r="72" spans="14:14">
      <c r="N72" s="8"/>
    </row>
    <row r="73" spans="14:14">
      <c r="N73" s="8"/>
    </row>
    <row r="74" spans="14:14">
      <c r="N74" s="8"/>
    </row>
    <row r="75" spans="14:14">
      <c r="N75" s="8"/>
    </row>
    <row r="76" spans="14:14">
      <c r="N76" s="8"/>
    </row>
    <row r="77" spans="14:14">
      <c r="N77" s="8"/>
    </row>
    <row r="78" spans="14:14">
      <c r="N78" s="8"/>
    </row>
    <row r="79" spans="14:14">
      <c r="N79" s="8"/>
    </row>
  </sheetData>
  <mergeCells count="3">
    <mergeCell ref="A27:B27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O88"/>
  <sheetViews>
    <sheetView topLeftCell="K1" zoomScale="80" zoomScaleNormal="80" workbookViewId="0">
      <pane ySplit="2" topLeftCell="A3" activePane="bottomLeft" state="frozen"/>
      <selection activeCell="W1" sqref="W1"/>
      <selection pane="bottomLeft" activeCell="V14" sqref="V14"/>
    </sheetView>
  </sheetViews>
  <sheetFormatPr defaultColWidth="9.140625" defaultRowHeight="15"/>
  <cols>
    <col min="1" max="1" width="11.85546875" style="6" customWidth="1"/>
    <col min="2" max="2" width="16.42578125" style="6" bestFit="1" customWidth="1"/>
    <col min="3" max="8" width="12" style="6" customWidth="1"/>
    <col min="9" max="9" width="18.140625" style="6" customWidth="1"/>
    <col min="10" max="10" width="30.42578125" style="6" customWidth="1"/>
    <col min="11" max="11" width="27.42578125" style="6" customWidth="1"/>
    <col min="12" max="12" width="22.28515625" style="6" customWidth="1"/>
    <col min="13" max="13" width="29.7109375" style="6" customWidth="1"/>
    <col min="14" max="14" width="25.42578125" style="6" customWidth="1"/>
    <col min="15" max="16384" width="9.140625" style="6"/>
  </cols>
  <sheetData>
    <row r="1" spans="1:15" ht="15.75" thickBot="1">
      <c r="C1" s="188" t="s">
        <v>281</v>
      </c>
      <c r="D1" s="188"/>
      <c r="E1" s="189"/>
      <c r="F1" s="190" t="s">
        <v>280</v>
      </c>
      <c r="G1" s="188"/>
      <c r="H1" s="189"/>
    </row>
    <row r="2" spans="1:15" ht="45">
      <c r="A2" s="94" t="s">
        <v>91</v>
      </c>
      <c r="B2" s="94" t="s">
        <v>174</v>
      </c>
      <c r="C2" s="94">
        <v>42948</v>
      </c>
      <c r="D2" s="94">
        <v>43282</v>
      </c>
      <c r="E2" s="94">
        <v>43313</v>
      </c>
      <c r="F2" s="94">
        <v>42948</v>
      </c>
      <c r="G2" s="94">
        <v>43282</v>
      </c>
      <c r="H2" s="94">
        <v>43313</v>
      </c>
      <c r="I2" s="93" t="s">
        <v>310</v>
      </c>
      <c r="J2" s="93" t="s">
        <v>312</v>
      </c>
      <c r="K2" s="93" t="s">
        <v>313</v>
      </c>
      <c r="L2" s="93" t="s">
        <v>318</v>
      </c>
      <c r="M2" s="122" t="s">
        <v>317</v>
      </c>
      <c r="N2" s="161" t="s">
        <v>316</v>
      </c>
    </row>
    <row r="3" spans="1:15">
      <c r="A3" s="42">
        <v>1</v>
      </c>
      <c r="B3" s="104" t="s">
        <v>92</v>
      </c>
      <c r="C3" s="99">
        <v>302410</v>
      </c>
      <c r="D3" s="99">
        <v>304422</v>
      </c>
      <c r="E3" s="99">
        <v>303394</v>
      </c>
      <c r="F3" s="99"/>
      <c r="G3" s="98"/>
      <c r="H3" s="99"/>
      <c r="I3" s="101">
        <f t="shared" ref="I3:I66" si="0">E3/$E$84</f>
        <v>2.0948786109837747E-2</v>
      </c>
      <c r="J3" s="101">
        <f t="shared" ref="J3:J66" si="1">(E3-C3)/C3</f>
        <v>3.2538606527561919E-3</v>
      </c>
      <c r="K3" s="98">
        <f t="shared" ref="K3:K66" si="2">E3-C3</f>
        <v>984</v>
      </c>
      <c r="L3" s="102">
        <f>K3/$K$84</f>
        <v>4.521747122211245E-3</v>
      </c>
      <c r="M3" s="99">
        <f t="shared" ref="M3:M66" si="3">E3-D3</f>
        <v>-1028</v>
      </c>
      <c r="N3" s="99">
        <f>H3-G3</f>
        <v>0</v>
      </c>
      <c r="O3" s="9"/>
    </row>
    <row r="4" spans="1:15">
      <c r="A4" s="42">
        <v>2</v>
      </c>
      <c r="B4" s="104" t="s">
        <v>93</v>
      </c>
      <c r="C4" s="99">
        <v>49450</v>
      </c>
      <c r="D4" s="99">
        <v>53333</v>
      </c>
      <c r="E4" s="99">
        <v>53107</v>
      </c>
      <c r="F4" s="99"/>
      <c r="G4" s="98"/>
      <c r="H4" s="99"/>
      <c r="I4" s="101">
        <f t="shared" si="0"/>
        <v>3.6669386472216107E-3</v>
      </c>
      <c r="J4" s="101">
        <f t="shared" si="1"/>
        <v>7.3953488372093021E-2</v>
      </c>
      <c r="K4" s="98">
        <f t="shared" si="2"/>
        <v>3657</v>
      </c>
      <c r="L4" s="102">
        <f t="shared" ref="L4:L67" si="4">K4/$K$84</f>
        <v>1.6804907749925328E-2</v>
      </c>
      <c r="M4" s="99">
        <f t="shared" si="3"/>
        <v>-226</v>
      </c>
      <c r="N4" s="99">
        <f t="shared" ref="N4:N67" si="5">H4-G4</f>
        <v>0</v>
      </c>
      <c r="O4" s="9"/>
    </row>
    <row r="5" spans="1:15">
      <c r="A5" s="42">
        <v>3</v>
      </c>
      <c r="B5" s="104" t="s">
        <v>94</v>
      </c>
      <c r="C5" s="99">
        <v>92201</v>
      </c>
      <c r="D5" s="99">
        <v>95208</v>
      </c>
      <c r="E5" s="99">
        <v>93718</v>
      </c>
      <c r="F5" s="99"/>
      <c r="G5" s="98"/>
      <c r="H5" s="99"/>
      <c r="I5" s="101">
        <f t="shared" si="0"/>
        <v>6.4710519543622292E-3</v>
      </c>
      <c r="J5" s="101">
        <f t="shared" si="1"/>
        <v>1.6453183804947886E-2</v>
      </c>
      <c r="K5" s="98">
        <f t="shared" si="2"/>
        <v>1517</v>
      </c>
      <c r="L5" s="102">
        <f t="shared" si="4"/>
        <v>6.9710268134090024E-3</v>
      </c>
      <c r="M5" s="99">
        <f t="shared" si="3"/>
        <v>-1490</v>
      </c>
      <c r="N5" s="99">
        <f t="shared" si="5"/>
        <v>0</v>
      </c>
      <c r="O5" s="9"/>
    </row>
    <row r="6" spans="1:15">
      <c r="A6" s="42">
        <v>4</v>
      </c>
      <c r="B6" s="104" t="s">
        <v>95</v>
      </c>
      <c r="C6" s="99">
        <v>26711</v>
      </c>
      <c r="D6" s="99">
        <v>28080</v>
      </c>
      <c r="E6" s="99">
        <v>29142</v>
      </c>
      <c r="F6" s="99"/>
      <c r="G6" s="98"/>
      <c r="H6" s="99"/>
      <c r="I6" s="101">
        <f t="shared" si="0"/>
        <v>2.0122003889756937E-3</v>
      </c>
      <c r="J6" s="101">
        <f t="shared" si="1"/>
        <v>9.1011193890157618E-2</v>
      </c>
      <c r="K6" s="98">
        <f t="shared" si="2"/>
        <v>2431</v>
      </c>
      <c r="L6" s="102">
        <f t="shared" si="4"/>
        <v>1.1171104933023918E-2</v>
      </c>
      <c r="M6" s="99">
        <f t="shared" si="3"/>
        <v>1062</v>
      </c>
      <c r="N6" s="99">
        <f t="shared" si="5"/>
        <v>0</v>
      </c>
      <c r="O6" s="9"/>
    </row>
    <row r="7" spans="1:15">
      <c r="A7" s="42">
        <v>5</v>
      </c>
      <c r="B7" s="104" t="s">
        <v>96</v>
      </c>
      <c r="C7" s="99">
        <v>40568</v>
      </c>
      <c r="D7" s="99">
        <v>41382</v>
      </c>
      <c r="E7" s="99">
        <v>40467</v>
      </c>
      <c r="F7" s="99"/>
      <c r="G7" s="98"/>
      <c r="H7" s="99"/>
      <c r="I7" s="101">
        <f t="shared" si="0"/>
        <v>2.7941703774853957E-3</v>
      </c>
      <c r="J7" s="101">
        <f t="shared" si="1"/>
        <v>-2.4896470124235849E-3</v>
      </c>
      <c r="K7" s="98">
        <f t="shared" si="2"/>
        <v>-101</v>
      </c>
      <c r="L7" s="102">
        <f t="shared" si="4"/>
        <v>-4.6412241803184522E-4</v>
      </c>
      <c r="M7" s="99">
        <f t="shared" si="3"/>
        <v>-915</v>
      </c>
      <c r="N7" s="99">
        <f t="shared" si="5"/>
        <v>0</v>
      </c>
      <c r="O7" s="9"/>
    </row>
    <row r="8" spans="1:15">
      <c r="A8" s="42">
        <v>6</v>
      </c>
      <c r="B8" s="104" t="s">
        <v>97</v>
      </c>
      <c r="C8" s="99">
        <v>1118624</v>
      </c>
      <c r="D8" s="99">
        <v>1157550</v>
      </c>
      <c r="E8" s="99">
        <v>1136906</v>
      </c>
      <c r="F8" s="99"/>
      <c r="G8" s="98"/>
      <c r="H8" s="99"/>
      <c r="I8" s="101">
        <f t="shared" si="0"/>
        <v>7.8501224879170967E-2</v>
      </c>
      <c r="J8" s="101">
        <f t="shared" si="1"/>
        <v>1.6343293188774779E-2</v>
      </c>
      <c r="K8" s="98">
        <f t="shared" si="2"/>
        <v>18282</v>
      </c>
      <c r="L8" s="102">
        <f t="shared" si="4"/>
        <v>8.4010752935229652E-2</v>
      </c>
      <c r="M8" s="99">
        <f t="shared" si="3"/>
        <v>-20644</v>
      </c>
      <c r="N8" s="99">
        <f t="shared" si="5"/>
        <v>0</v>
      </c>
      <c r="O8" s="9"/>
    </row>
    <row r="9" spans="1:15">
      <c r="A9" s="42">
        <v>7</v>
      </c>
      <c r="B9" s="104" t="s">
        <v>98</v>
      </c>
      <c r="C9" s="99">
        <v>578219</v>
      </c>
      <c r="D9" s="99">
        <v>621082</v>
      </c>
      <c r="E9" s="99">
        <v>610144</v>
      </c>
      <c r="F9" s="99"/>
      <c r="G9" s="98"/>
      <c r="H9" s="99"/>
      <c r="I9" s="101">
        <f t="shared" si="0"/>
        <v>4.2129297719140271E-2</v>
      </c>
      <c r="J9" s="101">
        <f t="shared" si="1"/>
        <v>5.5212644344097998E-2</v>
      </c>
      <c r="K9" s="98">
        <f t="shared" si="2"/>
        <v>31925</v>
      </c>
      <c r="L9" s="102">
        <f t="shared" si="4"/>
        <v>0.14670404154125405</v>
      </c>
      <c r="M9" s="99">
        <f t="shared" si="3"/>
        <v>-10938</v>
      </c>
      <c r="N9" s="99">
        <f t="shared" si="5"/>
        <v>0</v>
      </c>
      <c r="O9" s="9"/>
    </row>
    <row r="10" spans="1:15">
      <c r="A10" s="42">
        <v>8</v>
      </c>
      <c r="B10" s="104" t="s">
        <v>99</v>
      </c>
      <c r="C10" s="99">
        <v>25538</v>
      </c>
      <c r="D10" s="99">
        <v>26600</v>
      </c>
      <c r="E10" s="99">
        <v>26109</v>
      </c>
      <c r="F10" s="99"/>
      <c r="G10" s="98"/>
      <c r="H10" s="99"/>
      <c r="I10" s="101">
        <f t="shared" si="0"/>
        <v>1.8027774331125658E-3</v>
      </c>
      <c r="J10" s="101">
        <f t="shared" si="1"/>
        <v>2.2358837810321872E-2</v>
      </c>
      <c r="K10" s="98">
        <f t="shared" si="2"/>
        <v>571</v>
      </c>
      <c r="L10" s="102">
        <f t="shared" si="4"/>
        <v>2.623900006892907E-3</v>
      </c>
      <c r="M10" s="99">
        <f t="shared" si="3"/>
        <v>-491</v>
      </c>
      <c r="N10" s="99">
        <f t="shared" si="5"/>
        <v>0</v>
      </c>
      <c r="O10" s="9"/>
    </row>
    <row r="11" spans="1:15">
      <c r="A11" s="42">
        <v>9</v>
      </c>
      <c r="B11" s="104" t="s">
        <v>100</v>
      </c>
      <c r="C11" s="99">
        <v>167522</v>
      </c>
      <c r="D11" s="99">
        <v>169309</v>
      </c>
      <c r="E11" s="99">
        <v>164688</v>
      </c>
      <c r="F11" s="99"/>
      <c r="G11" s="98"/>
      <c r="H11" s="99"/>
      <c r="I11" s="101">
        <f t="shared" si="0"/>
        <v>1.1371397215689694E-2</v>
      </c>
      <c r="J11" s="101">
        <f t="shared" si="1"/>
        <v>-1.6917181026969593E-2</v>
      </c>
      <c r="K11" s="98">
        <f t="shared" si="2"/>
        <v>-2834</v>
      </c>
      <c r="L11" s="102">
        <f t="shared" si="4"/>
        <v>-1.3022999333685637E-2</v>
      </c>
      <c r="M11" s="99">
        <f t="shared" si="3"/>
        <v>-4621</v>
      </c>
      <c r="N11" s="99">
        <f t="shared" si="5"/>
        <v>0</v>
      </c>
      <c r="O11" s="9"/>
    </row>
    <row r="12" spans="1:15">
      <c r="A12" s="42">
        <v>10</v>
      </c>
      <c r="B12" s="104" t="s">
        <v>101</v>
      </c>
      <c r="C12" s="99">
        <v>177258</v>
      </c>
      <c r="D12" s="99">
        <v>186086</v>
      </c>
      <c r="E12" s="99">
        <v>183689</v>
      </c>
      <c r="F12" s="99"/>
      <c r="G12" s="98"/>
      <c r="H12" s="99"/>
      <c r="I12" s="101">
        <f t="shared" si="0"/>
        <v>1.268338059332085E-2</v>
      </c>
      <c r="J12" s="101">
        <f t="shared" si="1"/>
        <v>3.6280449965586888E-2</v>
      </c>
      <c r="K12" s="98">
        <f t="shared" si="2"/>
        <v>6431</v>
      </c>
      <c r="L12" s="102">
        <f t="shared" si="4"/>
        <v>2.9552190795671254E-2</v>
      </c>
      <c r="M12" s="99">
        <f t="shared" si="3"/>
        <v>-2397</v>
      </c>
      <c r="N12" s="99">
        <f t="shared" si="5"/>
        <v>0</v>
      </c>
      <c r="O12" s="9"/>
    </row>
    <row r="13" spans="1:15">
      <c r="A13" s="42">
        <v>11</v>
      </c>
      <c r="B13" s="104" t="s">
        <v>102</v>
      </c>
      <c r="C13" s="99">
        <v>44142</v>
      </c>
      <c r="D13" s="99">
        <v>46911</v>
      </c>
      <c r="E13" s="99">
        <v>46074</v>
      </c>
      <c r="F13" s="99"/>
      <c r="G13" s="98"/>
      <c r="H13" s="99"/>
      <c r="I13" s="101">
        <f t="shared" si="0"/>
        <v>3.1813232009356295E-3</v>
      </c>
      <c r="J13" s="101">
        <f t="shared" si="1"/>
        <v>4.3767840152235969E-2</v>
      </c>
      <c r="K13" s="98">
        <f t="shared" si="2"/>
        <v>1932</v>
      </c>
      <c r="L13" s="102">
        <f t="shared" si="4"/>
        <v>8.8780644716586633E-3</v>
      </c>
      <c r="M13" s="99">
        <f t="shared" si="3"/>
        <v>-837</v>
      </c>
      <c r="N13" s="99">
        <f t="shared" si="5"/>
        <v>0</v>
      </c>
      <c r="O13" s="9"/>
    </row>
    <row r="14" spans="1:15">
      <c r="A14" s="42">
        <v>12</v>
      </c>
      <c r="B14" s="104" t="s">
        <v>103</v>
      </c>
      <c r="C14" s="99">
        <v>29948</v>
      </c>
      <c r="D14" s="99">
        <v>30404</v>
      </c>
      <c r="E14" s="99">
        <v>30089</v>
      </c>
      <c r="F14" s="99"/>
      <c r="G14" s="98"/>
      <c r="H14" s="99"/>
      <c r="I14" s="101">
        <f t="shared" si="0"/>
        <v>2.0775889610833041E-3</v>
      </c>
      <c r="J14" s="101">
        <f t="shared" si="1"/>
        <v>4.7081608120742623E-3</v>
      </c>
      <c r="K14" s="98">
        <f t="shared" si="2"/>
        <v>141</v>
      </c>
      <c r="L14" s="102">
        <f t="shared" si="4"/>
        <v>6.479332766583186E-4</v>
      </c>
      <c r="M14" s="99">
        <f t="shared" si="3"/>
        <v>-315</v>
      </c>
      <c r="N14" s="99">
        <f t="shared" si="5"/>
        <v>0</v>
      </c>
      <c r="O14" s="9"/>
    </row>
    <row r="15" spans="1:15">
      <c r="A15" s="42">
        <v>13</v>
      </c>
      <c r="B15" s="104" t="s">
        <v>104</v>
      </c>
      <c r="C15" s="99">
        <v>25593</v>
      </c>
      <c r="D15" s="99">
        <v>30198</v>
      </c>
      <c r="E15" s="99">
        <v>30513</v>
      </c>
      <c r="F15" s="99"/>
      <c r="G15" s="98"/>
      <c r="H15" s="99"/>
      <c r="I15" s="101">
        <f t="shared" si="0"/>
        <v>2.1068653650681266E-3</v>
      </c>
      <c r="J15" s="101">
        <f t="shared" si="1"/>
        <v>0.19224006564294924</v>
      </c>
      <c r="K15" s="98">
        <f t="shared" si="2"/>
        <v>4920</v>
      </c>
      <c r="L15" s="102">
        <f t="shared" si="4"/>
        <v>2.2608735611056224E-2</v>
      </c>
      <c r="M15" s="99">
        <f t="shared" si="3"/>
        <v>315</v>
      </c>
      <c r="N15" s="99">
        <f t="shared" si="5"/>
        <v>0</v>
      </c>
      <c r="O15" s="9"/>
    </row>
    <row r="16" spans="1:15">
      <c r="A16" s="42">
        <v>14</v>
      </c>
      <c r="B16" s="104" t="s">
        <v>105</v>
      </c>
      <c r="C16" s="99">
        <v>58597</v>
      </c>
      <c r="D16" s="99">
        <v>59700</v>
      </c>
      <c r="E16" s="99">
        <v>59294</v>
      </c>
      <c r="F16" s="99"/>
      <c r="G16" s="98"/>
      <c r="H16" s="99"/>
      <c r="I16" s="101">
        <f t="shared" si="0"/>
        <v>4.0941393817831582E-3</v>
      </c>
      <c r="J16" s="101">
        <f t="shared" si="1"/>
        <v>1.1894806901377203E-2</v>
      </c>
      <c r="K16" s="98">
        <f t="shared" si="2"/>
        <v>697</v>
      </c>
      <c r="L16" s="102">
        <f t="shared" si="4"/>
        <v>3.2029042115662982E-3</v>
      </c>
      <c r="M16" s="99">
        <f t="shared" si="3"/>
        <v>-406</v>
      </c>
      <c r="N16" s="99">
        <f t="shared" si="5"/>
        <v>0</v>
      </c>
      <c r="O16" s="9"/>
    </row>
    <row r="17" spans="1:15">
      <c r="A17" s="42">
        <v>15</v>
      </c>
      <c r="B17" s="104" t="s">
        <v>106</v>
      </c>
      <c r="C17" s="99">
        <v>36760</v>
      </c>
      <c r="D17" s="99">
        <v>36201</v>
      </c>
      <c r="E17" s="99">
        <v>35285</v>
      </c>
      <c r="F17" s="99"/>
      <c r="G17" s="98"/>
      <c r="H17" s="99"/>
      <c r="I17" s="101">
        <f t="shared" si="0"/>
        <v>2.4363630061425899E-3</v>
      </c>
      <c r="J17" s="101">
        <f t="shared" si="1"/>
        <v>-4.0125136017410232E-2</v>
      </c>
      <c r="K17" s="98">
        <f t="shared" si="2"/>
        <v>-1475</v>
      </c>
      <c r="L17" s="102">
        <f t="shared" si="4"/>
        <v>-6.7780254118512051E-3</v>
      </c>
      <c r="M17" s="99">
        <f t="shared" si="3"/>
        <v>-916</v>
      </c>
      <c r="N17" s="99">
        <f t="shared" si="5"/>
        <v>0</v>
      </c>
      <c r="O17" s="9"/>
    </row>
    <row r="18" spans="1:15">
      <c r="A18" s="42">
        <v>16</v>
      </c>
      <c r="B18" s="104" t="s">
        <v>107</v>
      </c>
      <c r="C18" s="99">
        <v>682450</v>
      </c>
      <c r="D18" s="99">
        <v>697817</v>
      </c>
      <c r="E18" s="99">
        <v>689889</v>
      </c>
      <c r="F18" s="99"/>
      <c r="G18" s="98"/>
      <c r="H18" s="99"/>
      <c r="I18" s="101">
        <f t="shared" si="0"/>
        <v>4.7635540256332869E-2</v>
      </c>
      <c r="J18" s="101">
        <f t="shared" si="1"/>
        <v>1.0900432266100081E-2</v>
      </c>
      <c r="K18" s="98">
        <f t="shared" si="2"/>
        <v>7439</v>
      </c>
      <c r="L18" s="102">
        <f t="shared" si="4"/>
        <v>3.418422443305838E-2</v>
      </c>
      <c r="M18" s="99">
        <f t="shared" si="3"/>
        <v>-7928</v>
      </c>
      <c r="N18" s="99">
        <f t="shared" si="5"/>
        <v>0</v>
      </c>
    </row>
    <row r="19" spans="1:15">
      <c r="A19" s="42">
        <v>17</v>
      </c>
      <c r="B19" s="104" t="s">
        <v>108</v>
      </c>
      <c r="C19" s="99">
        <v>87476</v>
      </c>
      <c r="D19" s="99">
        <v>89530</v>
      </c>
      <c r="E19" s="99">
        <v>87742</v>
      </c>
      <c r="F19" s="99"/>
      <c r="G19" s="98"/>
      <c r="H19" s="99"/>
      <c r="I19" s="101">
        <f t="shared" si="0"/>
        <v>6.058420373670487E-3</v>
      </c>
      <c r="J19" s="101">
        <f t="shared" si="1"/>
        <v>3.0408340573414424E-3</v>
      </c>
      <c r="K19" s="98">
        <f t="shared" si="2"/>
        <v>266</v>
      </c>
      <c r="L19" s="102">
        <f t="shared" si="4"/>
        <v>1.2223422098660479E-3</v>
      </c>
      <c r="M19" s="99">
        <f t="shared" si="3"/>
        <v>-1788</v>
      </c>
      <c r="N19" s="99">
        <f t="shared" si="5"/>
        <v>0</v>
      </c>
    </row>
    <row r="20" spans="1:15">
      <c r="A20" s="42">
        <v>18</v>
      </c>
      <c r="B20" s="104" t="s">
        <v>109</v>
      </c>
      <c r="C20" s="99">
        <v>26733</v>
      </c>
      <c r="D20" s="99">
        <v>28535</v>
      </c>
      <c r="E20" s="99">
        <v>28334</v>
      </c>
      <c r="F20" s="99"/>
      <c r="G20" s="98"/>
      <c r="H20" s="99"/>
      <c r="I20" s="101">
        <f t="shared" si="0"/>
        <v>1.9564095059102777E-3</v>
      </c>
      <c r="J20" s="101">
        <f t="shared" si="1"/>
        <v>5.9888527288370179E-2</v>
      </c>
      <c r="K20" s="98">
        <f t="shared" si="2"/>
        <v>1601</v>
      </c>
      <c r="L20" s="102">
        <f t="shared" si="4"/>
        <v>7.3570296165245963E-3</v>
      </c>
      <c r="M20" s="99">
        <f t="shared" si="3"/>
        <v>-201</v>
      </c>
      <c r="N20" s="99">
        <f t="shared" si="5"/>
        <v>0</v>
      </c>
    </row>
    <row r="21" spans="1:15">
      <c r="A21" s="42">
        <v>19</v>
      </c>
      <c r="B21" s="104" t="s">
        <v>110</v>
      </c>
      <c r="C21" s="99">
        <v>61619</v>
      </c>
      <c r="D21" s="99">
        <v>61572</v>
      </c>
      <c r="E21" s="99">
        <v>61195</v>
      </c>
      <c r="F21" s="99"/>
      <c r="G21" s="98"/>
      <c r="H21" s="99"/>
      <c r="I21" s="101">
        <f t="shared" si="0"/>
        <v>4.225399862856619E-3</v>
      </c>
      <c r="J21" s="101">
        <f t="shared" si="1"/>
        <v>-6.8809944984501532E-3</v>
      </c>
      <c r="K21" s="98">
        <f t="shared" si="2"/>
        <v>-424</v>
      </c>
      <c r="L21" s="102">
        <f t="shared" si="4"/>
        <v>-1.9483951014406175E-3</v>
      </c>
      <c r="M21" s="99">
        <f t="shared" si="3"/>
        <v>-377</v>
      </c>
      <c r="N21" s="99">
        <f t="shared" si="5"/>
        <v>0</v>
      </c>
    </row>
    <row r="22" spans="1:15">
      <c r="A22" s="42">
        <v>20</v>
      </c>
      <c r="B22" s="104" t="s">
        <v>111</v>
      </c>
      <c r="C22" s="99">
        <v>193007</v>
      </c>
      <c r="D22" s="99">
        <v>191815</v>
      </c>
      <c r="E22" s="99">
        <v>188751</v>
      </c>
      <c r="F22" s="99"/>
      <c r="G22" s="98"/>
      <c r="H22" s="99"/>
      <c r="I22" s="101">
        <f t="shared" si="0"/>
        <v>1.3032902189950971E-2</v>
      </c>
      <c r="J22" s="101">
        <f t="shared" si="1"/>
        <v>-2.2051013693803852E-2</v>
      </c>
      <c r="K22" s="98">
        <f t="shared" si="2"/>
        <v>-4256</v>
      </c>
      <c r="L22" s="102">
        <f t="shared" si="4"/>
        <v>-1.9557475357856766E-2</v>
      </c>
      <c r="M22" s="99">
        <f t="shared" si="3"/>
        <v>-3064</v>
      </c>
      <c r="N22" s="99">
        <f t="shared" si="5"/>
        <v>0</v>
      </c>
    </row>
    <row r="23" spans="1:15">
      <c r="A23" s="42">
        <v>21</v>
      </c>
      <c r="B23" s="104" t="s">
        <v>112</v>
      </c>
      <c r="C23" s="99">
        <v>136364</v>
      </c>
      <c r="D23" s="99">
        <v>141459</v>
      </c>
      <c r="E23" s="99">
        <v>142045</v>
      </c>
      <c r="F23" s="99"/>
      <c r="G23" s="98"/>
      <c r="H23" s="99"/>
      <c r="I23" s="101">
        <f t="shared" si="0"/>
        <v>9.8079405755285304E-3</v>
      </c>
      <c r="J23" s="101">
        <f t="shared" si="1"/>
        <v>4.1660555571851811E-2</v>
      </c>
      <c r="K23" s="98">
        <f t="shared" si="2"/>
        <v>5681</v>
      </c>
      <c r="L23" s="102">
        <f t="shared" si="4"/>
        <v>2.610573719642488E-2</v>
      </c>
      <c r="M23" s="99">
        <f t="shared" si="3"/>
        <v>586</v>
      </c>
      <c r="N23" s="99">
        <f t="shared" si="5"/>
        <v>0</v>
      </c>
    </row>
    <row r="24" spans="1:15">
      <c r="A24" s="42">
        <v>22</v>
      </c>
      <c r="B24" s="104" t="s">
        <v>113</v>
      </c>
      <c r="C24" s="99">
        <v>58745</v>
      </c>
      <c r="D24" s="99">
        <v>61303</v>
      </c>
      <c r="E24" s="99">
        <v>60645</v>
      </c>
      <c r="F24" s="99"/>
      <c r="G24" s="98"/>
      <c r="H24" s="99"/>
      <c r="I24" s="101">
        <f t="shared" si="0"/>
        <v>4.187423395423477E-3</v>
      </c>
      <c r="J24" s="101">
        <f t="shared" si="1"/>
        <v>3.2343178142820665E-2</v>
      </c>
      <c r="K24" s="98">
        <f t="shared" si="2"/>
        <v>1900</v>
      </c>
      <c r="L24" s="102">
        <f t="shared" si="4"/>
        <v>8.7310157847574846E-3</v>
      </c>
      <c r="M24" s="99">
        <f t="shared" si="3"/>
        <v>-658</v>
      </c>
      <c r="N24" s="99">
        <f t="shared" si="5"/>
        <v>0</v>
      </c>
    </row>
    <row r="25" spans="1:15">
      <c r="A25" s="42">
        <v>23</v>
      </c>
      <c r="B25" s="104" t="s">
        <v>114</v>
      </c>
      <c r="C25" s="99">
        <v>69428</v>
      </c>
      <c r="D25" s="99">
        <v>73423</v>
      </c>
      <c r="E25" s="99">
        <v>69751</v>
      </c>
      <c r="F25" s="99"/>
      <c r="G25" s="98"/>
      <c r="H25" s="99"/>
      <c r="I25" s="101">
        <f t="shared" si="0"/>
        <v>4.8161755998711014E-3</v>
      </c>
      <c r="J25" s="101">
        <f t="shared" si="1"/>
        <v>4.6523016650342804E-3</v>
      </c>
      <c r="K25" s="98">
        <f t="shared" si="2"/>
        <v>323</v>
      </c>
      <c r="L25" s="102">
        <f t="shared" si="4"/>
        <v>1.4842726834087723E-3</v>
      </c>
      <c r="M25" s="99">
        <f t="shared" si="3"/>
        <v>-3672</v>
      </c>
      <c r="N25" s="99">
        <f t="shared" si="5"/>
        <v>0</v>
      </c>
    </row>
    <row r="26" spans="1:15">
      <c r="A26" s="42">
        <v>24</v>
      </c>
      <c r="B26" s="104" t="s">
        <v>115</v>
      </c>
      <c r="C26" s="99">
        <v>31662</v>
      </c>
      <c r="D26" s="99">
        <v>35213</v>
      </c>
      <c r="E26" s="99">
        <v>34553</v>
      </c>
      <c r="F26" s="99"/>
      <c r="G26" s="98"/>
      <c r="H26" s="99"/>
      <c r="I26" s="101">
        <f t="shared" si="0"/>
        <v>2.3858197803952081E-3</v>
      </c>
      <c r="J26" s="101">
        <f t="shared" si="1"/>
        <v>9.1308192786305351E-2</v>
      </c>
      <c r="K26" s="98">
        <f t="shared" si="2"/>
        <v>2891</v>
      </c>
      <c r="L26" s="102">
        <f t="shared" si="4"/>
        <v>1.3284929807228361E-2</v>
      </c>
      <c r="M26" s="99">
        <f t="shared" si="3"/>
        <v>-660</v>
      </c>
      <c r="N26" s="99">
        <f t="shared" si="5"/>
        <v>0</v>
      </c>
    </row>
    <row r="27" spans="1:15">
      <c r="A27" s="42">
        <v>25</v>
      </c>
      <c r="B27" s="104" t="s">
        <v>116</v>
      </c>
      <c r="C27" s="99">
        <v>91301</v>
      </c>
      <c r="D27" s="99">
        <v>92010</v>
      </c>
      <c r="E27" s="99">
        <v>91865</v>
      </c>
      <c r="F27" s="99"/>
      <c r="G27" s="98"/>
      <c r="H27" s="99"/>
      <c r="I27" s="101">
        <f t="shared" si="0"/>
        <v>6.3431057831738425E-3</v>
      </c>
      <c r="J27" s="101">
        <f t="shared" si="1"/>
        <v>6.177369360686082E-3</v>
      </c>
      <c r="K27" s="98">
        <f t="shared" si="2"/>
        <v>564</v>
      </c>
      <c r="L27" s="102">
        <f t="shared" si="4"/>
        <v>2.5917331066332744E-3</v>
      </c>
      <c r="M27" s="99">
        <f t="shared" si="3"/>
        <v>-145</v>
      </c>
      <c r="N27" s="99">
        <f t="shared" si="5"/>
        <v>0</v>
      </c>
    </row>
    <row r="28" spans="1:15">
      <c r="A28" s="42">
        <v>26</v>
      </c>
      <c r="B28" s="104" t="s">
        <v>117</v>
      </c>
      <c r="C28" s="99">
        <v>174540</v>
      </c>
      <c r="D28" s="99">
        <v>172843</v>
      </c>
      <c r="E28" s="99">
        <v>170993</v>
      </c>
      <c r="F28" s="99"/>
      <c r="G28" s="98"/>
      <c r="H28" s="99"/>
      <c r="I28" s="101">
        <f t="shared" si="0"/>
        <v>1.1806745628718716E-2</v>
      </c>
      <c r="J28" s="101">
        <f t="shared" si="1"/>
        <v>-2.0321989228830068E-2</v>
      </c>
      <c r="K28" s="98">
        <f t="shared" si="2"/>
        <v>-3547</v>
      </c>
      <c r="L28" s="102">
        <f t="shared" si="4"/>
        <v>-1.6299427888702527E-2</v>
      </c>
      <c r="M28" s="99">
        <f t="shared" si="3"/>
        <v>-1850</v>
      </c>
      <c r="N28" s="99">
        <f t="shared" si="5"/>
        <v>0</v>
      </c>
    </row>
    <row r="29" spans="1:15">
      <c r="A29" s="42">
        <v>27</v>
      </c>
      <c r="B29" s="104" t="s">
        <v>118</v>
      </c>
      <c r="C29" s="99">
        <v>276958</v>
      </c>
      <c r="D29" s="99">
        <v>290043</v>
      </c>
      <c r="E29" s="99">
        <v>287340</v>
      </c>
      <c r="F29" s="99"/>
      <c r="G29" s="98"/>
      <c r="H29" s="99"/>
      <c r="I29" s="101">
        <f t="shared" si="0"/>
        <v>1.9840287549525628E-2</v>
      </c>
      <c r="J29" s="101">
        <f t="shared" si="1"/>
        <v>3.7485828176113345E-2</v>
      </c>
      <c r="K29" s="98">
        <f t="shared" si="2"/>
        <v>10382</v>
      </c>
      <c r="L29" s="102">
        <f t="shared" si="4"/>
        <v>4.7708108356501161E-2</v>
      </c>
      <c r="M29" s="99">
        <f t="shared" si="3"/>
        <v>-2703</v>
      </c>
      <c r="N29" s="99">
        <f t="shared" si="5"/>
        <v>0</v>
      </c>
    </row>
    <row r="30" spans="1:15">
      <c r="A30" s="42">
        <v>28</v>
      </c>
      <c r="B30" s="104" t="s">
        <v>119</v>
      </c>
      <c r="C30" s="99">
        <v>50694</v>
      </c>
      <c r="D30" s="99">
        <v>53820</v>
      </c>
      <c r="E30" s="99">
        <v>53147</v>
      </c>
      <c r="F30" s="99"/>
      <c r="G30" s="98"/>
      <c r="H30" s="99"/>
      <c r="I30" s="101">
        <f t="shared" si="0"/>
        <v>3.669700572125839E-3</v>
      </c>
      <c r="J30" s="101">
        <f t="shared" si="1"/>
        <v>4.8388369432279955E-2</v>
      </c>
      <c r="K30" s="98">
        <f t="shared" si="2"/>
        <v>2453</v>
      </c>
      <c r="L30" s="102">
        <f t="shared" si="4"/>
        <v>1.127220090526848E-2</v>
      </c>
      <c r="M30" s="99">
        <f t="shared" si="3"/>
        <v>-673</v>
      </c>
      <c r="N30" s="99">
        <f t="shared" si="5"/>
        <v>0</v>
      </c>
    </row>
    <row r="31" spans="1:15">
      <c r="A31" s="42">
        <v>29</v>
      </c>
      <c r="B31" s="104" t="s">
        <v>120</v>
      </c>
      <c r="C31" s="99">
        <v>16309</v>
      </c>
      <c r="D31" s="99">
        <v>17405</v>
      </c>
      <c r="E31" s="99">
        <v>17264</v>
      </c>
      <c r="F31" s="99"/>
      <c r="G31" s="98"/>
      <c r="H31" s="99"/>
      <c r="I31" s="101">
        <f t="shared" si="0"/>
        <v>1.1920467886650326E-3</v>
      </c>
      <c r="J31" s="101">
        <f t="shared" si="1"/>
        <v>5.8556625176283031E-2</v>
      </c>
      <c r="K31" s="98">
        <f t="shared" si="2"/>
        <v>955</v>
      </c>
      <c r="L31" s="102">
        <f t="shared" si="4"/>
        <v>4.3884842497070517E-3</v>
      </c>
      <c r="M31" s="99">
        <f t="shared" si="3"/>
        <v>-141</v>
      </c>
      <c r="N31" s="99">
        <f t="shared" si="5"/>
        <v>0</v>
      </c>
    </row>
    <row r="32" spans="1:15">
      <c r="A32" s="42">
        <v>30</v>
      </c>
      <c r="B32" s="104" t="s">
        <v>121</v>
      </c>
      <c r="C32" s="99">
        <v>20810</v>
      </c>
      <c r="D32" s="99">
        <v>25901</v>
      </c>
      <c r="E32" s="99">
        <v>25563</v>
      </c>
      <c r="F32" s="99"/>
      <c r="G32" s="98"/>
      <c r="H32" s="99"/>
      <c r="I32" s="101">
        <f t="shared" si="0"/>
        <v>1.7650771581698465E-3</v>
      </c>
      <c r="J32" s="101">
        <f t="shared" si="1"/>
        <v>0.22839980778471888</v>
      </c>
      <c r="K32" s="98">
        <f t="shared" si="2"/>
        <v>4753</v>
      </c>
      <c r="L32" s="102">
        <f t="shared" si="4"/>
        <v>2.1841325276290697E-2</v>
      </c>
      <c r="M32" s="99">
        <f t="shared" si="3"/>
        <v>-338</v>
      </c>
      <c r="N32" s="99">
        <f t="shared" si="5"/>
        <v>0</v>
      </c>
    </row>
    <row r="33" spans="1:14">
      <c r="A33" s="42">
        <v>31</v>
      </c>
      <c r="B33" s="104" t="s">
        <v>122</v>
      </c>
      <c r="C33" s="99">
        <v>159457</v>
      </c>
      <c r="D33" s="99">
        <v>165957</v>
      </c>
      <c r="E33" s="99">
        <v>164844</v>
      </c>
      <c r="F33" s="99"/>
      <c r="G33" s="98"/>
      <c r="H33" s="99"/>
      <c r="I33" s="101">
        <f t="shared" si="0"/>
        <v>1.1382168722816185E-2</v>
      </c>
      <c r="J33" s="101">
        <f t="shared" si="1"/>
        <v>3.3783402421969561E-2</v>
      </c>
      <c r="K33" s="98">
        <f t="shared" si="2"/>
        <v>5387</v>
      </c>
      <c r="L33" s="102">
        <f t="shared" si="4"/>
        <v>2.47547273855203E-2</v>
      </c>
      <c r="M33" s="99">
        <f t="shared" si="3"/>
        <v>-1113</v>
      </c>
      <c r="N33" s="99">
        <f t="shared" si="5"/>
        <v>0</v>
      </c>
    </row>
    <row r="34" spans="1:14">
      <c r="A34" s="42">
        <v>32</v>
      </c>
      <c r="B34" s="104" t="s">
        <v>123</v>
      </c>
      <c r="C34" s="99">
        <v>59089</v>
      </c>
      <c r="D34" s="99">
        <v>59558</v>
      </c>
      <c r="E34" s="99">
        <v>59104</v>
      </c>
      <c r="F34" s="99"/>
      <c r="G34" s="98"/>
      <c r="H34" s="99"/>
      <c r="I34" s="101">
        <f t="shared" si="0"/>
        <v>4.0810202384880725E-3</v>
      </c>
      <c r="J34" s="101">
        <f t="shared" si="1"/>
        <v>2.5385435529455568E-4</v>
      </c>
      <c r="K34" s="98">
        <f t="shared" si="2"/>
        <v>15</v>
      </c>
      <c r="L34" s="102">
        <f t="shared" si="4"/>
        <v>6.8929071984927503E-5</v>
      </c>
      <c r="M34" s="99">
        <f t="shared" si="3"/>
        <v>-454</v>
      </c>
      <c r="N34" s="99">
        <f t="shared" si="5"/>
        <v>0</v>
      </c>
    </row>
    <row r="35" spans="1:14">
      <c r="A35" s="42">
        <v>33</v>
      </c>
      <c r="B35" s="104" t="s">
        <v>124</v>
      </c>
      <c r="C35" s="99">
        <v>241882</v>
      </c>
      <c r="D35" s="99">
        <v>245962</v>
      </c>
      <c r="E35" s="99">
        <v>242018</v>
      </c>
      <c r="F35" s="99"/>
      <c r="G35" s="98"/>
      <c r="H35" s="99"/>
      <c r="I35" s="101">
        <f t="shared" si="0"/>
        <v>1.6710888536789495E-2</v>
      </c>
      <c r="J35" s="101">
        <f t="shared" si="1"/>
        <v>5.6225762975335085E-4</v>
      </c>
      <c r="K35" s="98">
        <f t="shared" si="2"/>
        <v>136</v>
      </c>
      <c r="L35" s="102">
        <f t="shared" si="4"/>
        <v>6.2495691933000944E-4</v>
      </c>
      <c r="M35" s="99">
        <f t="shared" si="3"/>
        <v>-3944</v>
      </c>
      <c r="N35" s="99">
        <f t="shared" si="5"/>
        <v>0</v>
      </c>
    </row>
    <row r="36" spans="1:14">
      <c r="A36" s="42">
        <v>34</v>
      </c>
      <c r="B36" s="104" t="s">
        <v>125</v>
      </c>
      <c r="C36" s="99">
        <v>4040953</v>
      </c>
      <c r="D36" s="99">
        <v>4049767</v>
      </c>
      <c r="E36" s="99">
        <v>4014554</v>
      </c>
      <c r="F36" s="99"/>
      <c r="G36" s="98"/>
      <c r="H36" s="99"/>
      <c r="I36" s="101">
        <f t="shared" si="0"/>
        <v>0.2771974167992563</v>
      </c>
      <c r="J36" s="101">
        <f t="shared" si="1"/>
        <v>-6.5328648959787454E-3</v>
      </c>
      <c r="K36" s="98">
        <f t="shared" si="2"/>
        <v>-26399</v>
      </c>
      <c r="L36" s="102">
        <f t="shared" si="4"/>
        <v>-0.12131057142200675</v>
      </c>
      <c r="M36" s="99">
        <f t="shared" si="3"/>
        <v>-35213</v>
      </c>
      <c r="N36" s="99">
        <f t="shared" si="5"/>
        <v>0</v>
      </c>
    </row>
    <row r="37" spans="1:14">
      <c r="A37" s="42">
        <v>35</v>
      </c>
      <c r="B37" s="104" t="s">
        <v>126</v>
      </c>
      <c r="C37" s="99">
        <v>900096</v>
      </c>
      <c r="D37" s="99">
        <v>933045</v>
      </c>
      <c r="E37" s="99">
        <v>915675</v>
      </c>
      <c r="F37" s="99"/>
      <c r="G37" s="98"/>
      <c r="H37" s="99"/>
      <c r="I37" s="101">
        <f t="shared" si="0"/>
        <v>6.3225639666986425E-2</v>
      </c>
      <c r="J37" s="101">
        <f t="shared" si="1"/>
        <v>1.7308153796928329E-2</v>
      </c>
      <c r="K37" s="98">
        <f t="shared" si="2"/>
        <v>15579</v>
      </c>
      <c r="L37" s="102">
        <f t="shared" si="4"/>
        <v>7.1589734163545707E-2</v>
      </c>
      <c r="M37" s="99">
        <f t="shared" si="3"/>
        <v>-17370</v>
      </c>
      <c r="N37" s="99">
        <f t="shared" si="5"/>
        <v>0</v>
      </c>
    </row>
    <row r="38" spans="1:14">
      <c r="A38" s="42">
        <v>36</v>
      </c>
      <c r="B38" s="104" t="s">
        <v>127</v>
      </c>
      <c r="C38" s="99">
        <v>27087</v>
      </c>
      <c r="D38" s="99">
        <v>26873</v>
      </c>
      <c r="E38" s="99">
        <v>26955</v>
      </c>
      <c r="F38" s="99"/>
      <c r="G38" s="98"/>
      <c r="H38" s="99"/>
      <c r="I38" s="101">
        <f t="shared" si="0"/>
        <v>1.8611921448369992E-3</v>
      </c>
      <c r="J38" s="101">
        <f t="shared" si="1"/>
        <v>-4.8731863993797765E-3</v>
      </c>
      <c r="K38" s="98">
        <f t="shared" si="2"/>
        <v>-132</v>
      </c>
      <c r="L38" s="102">
        <f t="shared" si="4"/>
        <v>-6.0657583346736212E-4</v>
      </c>
      <c r="M38" s="99">
        <f t="shared" si="3"/>
        <v>82</v>
      </c>
      <c r="N38" s="99">
        <f t="shared" si="5"/>
        <v>0</v>
      </c>
    </row>
    <row r="39" spans="1:14">
      <c r="A39" s="42">
        <v>37</v>
      </c>
      <c r="B39" s="104" t="s">
        <v>128</v>
      </c>
      <c r="C39" s="99">
        <v>48001</v>
      </c>
      <c r="D39" s="99">
        <v>52351</v>
      </c>
      <c r="E39" s="99">
        <v>51802</v>
      </c>
      <c r="F39" s="99"/>
      <c r="G39" s="98"/>
      <c r="H39" s="99"/>
      <c r="I39" s="101">
        <f t="shared" si="0"/>
        <v>3.5768308472211548E-3</v>
      </c>
      <c r="J39" s="101">
        <f t="shared" si="1"/>
        <v>7.9185850294785531E-2</v>
      </c>
      <c r="K39" s="98">
        <f t="shared" si="2"/>
        <v>3801</v>
      </c>
      <c r="L39" s="102">
        <f t="shared" si="4"/>
        <v>1.7466626840980631E-2</v>
      </c>
      <c r="M39" s="99">
        <f t="shared" si="3"/>
        <v>-549</v>
      </c>
      <c r="N39" s="99">
        <f t="shared" si="5"/>
        <v>0</v>
      </c>
    </row>
    <row r="40" spans="1:14">
      <c r="A40" s="42">
        <v>38</v>
      </c>
      <c r="B40" s="104" t="s">
        <v>129</v>
      </c>
      <c r="C40" s="99">
        <v>221197</v>
      </c>
      <c r="D40" s="99">
        <v>223087</v>
      </c>
      <c r="E40" s="99">
        <v>220997</v>
      </c>
      <c r="F40" s="99"/>
      <c r="G40" s="98"/>
      <c r="H40" s="99"/>
      <c r="I40" s="101">
        <f t="shared" si="0"/>
        <v>1.5259427951494799E-2</v>
      </c>
      <c r="J40" s="101">
        <f t="shared" si="1"/>
        <v>-9.041713947295849E-4</v>
      </c>
      <c r="K40" s="98">
        <f t="shared" si="2"/>
        <v>-200</v>
      </c>
      <c r="L40" s="102">
        <f t="shared" si="4"/>
        <v>-9.1905429313236678E-4</v>
      </c>
      <c r="M40" s="99">
        <f t="shared" si="3"/>
        <v>-2090</v>
      </c>
      <c r="N40" s="99">
        <f t="shared" si="5"/>
        <v>0</v>
      </c>
    </row>
    <row r="41" spans="1:14">
      <c r="A41" s="42">
        <v>39</v>
      </c>
      <c r="B41" s="104" t="s">
        <v>130</v>
      </c>
      <c r="C41" s="99">
        <v>66777</v>
      </c>
      <c r="D41" s="99">
        <v>68663</v>
      </c>
      <c r="E41" s="99">
        <v>67357</v>
      </c>
      <c r="F41" s="99"/>
      <c r="G41" s="98"/>
      <c r="H41" s="99"/>
      <c r="I41" s="101">
        <f t="shared" si="0"/>
        <v>4.6508743943530235E-3</v>
      </c>
      <c r="J41" s="101">
        <f t="shared" si="1"/>
        <v>8.6856252901448099E-3</v>
      </c>
      <c r="K41" s="98">
        <f t="shared" si="2"/>
        <v>580</v>
      </c>
      <c r="L41" s="102">
        <f t="shared" si="4"/>
        <v>2.6652574500838637E-3</v>
      </c>
      <c r="M41" s="99">
        <f t="shared" si="3"/>
        <v>-1306</v>
      </c>
      <c r="N41" s="99">
        <f t="shared" si="5"/>
        <v>0</v>
      </c>
    </row>
    <row r="42" spans="1:14">
      <c r="A42" s="42">
        <v>40</v>
      </c>
      <c r="B42" s="104" t="s">
        <v>131</v>
      </c>
      <c r="C42" s="99">
        <v>26398</v>
      </c>
      <c r="D42" s="99">
        <v>27878</v>
      </c>
      <c r="E42" s="99">
        <v>27239</v>
      </c>
      <c r="F42" s="99"/>
      <c r="G42" s="98"/>
      <c r="H42" s="99"/>
      <c r="I42" s="101">
        <f t="shared" si="0"/>
        <v>1.8808018116570216E-3</v>
      </c>
      <c r="J42" s="101">
        <f t="shared" si="1"/>
        <v>3.1858474126827789E-2</v>
      </c>
      <c r="K42" s="98">
        <f t="shared" si="2"/>
        <v>841</v>
      </c>
      <c r="L42" s="102">
        <f t="shared" si="4"/>
        <v>3.8646233026216024E-3</v>
      </c>
      <c r="M42" s="99">
        <f t="shared" si="3"/>
        <v>-639</v>
      </c>
      <c r="N42" s="99">
        <f t="shared" si="5"/>
        <v>0</v>
      </c>
    </row>
    <row r="43" spans="1:14">
      <c r="A43" s="42">
        <v>41</v>
      </c>
      <c r="B43" s="104" t="s">
        <v>132</v>
      </c>
      <c r="C43" s="99">
        <v>486822</v>
      </c>
      <c r="D43" s="99">
        <v>513320</v>
      </c>
      <c r="E43" s="99">
        <v>503906</v>
      </c>
      <c r="F43" s="99"/>
      <c r="G43" s="98"/>
      <c r="H43" s="99"/>
      <c r="I43" s="101">
        <f t="shared" si="0"/>
        <v>3.4793763269754516E-2</v>
      </c>
      <c r="J43" s="101">
        <f t="shared" si="1"/>
        <v>3.5092908701743142E-2</v>
      </c>
      <c r="K43" s="98">
        <f t="shared" si="2"/>
        <v>17084</v>
      </c>
      <c r="L43" s="102">
        <f t="shared" si="4"/>
        <v>7.8505617719366774E-2</v>
      </c>
      <c r="M43" s="99">
        <f t="shared" si="3"/>
        <v>-9414</v>
      </c>
      <c r="N43" s="99">
        <f t="shared" si="5"/>
        <v>0</v>
      </c>
    </row>
    <row r="44" spans="1:14">
      <c r="A44" s="42">
        <v>42</v>
      </c>
      <c r="B44" s="104" t="s">
        <v>133</v>
      </c>
      <c r="C44" s="99">
        <v>304432</v>
      </c>
      <c r="D44" s="99">
        <v>322819</v>
      </c>
      <c r="E44" s="99">
        <v>317856</v>
      </c>
      <c r="F44" s="99"/>
      <c r="G44" s="98"/>
      <c r="H44" s="99"/>
      <c r="I44" s="101">
        <f t="shared" si="0"/>
        <v>2.1947360058961574E-2</v>
      </c>
      <c r="J44" s="101">
        <f t="shared" si="1"/>
        <v>4.4095233089819733E-2</v>
      </c>
      <c r="K44" s="98">
        <f t="shared" si="2"/>
        <v>13424</v>
      </c>
      <c r="L44" s="102">
        <f t="shared" si="4"/>
        <v>6.1686924155044461E-2</v>
      </c>
      <c r="M44" s="99">
        <f t="shared" si="3"/>
        <v>-4963</v>
      </c>
      <c r="N44" s="99">
        <f t="shared" si="5"/>
        <v>0</v>
      </c>
    </row>
    <row r="45" spans="1:14">
      <c r="A45" s="42">
        <v>43</v>
      </c>
      <c r="B45" s="104" t="s">
        <v>134</v>
      </c>
      <c r="C45" s="99">
        <v>84961</v>
      </c>
      <c r="D45" s="99">
        <v>86197</v>
      </c>
      <c r="E45" s="99">
        <v>85028</v>
      </c>
      <c r="F45" s="99"/>
      <c r="G45" s="98"/>
      <c r="H45" s="99"/>
      <c r="I45" s="101">
        <f t="shared" si="0"/>
        <v>5.8710237689185811E-3</v>
      </c>
      <c r="J45" s="101">
        <f t="shared" si="1"/>
        <v>7.8859712103200293E-4</v>
      </c>
      <c r="K45" s="98">
        <f t="shared" si="2"/>
        <v>67</v>
      </c>
      <c r="L45" s="102">
        <f t="shared" si="4"/>
        <v>3.0788318819934289E-4</v>
      </c>
      <c r="M45" s="99">
        <f t="shared" si="3"/>
        <v>-1169</v>
      </c>
      <c r="N45" s="99">
        <f t="shared" si="5"/>
        <v>0</v>
      </c>
    </row>
    <row r="46" spans="1:14">
      <c r="A46" s="42">
        <v>44</v>
      </c>
      <c r="B46" s="104" t="s">
        <v>135</v>
      </c>
      <c r="C46" s="99">
        <v>96775</v>
      </c>
      <c r="D46" s="99">
        <v>100957</v>
      </c>
      <c r="E46" s="99">
        <v>101283</v>
      </c>
      <c r="F46" s="99"/>
      <c r="G46" s="98"/>
      <c r="H46" s="99"/>
      <c r="I46" s="101">
        <f t="shared" si="0"/>
        <v>6.9934010018744492E-3</v>
      </c>
      <c r="J46" s="101">
        <f t="shared" si="1"/>
        <v>4.6582278481012658E-2</v>
      </c>
      <c r="K46" s="98">
        <f t="shared" si="2"/>
        <v>4508</v>
      </c>
      <c r="L46" s="102">
        <f t="shared" si="4"/>
        <v>2.0715483767203547E-2</v>
      </c>
      <c r="M46" s="99">
        <f t="shared" si="3"/>
        <v>326</v>
      </c>
      <c r="N46" s="99">
        <f t="shared" si="5"/>
        <v>0</v>
      </c>
    </row>
    <row r="47" spans="1:14">
      <c r="A47" s="42">
        <v>45</v>
      </c>
      <c r="B47" s="104" t="s">
        <v>136</v>
      </c>
      <c r="C47" s="99">
        <v>247897</v>
      </c>
      <c r="D47" s="99">
        <v>253077</v>
      </c>
      <c r="E47" s="99">
        <v>247411</v>
      </c>
      <c r="F47" s="99"/>
      <c r="G47" s="98"/>
      <c r="H47" s="99"/>
      <c r="I47" s="101">
        <f t="shared" si="0"/>
        <v>1.7083265062002109E-2</v>
      </c>
      <c r="J47" s="101">
        <f t="shared" si="1"/>
        <v>-1.9604916558086626E-3</v>
      </c>
      <c r="K47" s="98">
        <f t="shared" si="2"/>
        <v>-486</v>
      </c>
      <c r="L47" s="102">
        <f t="shared" si="4"/>
        <v>-2.2333019323116515E-3</v>
      </c>
      <c r="M47" s="99">
        <f t="shared" si="3"/>
        <v>-5666</v>
      </c>
      <c r="N47" s="99">
        <f t="shared" si="5"/>
        <v>0</v>
      </c>
    </row>
    <row r="48" spans="1:14">
      <c r="A48" s="42">
        <v>46</v>
      </c>
      <c r="B48" s="104" t="s">
        <v>137</v>
      </c>
      <c r="C48" s="99">
        <v>141641</v>
      </c>
      <c r="D48" s="99">
        <v>145395</v>
      </c>
      <c r="E48" s="99">
        <v>143507</v>
      </c>
      <c r="F48" s="99"/>
      <c r="G48" s="98"/>
      <c r="H48" s="99"/>
      <c r="I48" s="101">
        <f t="shared" si="0"/>
        <v>9.9088889307780825E-3</v>
      </c>
      <c r="J48" s="101">
        <f t="shared" si="1"/>
        <v>1.3174151552163569E-2</v>
      </c>
      <c r="K48" s="98">
        <f t="shared" si="2"/>
        <v>1866</v>
      </c>
      <c r="L48" s="102">
        <f t="shared" si="4"/>
        <v>8.5747765549249819E-3</v>
      </c>
      <c r="M48" s="99">
        <f t="shared" si="3"/>
        <v>-1888</v>
      </c>
      <c r="N48" s="99">
        <f t="shared" si="5"/>
        <v>0</v>
      </c>
    </row>
    <row r="49" spans="1:14">
      <c r="A49" s="42">
        <v>47</v>
      </c>
      <c r="B49" s="104" t="s">
        <v>138</v>
      </c>
      <c r="C49" s="99">
        <v>69094</v>
      </c>
      <c r="D49" s="99">
        <v>73463</v>
      </c>
      <c r="E49" s="99">
        <v>74309</v>
      </c>
      <c r="F49" s="99"/>
      <c r="G49" s="98"/>
      <c r="H49" s="99"/>
      <c r="I49" s="101">
        <f t="shared" si="0"/>
        <v>5.1308969427079415E-3</v>
      </c>
      <c r="J49" s="101">
        <f t="shared" si="1"/>
        <v>7.5476886560338088E-2</v>
      </c>
      <c r="K49" s="98">
        <f t="shared" si="2"/>
        <v>5215</v>
      </c>
      <c r="L49" s="102">
        <f t="shared" si="4"/>
        <v>2.3964340693426463E-2</v>
      </c>
      <c r="M49" s="99">
        <f t="shared" si="3"/>
        <v>846</v>
      </c>
      <c r="N49" s="99">
        <f t="shared" si="5"/>
        <v>0</v>
      </c>
    </row>
    <row r="50" spans="1:14">
      <c r="A50" s="42">
        <v>48</v>
      </c>
      <c r="B50" s="104" t="s">
        <v>139</v>
      </c>
      <c r="C50" s="99">
        <v>229062</v>
      </c>
      <c r="D50" s="99">
        <v>248653</v>
      </c>
      <c r="E50" s="99">
        <v>241045</v>
      </c>
      <c r="F50" s="99"/>
      <c r="G50" s="98"/>
      <c r="H50" s="99"/>
      <c r="I50" s="101">
        <f t="shared" si="0"/>
        <v>1.6643704713494138E-2</v>
      </c>
      <c r="J50" s="101">
        <f t="shared" si="1"/>
        <v>5.2313347477975398E-2</v>
      </c>
      <c r="K50" s="98">
        <f t="shared" si="2"/>
        <v>11983</v>
      </c>
      <c r="L50" s="102">
        <f t="shared" si="4"/>
        <v>5.5065137973025757E-2</v>
      </c>
      <c r="M50" s="99">
        <f t="shared" si="3"/>
        <v>-7608</v>
      </c>
      <c r="N50" s="99">
        <f t="shared" si="5"/>
        <v>0</v>
      </c>
    </row>
    <row r="51" spans="1:14">
      <c r="A51" s="42">
        <v>49</v>
      </c>
      <c r="B51" s="104" t="s">
        <v>140</v>
      </c>
      <c r="C51" s="99">
        <v>23962</v>
      </c>
      <c r="D51" s="99">
        <v>26441</v>
      </c>
      <c r="E51" s="99">
        <v>27698</v>
      </c>
      <c r="F51" s="99"/>
      <c r="G51" s="98"/>
      <c r="H51" s="99"/>
      <c r="I51" s="101">
        <f t="shared" si="0"/>
        <v>1.9124948999330441E-3</v>
      </c>
      <c r="J51" s="101">
        <f t="shared" si="1"/>
        <v>0.15591352975544612</v>
      </c>
      <c r="K51" s="98">
        <f t="shared" si="2"/>
        <v>3736</v>
      </c>
      <c r="L51" s="102">
        <f t="shared" si="4"/>
        <v>1.7167934195712612E-2</v>
      </c>
      <c r="M51" s="99">
        <f t="shared" si="3"/>
        <v>1257</v>
      </c>
      <c r="N51" s="99">
        <f t="shared" si="5"/>
        <v>0</v>
      </c>
    </row>
    <row r="52" spans="1:14">
      <c r="A52" s="42">
        <v>50</v>
      </c>
      <c r="B52" s="104" t="s">
        <v>141</v>
      </c>
      <c r="C52" s="99">
        <v>38605</v>
      </c>
      <c r="D52" s="99">
        <v>39924</v>
      </c>
      <c r="E52" s="99">
        <v>40249</v>
      </c>
      <c r="F52" s="99"/>
      <c r="G52" s="98"/>
      <c r="H52" s="99"/>
      <c r="I52" s="101">
        <f t="shared" si="0"/>
        <v>2.7791178867573505E-3</v>
      </c>
      <c r="J52" s="101">
        <f t="shared" si="1"/>
        <v>4.2585157363035878E-2</v>
      </c>
      <c r="K52" s="98">
        <f t="shared" si="2"/>
        <v>1644</v>
      </c>
      <c r="L52" s="102">
        <f t="shared" si="4"/>
        <v>7.5546262895480549E-3</v>
      </c>
      <c r="M52" s="99">
        <f t="shared" si="3"/>
        <v>325</v>
      </c>
      <c r="N52" s="99">
        <f t="shared" si="5"/>
        <v>0</v>
      </c>
    </row>
    <row r="53" spans="1:14">
      <c r="A53" s="42">
        <v>51</v>
      </c>
      <c r="B53" s="104" t="s">
        <v>142</v>
      </c>
      <c r="C53" s="99">
        <v>38122</v>
      </c>
      <c r="D53" s="99">
        <v>38686</v>
      </c>
      <c r="E53" s="99">
        <v>38530</v>
      </c>
      <c r="F53" s="99"/>
      <c r="G53" s="98"/>
      <c r="H53" s="99"/>
      <c r="I53" s="101">
        <f t="shared" si="0"/>
        <v>2.6604241639981295E-3</v>
      </c>
      <c r="J53" s="101">
        <f t="shared" si="1"/>
        <v>1.0702481506741515E-2</v>
      </c>
      <c r="K53" s="98">
        <f t="shared" si="2"/>
        <v>408</v>
      </c>
      <c r="L53" s="102">
        <f t="shared" si="4"/>
        <v>1.8748707579900282E-3</v>
      </c>
      <c r="M53" s="99">
        <f t="shared" si="3"/>
        <v>-156</v>
      </c>
      <c r="N53" s="99">
        <f t="shared" si="5"/>
        <v>0</v>
      </c>
    </row>
    <row r="54" spans="1:14">
      <c r="A54" s="42">
        <v>52</v>
      </c>
      <c r="B54" s="104" t="s">
        <v>143</v>
      </c>
      <c r="C54" s="99">
        <v>81281</v>
      </c>
      <c r="D54" s="99">
        <v>85927</v>
      </c>
      <c r="E54" s="99">
        <v>83193</v>
      </c>
      <c r="F54" s="99"/>
      <c r="G54" s="98"/>
      <c r="H54" s="99"/>
      <c r="I54" s="101">
        <f t="shared" si="0"/>
        <v>5.7443204639370977E-3</v>
      </c>
      <c r="J54" s="101">
        <f t="shared" si="1"/>
        <v>2.3523332636163432E-2</v>
      </c>
      <c r="K54" s="98">
        <f t="shared" si="2"/>
        <v>1912</v>
      </c>
      <c r="L54" s="102">
        <f t="shared" si="4"/>
        <v>8.7861590423454258E-3</v>
      </c>
      <c r="M54" s="99">
        <f t="shared" si="3"/>
        <v>-2734</v>
      </c>
      <c r="N54" s="99">
        <f t="shared" si="5"/>
        <v>0</v>
      </c>
    </row>
    <row r="55" spans="1:14">
      <c r="A55" s="42">
        <v>53</v>
      </c>
      <c r="B55" s="104" t="s">
        <v>144</v>
      </c>
      <c r="C55" s="99">
        <v>52879</v>
      </c>
      <c r="D55" s="99">
        <v>56275</v>
      </c>
      <c r="E55" s="99">
        <v>55449</v>
      </c>
      <c r="F55" s="99"/>
      <c r="G55" s="98"/>
      <c r="H55" s="99"/>
      <c r="I55" s="101">
        <f t="shared" si="0"/>
        <v>3.8286493503641907E-3</v>
      </c>
      <c r="J55" s="101">
        <f t="shared" si="1"/>
        <v>4.8601524234573271E-2</v>
      </c>
      <c r="K55" s="98">
        <f t="shared" si="2"/>
        <v>2570</v>
      </c>
      <c r="L55" s="102">
        <f t="shared" si="4"/>
        <v>1.1809847666750913E-2</v>
      </c>
      <c r="M55" s="99">
        <f t="shared" si="3"/>
        <v>-826</v>
      </c>
      <c r="N55" s="99">
        <f t="shared" si="5"/>
        <v>0</v>
      </c>
    </row>
    <row r="56" spans="1:14">
      <c r="A56" s="42">
        <v>54</v>
      </c>
      <c r="B56" s="104" t="s">
        <v>145</v>
      </c>
      <c r="C56" s="99">
        <v>178279</v>
      </c>
      <c r="D56" s="99">
        <v>181901</v>
      </c>
      <c r="E56" s="99">
        <v>178684</v>
      </c>
      <c r="F56" s="99"/>
      <c r="G56" s="98"/>
      <c r="H56" s="99"/>
      <c r="I56" s="101">
        <f t="shared" si="0"/>
        <v>1.2337794739679256E-2</v>
      </c>
      <c r="J56" s="101">
        <f t="shared" si="1"/>
        <v>2.2717201689486702E-3</v>
      </c>
      <c r="K56" s="98">
        <f t="shared" si="2"/>
        <v>405</v>
      </c>
      <c r="L56" s="102">
        <f t="shared" si="4"/>
        <v>1.8610849435930427E-3</v>
      </c>
      <c r="M56" s="99">
        <f t="shared" si="3"/>
        <v>-3217</v>
      </c>
      <c r="N56" s="99">
        <f t="shared" si="5"/>
        <v>0</v>
      </c>
    </row>
    <row r="57" spans="1:14">
      <c r="A57" s="42">
        <v>55</v>
      </c>
      <c r="B57" s="104" t="s">
        <v>146</v>
      </c>
      <c r="C57" s="99">
        <v>165677</v>
      </c>
      <c r="D57" s="99">
        <v>167333</v>
      </c>
      <c r="E57" s="99">
        <v>165431</v>
      </c>
      <c r="F57" s="99"/>
      <c r="G57" s="98"/>
      <c r="H57" s="99"/>
      <c r="I57" s="101">
        <f t="shared" si="0"/>
        <v>1.142269997078574E-2</v>
      </c>
      <c r="J57" s="101">
        <f t="shared" si="1"/>
        <v>-1.484816842410232E-3</v>
      </c>
      <c r="K57" s="98">
        <f t="shared" si="2"/>
        <v>-246</v>
      </c>
      <c r="L57" s="102">
        <f t="shared" si="4"/>
        <v>-1.1304367805528113E-3</v>
      </c>
      <c r="M57" s="99">
        <f t="shared" si="3"/>
        <v>-1902</v>
      </c>
      <c r="N57" s="99">
        <f t="shared" si="5"/>
        <v>0</v>
      </c>
    </row>
    <row r="58" spans="1:14">
      <c r="A58" s="42">
        <v>56</v>
      </c>
      <c r="B58" s="104" t="s">
        <v>147</v>
      </c>
      <c r="C58" s="99">
        <v>24727</v>
      </c>
      <c r="D58" s="99">
        <v>25703</v>
      </c>
      <c r="E58" s="99">
        <v>27449</v>
      </c>
      <c r="F58" s="99"/>
      <c r="G58" s="98"/>
      <c r="H58" s="99"/>
      <c r="I58" s="101">
        <f t="shared" si="0"/>
        <v>1.8953019174042214E-3</v>
      </c>
      <c r="J58" s="101">
        <f t="shared" si="1"/>
        <v>0.11008209649371133</v>
      </c>
      <c r="K58" s="98">
        <f t="shared" si="2"/>
        <v>2722</v>
      </c>
      <c r="L58" s="102">
        <f t="shared" si="4"/>
        <v>1.2508328929531512E-2</v>
      </c>
      <c r="M58" s="99">
        <f t="shared" si="3"/>
        <v>1746</v>
      </c>
      <c r="N58" s="99">
        <f t="shared" si="5"/>
        <v>0</v>
      </c>
    </row>
    <row r="59" spans="1:14">
      <c r="A59" s="42">
        <v>57</v>
      </c>
      <c r="B59" s="104" t="s">
        <v>148</v>
      </c>
      <c r="C59" s="99">
        <v>24474</v>
      </c>
      <c r="D59" s="99">
        <v>25520</v>
      </c>
      <c r="E59" s="99">
        <v>25285</v>
      </c>
      <c r="F59" s="99"/>
      <c r="G59" s="98"/>
      <c r="H59" s="99"/>
      <c r="I59" s="101">
        <f t="shared" si="0"/>
        <v>1.7458817800854582E-3</v>
      </c>
      <c r="J59" s="101">
        <f t="shared" si="1"/>
        <v>3.3137206831739804E-2</v>
      </c>
      <c r="K59" s="98">
        <f t="shared" si="2"/>
        <v>811</v>
      </c>
      <c r="L59" s="102">
        <f t="shared" si="4"/>
        <v>3.7267651586517475E-3</v>
      </c>
      <c r="M59" s="99">
        <f t="shared" si="3"/>
        <v>-235</v>
      </c>
      <c r="N59" s="99">
        <f t="shared" si="5"/>
        <v>0</v>
      </c>
    </row>
    <row r="60" spans="1:14">
      <c r="A60" s="42">
        <v>58</v>
      </c>
      <c r="B60" s="104" t="s">
        <v>149</v>
      </c>
      <c r="C60" s="99">
        <v>79534</v>
      </c>
      <c r="D60" s="99">
        <v>83436</v>
      </c>
      <c r="E60" s="99">
        <v>82777</v>
      </c>
      <c r="F60" s="99"/>
      <c r="G60" s="98"/>
      <c r="H60" s="99"/>
      <c r="I60" s="101">
        <f t="shared" si="0"/>
        <v>5.7155964449331206E-3</v>
      </c>
      <c r="J60" s="101">
        <f t="shared" si="1"/>
        <v>4.0775014459224983E-2</v>
      </c>
      <c r="K60" s="98">
        <f t="shared" si="2"/>
        <v>3243</v>
      </c>
      <c r="L60" s="102">
        <f t="shared" si="4"/>
        <v>1.4902465363141328E-2</v>
      </c>
      <c r="M60" s="99">
        <f t="shared" si="3"/>
        <v>-659</v>
      </c>
      <c r="N60" s="99">
        <f t="shared" si="5"/>
        <v>0</v>
      </c>
    </row>
    <row r="61" spans="1:14">
      <c r="A61" s="42">
        <v>59</v>
      </c>
      <c r="B61" s="104" t="s">
        <v>150</v>
      </c>
      <c r="C61" s="99">
        <v>266786</v>
      </c>
      <c r="D61" s="99">
        <v>277349</v>
      </c>
      <c r="E61" s="99">
        <v>269886</v>
      </c>
      <c r="F61" s="99"/>
      <c r="G61" s="98"/>
      <c r="H61" s="99"/>
      <c r="I61" s="101">
        <f t="shared" si="0"/>
        <v>1.863512161756551E-2</v>
      </c>
      <c r="J61" s="101">
        <f t="shared" si="1"/>
        <v>1.1619800139437602E-2</v>
      </c>
      <c r="K61" s="98">
        <f t="shared" si="2"/>
        <v>3100</v>
      </c>
      <c r="L61" s="102">
        <f t="shared" si="4"/>
        <v>1.4245341543551684E-2</v>
      </c>
      <c r="M61" s="99">
        <f t="shared" si="3"/>
        <v>-7463</v>
      </c>
      <c r="N61" s="99">
        <f t="shared" si="5"/>
        <v>0</v>
      </c>
    </row>
    <row r="62" spans="1:14">
      <c r="A62" s="42">
        <v>60</v>
      </c>
      <c r="B62" s="104" t="s">
        <v>151</v>
      </c>
      <c r="C62" s="99">
        <v>57519</v>
      </c>
      <c r="D62" s="99">
        <v>60113</v>
      </c>
      <c r="E62" s="99">
        <v>60853</v>
      </c>
      <c r="F62" s="99"/>
      <c r="G62" s="98"/>
      <c r="H62" s="99"/>
      <c r="I62" s="101">
        <f t="shared" si="0"/>
        <v>4.2017854049254651E-3</v>
      </c>
      <c r="J62" s="101">
        <f t="shared" si="1"/>
        <v>5.7963455553816996E-2</v>
      </c>
      <c r="K62" s="98">
        <f t="shared" si="2"/>
        <v>3334</v>
      </c>
      <c r="L62" s="102">
        <f t="shared" si="4"/>
        <v>1.5320635066516555E-2</v>
      </c>
      <c r="M62" s="99">
        <f t="shared" si="3"/>
        <v>740</v>
      </c>
      <c r="N62" s="99">
        <f t="shared" si="5"/>
        <v>0</v>
      </c>
    </row>
    <row r="63" spans="1:14">
      <c r="A63" s="42">
        <v>61</v>
      </c>
      <c r="B63" s="104" t="s">
        <v>152</v>
      </c>
      <c r="C63" s="99">
        <v>120329</v>
      </c>
      <c r="D63" s="99">
        <v>119894</v>
      </c>
      <c r="E63" s="99">
        <v>119299</v>
      </c>
      <c r="F63" s="99"/>
      <c r="G63" s="98"/>
      <c r="H63" s="99"/>
      <c r="I63" s="101">
        <f t="shared" si="0"/>
        <v>8.237371978738979E-3</v>
      </c>
      <c r="J63" s="101">
        <f t="shared" si="1"/>
        <v>-8.5598650366910719E-3</v>
      </c>
      <c r="K63" s="98">
        <f t="shared" si="2"/>
        <v>-1030</v>
      </c>
      <c r="L63" s="102">
        <f t="shared" si="4"/>
        <v>-4.7331296096316889E-3</v>
      </c>
      <c r="M63" s="99">
        <f t="shared" si="3"/>
        <v>-595</v>
      </c>
      <c r="N63" s="99">
        <f t="shared" si="5"/>
        <v>0</v>
      </c>
    </row>
    <row r="64" spans="1:14">
      <c r="A64" s="42">
        <v>62</v>
      </c>
      <c r="B64" s="104" t="s">
        <v>153</v>
      </c>
      <c r="C64" s="99">
        <v>9419</v>
      </c>
      <c r="D64" s="99">
        <v>10707</v>
      </c>
      <c r="E64" s="99">
        <v>10453</v>
      </c>
      <c r="F64" s="99"/>
      <c r="G64" s="98"/>
      <c r="H64" s="99"/>
      <c r="I64" s="101">
        <f t="shared" si="0"/>
        <v>7.2176002559751998E-4</v>
      </c>
      <c r="J64" s="101">
        <f t="shared" si="1"/>
        <v>0.10977810807941395</v>
      </c>
      <c r="K64" s="98">
        <f t="shared" si="2"/>
        <v>1034</v>
      </c>
      <c r="L64" s="102">
        <f t="shared" si="4"/>
        <v>4.7515106954943362E-3</v>
      </c>
      <c r="M64" s="99">
        <f t="shared" si="3"/>
        <v>-254</v>
      </c>
      <c r="N64" s="99">
        <f t="shared" si="5"/>
        <v>0</v>
      </c>
    </row>
    <row r="65" spans="1:14">
      <c r="A65" s="42">
        <v>63</v>
      </c>
      <c r="B65" s="104" t="s">
        <v>154</v>
      </c>
      <c r="C65" s="99">
        <v>116721</v>
      </c>
      <c r="D65" s="99">
        <v>128398</v>
      </c>
      <c r="E65" s="99">
        <v>128834</v>
      </c>
      <c r="F65" s="99"/>
      <c r="G65" s="98"/>
      <c r="H65" s="99"/>
      <c r="I65" s="101">
        <f t="shared" si="0"/>
        <v>8.8957458277844539E-3</v>
      </c>
      <c r="J65" s="101">
        <f t="shared" si="1"/>
        <v>0.10377738367560251</v>
      </c>
      <c r="K65" s="98">
        <f t="shared" si="2"/>
        <v>12113</v>
      </c>
      <c r="L65" s="102">
        <f t="shared" si="4"/>
        <v>5.5662523263561796E-2</v>
      </c>
      <c r="M65" s="99">
        <f t="shared" si="3"/>
        <v>436</v>
      </c>
      <c r="N65" s="99">
        <f t="shared" si="5"/>
        <v>0</v>
      </c>
    </row>
    <row r="66" spans="1:14">
      <c r="A66" s="42">
        <v>64</v>
      </c>
      <c r="B66" s="104" t="s">
        <v>155</v>
      </c>
      <c r="C66" s="99">
        <v>62743</v>
      </c>
      <c r="D66" s="99">
        <v>64540</v>
      </c>
      <c r="E66" s="99">
        <v>63514</v>
      </c>
      <c r="F66" s="99"/>
      <c r="G66" s="98"/>
      <c r="H66" s="99"/>
      <c r="I66" s="101">
        <f t="shared" si="0"/>
        <v>4.3855224591792677E-3</v>
      </c>
      <c r="J66" s="101">
        <f t="shared" si="1"/>
        <v>1.2288223387469519E-2</v>
      </c>
      <c r="K66" s="98">
        <f t="shared" si="2"/>
        <v>771</v>
      </c>
      <c r="L66" s="102">
        <f t="shared" si="4"/>
        <v>3.5429543000252738E-3</v>
      </c>
      <c r="M66" s="99">
        <f t="shared" si="3"/>
        <v>-1026</v>
      </c>
      <c r="N66" s="99">
        <f t="shared" si="5"/>
        <v>0</v>
      </c>
    </row>
    <row r="67" spans="1:14">
      <c r="A67" s="42">
        <v>65</v>
      </c>
      <c r="B67" s="104" t="s">
        <v>156</v>
      </c>
      <c r="C67" s="99">
        <v>79237</v>
      </c>
      <c r="D67" s="99">
        <v>87779</v>
      </c>
      <c r="E67" s="99">
        <v>89183</v>
      </c>
      <c r="F67" s="99"/>
      <c r="G67" s="98"/>
      <c r="H67" s="99"/>
      <c r="I67" s="101">
        <f t="shared" ref="I67:I84" si="6">E67/$E$84</f>
        <v>6.1579187183453199E-3</v>
      </c>
      <c r="J67" s="101">
        <f t="shared" ref="J67:J84" si="7">(E67-C67)/C67</f>
        <v>0.12552216767419261</v>
      </c>
      <c r="K67" s="98">
        <f t="shared" ref="K67:K84" si="8">E67-C67</f>
        <v>9946</v>
      </c>
      <c r="L67" s="102">
        <f t="shared" si="4"/>
        <v>4.5704569997472598E-2</v>
      </c>
      <c r="M67" s="99">
        <f t="shared" ref="M67:M84" si="9">E67-D67</f>
        <v>1404</v>
      </c>
      <c r="N67" s="99">
        <f t="shared" si="5"/>
        <v>0</v>
      </c>
    </row>
    <row r="68" spans="1:14">
      <c r="A68" s="42">
        <v>66</v>
      </c>
      <c r="B68" s="104" t="s">
        <v>157</v>
      </c>
      <c r="C68" s="99">
        <v>39336</v>
      </c>
      <c r="D68" s="99">
        <v>42420</v>
      </c>
      <c r="E68" s="99">
        <v>42010</v>
      </c>
      <c r="F68" s="99"/>
      <c r="G68" s="98"/>
      <c r="H68" s="99"/>
      <c r="I68" s="101">
        <f t="shared" si="6"/>
        <v>2.9007116306660114E-3</v>
      </c>
      <c r="J68" s="101">
        <f t="shared" si="7"/>
        <v>6.7978442139515968E-2</v>
      </c>
      <c r="K68" s="98">
        <f t="shared" si="8"/>
        <v>2674</v>
      </c>
      <c r="L68" s="102">
        <f t="shared" ref="L68:L84" si="10">K68/$K$84</f>
        <v>1.2287755899179744E-2</v>
      </c>
      <c r="M68" s="99">
        <f t="shared" si="9"/>
        <v>-410</v>
      </c>
      <c r="N68" s="99">
        <f t="shared" ref="N68:N84" si="11">H68-G68</f>
        <v>0</v>
      </c>
    </row>
    <row r="69" spans="1:14">
      <c r="A69" s="42">
        <v>67</v>
      </c>
      <c r="B69" s="104" t="s">
        <v>158</v>
      </c>
      <c r="C69" s="99">
        <v>84727</v>
      </c>
      <c r="D69" s="99">
        <v>86787</v>
      </c>
      <c r="E69" s="99">
        <v>86564</v>
      </c>
      <c r="F69" s="99"/>
      <c r="G69" s="98"/>
      <c r="H69" s="99"/>
      <c r="I69" s="101">
        <f t="shared" si="6"/>
        <v>5.9770816852409573E-3</v>
      </c>
      <c r="J69" s="101">
        <f t="shared" si="7"/>
        <v>2.1681400262018011E-2</v>
      </c>
      <c r="K69" s="98">
        <f t="shared" si="8"/>
        <v>1837</v>
      </c>
      <c r="L69" s="102">
        <f t="shared" si="10"/>
        <v>8.4415136824207895E-3</v>
      </c>
      <c r="M69" s="99">
        <f t="shared" si="9"/>
        <v>-223</v>
      </c>
      <c r="N69" s="99">
        <f t="shared" si="11"/>
        <v>0</v>
      </c>
    </row>
    <row r="70" spans="1:14">
      <c r="A70" s="42">
        <v>68</v>
      </c>
      <c r="B70" s="104" t="s">
        <v>159</v>
      </c>
      <c r="C70" s="99">
        <v>51382</v>
      </c>
      <c r="D70" s="99">
        <v>53317</v>
      </c>
      <c r="E70" s="99">
        <v>52615</v>
      </c>
      <c r="F70" s="99"/>
      <c r="G70" s="98"/>
      <c r="H70" s="99"/>
      <c r="I70" s="101">
        <f t="shared" si="6"/>
        <v>3.6329669708995995E-3</v>
      </c>
      <c r="J70" s="101">
        <f t="shared" si="7"/>
        <v>2.399673037250399E-2</v>
      </c>
      <c r="K70" s="98">
        <f t="shared" si="8"/>
        <v>1233</v>
      </c>
      <c r="L70" s="102">
        <f t="shared" si="10"/>
        <v>5.6659697171610414E-3</v>
      </c>
      <c r="M70" s="99">
        <f t="shared" si="9"/>
        <v>-702</v>
      </c>
      <c r="N70" s="99">
        <f t="shared" si="11"/>
        <v>0</v>
      </c>
    </row>
    <row r="71" spans="1:14">
      <c r="A71" s="42">
        <v>69</v>
      </c>
      <c r="B71" s="104" t="s">
        <v>160</v>
      </c>
      <c r="C71" s="99">
        <v>9806</v>
      </c>
      <c r="D71" s="99">
        <v>10627</v>
      </c>
      <c r="E71" s="99">
        <v>10691</v>
      </c>
      <c r="F71" s="99"/>
      <c r="G71" s="98"/>
      <c r="H71" s="99"/>
      <c r="I71" s="101">
        <f t="shared" si="6"/>
        <v>7.3819347877767977E-4</v>
      </c>
      <c r="J71" s="101">
        <f t="shared" si="7"/>
        <v>9.0250866816234954E-2</v>
      </c>
      <c r="K71" s="98">
        <f t="shared" si="8"/>
        <v>885</v>
      </c>
      <c r="L71" s="102">
        <f t="shared" si="10"/>
        <v>4.066815247110723E-3</v>
      </c>
      <c r="M71" s="99">
        <f t="shared" si="9"/>
        <v>64</v>
      </c>
      <c r="N71" s="99">
        <f t="shared" si="11"/>
        <v>0</v>
      </c>
    </row>
    <row r="72" spans="1:14">
      <c r="A72" s="42">
        <v>70</v>
      </c>
      <c r="B72" s="104" t="s">
        <v>161</v>
      </c>
      <c r="C72" s="99">
        <v>43696</v>
      </c>
      <c r="D72" s="99">
        <v>40763</v>
      </c>
      <c r="E72" s="99">
        <v>39745</v>
      </c>
      <c r="F72" s="99"/>
      <c r="G72" s="98"/>
      <c r="H72" s="99"/>
      <c r="I72" s="101">
        <f t="shared" si="6"/>
        <v>2.7443176329640709E-3</v>
      </c>
      <c r="J72" s="101">
        <f t="shared" si="7"/>
        <v>-9.0420175759794941E-2</v>
      </c>
      <c r="K72" s="98">
        <f t="shared" si="8"/>
        <v>-3951</v>
      </c>
      <c r="L72" s="102">
        <f t="shared" si="10"/>
        <v>-1.8155917560829907E-2</v>
      </c>
      <c r="M72" s="99">
        <f t="shared" si="9"/>
        <v>-1018</v>
      </c>
      <c r="N72" s="99">
        <f t="shared" si="11"/>
        <v>0</v>
      </c>
    </row>
    <row r="73" spans="1:14">
      <c r="A73" s="42">
        <v>71</v>
      </c>
      <c r="B73" s="104" t="s">
        <v>162</v>
      </c>
      <c r="C73" s="99">
        <v>36855</v>
      </c>
      <c r="D73" s="99">
        <v>35850</v>
      </c>
      <c r="E73" s="99">
        <v>35008</v>
      </c>
      <c r="F73" s="99"/>
      <c r="G73" s="98"/>
      <c r="H73" s="99"/>
      <c r="I73" s="101">
        <f t="shared" si="6"/>
        <v>2.4172366761808077E-3</v>
      </c>
      <c r="J73" s="101">
        <f t="shared" si="7"/>
        <v>-5.011531678198345E-2</v>
      </c>
      <c r="K73" s="98">
        <f t="shared" si="8"/>
        <v>-1847</v>
      </c>
      <c r="L73" s="102">
        <f t="shared" si="10"/>
        <v>-8.4874663970774082E-3</v>
      </c>
      <c r="M73" s="99">
        <f t="shared" si="9"/>
        <v>-842</v>
      </c>
      <c r="N73" s="99">
        <f t="shared" si="11"/>
        <v>0</v>
      </c>
    </row>
    <row r="74" spans="1:14">
      <c r="A74" s="42">
        <v>72</v>
      </c>
      <c r="B74" s="104" t="s">
        <v>163</v>
      </c>
      <c r="C74" s="99">
        <v>52849</v>
      </c>
      <c r="D74" s="99">
        <v>58107</v>
      </c>
      <c r="E74" s="99">
        <v>57934</v>
      </c>
      <c r="F74" s="99"/>
      <c r="G74" s="98"/>
      <c r="H74" s="99"/>
      <c r="I74" s="101">
        <f t="shared" si="6"/>
        <v>4.0002339350393885E-3</v>
      </c>
      <c r="J74" s="101">
        <f t="shared" si="7"/>
        <v>9.621752540256201E-2</v>
      </c>
      <c r="K74" s="98">
        <f t="shared" si="8"/>
        <v>5085</v>
      </c>
      <c r="L74" s="102">
        <f t="shared" si="10"/>
        <v>2.3366955402890424E-2</v>
      </c>
      <c r="M74" s="99">
        <f t="shared" si="9"/>
        <v>-173</v>
      </c>
      <c r="N74" s="99">
        <f t="shared" si="11"/>
        <v>0</v>
      </c>
    </row>
    <row r="75" spans="1:14">
      <c r="A75" s="42">
        <v>73</v>
      </c>
      <c r="B75" s="104" t="s">
        <v>164</v>
      </c>
      <c r="C75" s="99">
        <v>43834</v>
      </c>
      <c r="D75" s="99">
        <v>46335</v>
      </c>
      <c r="E75" s="99">
        <v>45354</v>
      </c>
      <c r="F75" s="99"/>
      <c r="G75" s="98"/>
      <c r="H75" s="99"/>
      <c r="I75" s="101">
        <f t="shared" si="6"/>
        <v>3.1316085526595164E-3</v>
      </c>
      <c r="J75" s="101">
        <f t="shared" si="7"/>
        <v>3.4676278687776611E-2</v>
      </c>
      <c r="K75" s="98">
        <f t="shared" si="8"/>
        <v>1520</v>
      </c>
      <c r="L75" s="102">
        <f t="shared" si="10"/>
        <v>6.9848126278059877E-3</v>
      </c>
      <c r="M75" s="99">
        <f t="shared" si="9"/>
        <v>-981</v>
      </c>
      <c r="N75" s="99">
        <f t="shared" si="11"/>
        <v>0</v>
      </c>
    </row>
    <row r="76" spans="1:14">
      <c r="A76" s="42">
        <v>74</v>
      </c>
      <c r="B76" s="104" t="s">
        <v>165</v>
      </c>
      <c r="C76" s="99">
        <v>29536</v>
      </c>
      <c r="D76" s="99">
        <v>28703</v>
      </c>
      <c r="E76" s="99">
        <v>28262</v>
      </c>
      <c r="F76" s="99"/>
      <c r="G76" s="98"/>
      <c r="H76" s="99"/>
      <c r="I76" s="101">
        <f t="shared" si="6"/>
        <v>1.9514380410826663E-3</v>
      </c>
      <c r="J76" s="101">
        <f t="shared" si="7"/>
        <v>-4.3133802816901406E-2</v>
      </c>
      <c r="K76" s="98">
        <f t="shared" si="8"/>
        <v>-1274</v>
      </c>
      <c r="L76" s="102">
        <f t="shared" si="10"/>
        <v>-5.8543758472531767E-3</v>
      </c>
      <c r="M76" s="99">
        <f t="shared" si="9"/>
        <v>-441</v>
      </c>
      <c r="N76" s="99">
        <f t="shared" si="11"/>
        <v>0</v>
      </c>
    </row>
    <row r="77" spans="1:14">
      <c r="A77" s="42">
        <v>75</v>
      </c>
      <c r="B77" s="104" t="s">
        <v>166</v>
      </c>
      <c r="C77" s="99">
        <v>12611</v>
      </c>
      <c r="D77" s="99">
        <v>14854</v>
      </c>
      <c r="E77" s="99">
        <v>14350</v>
      </c>
      <c r="F77" s="99"/>
      <c r="G77" s="98"/>
      <c r="H77" s="99"/>
      <c r="I77" s="101">
        <f t="shared" si="6"/>
        <v>9.9084055939198433E-4</v>
      </c>
      <c r="J77" s="101">
        <f t="shared" si="7"/>
        <v>0.13789548806597415</v>
      </c>
      <c r="K77" s="98">
        <f t="shared" si="8"/>
        <v>1739</v>
      </c>
      <c r="L77" s="102">
        <f t="shared" si="10"/>
        <v>7.9911770787859295E-3</v>
      </c>
      <c r="M77" s="99">
        <f t="shared" si="9"/>
        <v>-504</v>
      </c>
      <c r="N77" s="99">
        <f t="shared" si="11"/>
        <v>0</v>
      </c>
    </row>
    <row r="78" spans="1:14">
      <c r="A78" s="42">
        <v>76</v>
      </c>
      <c r="B78" s="104" t="s">
        <v>167</v>
      </c>
      <c r="C78" s="99">
        <v>16232</v>
      </c>
      <c r="D78" s="99">
        <v>17001</v>
      </c>
      <c r="E78" s="99">
        <v>16781</v>
      </c>
      <c r="F78" s="99"/>
      <c r="G78" s="98"/>
      <c r="H78" s="99"/>
      <c r="I78" s="101">
        <f t="shared" si="6"/>
        <v>1.158696545446473E-3</v>
      </c>
      <c r="J78" s="101">
        <f t="shared" si="7"/>
        <v>3.3822079842286842E-2</v>
      </c>
      <c r="K78" s="98">
        <f t="shared" si="8"/>
        <v>549</v>
      </c>
      <c r="L78" s="102">
        <f t="shared" si="10"/>
        <v>2.5228040346483467E-3</v>
      </c>
      <c r="M78" s="99">
        <f t="shared" si="9"/>
        <v>-220</v>
      </c>
      <c r="N78" s="99">
        <f t="shared" si="11"/>
        <v>0</v>
      </c>
    </row>
    <row r="79" spans="1:14">
      <c r="A79" s="42">
        <v>77</v>
      </c>
      <c r="B79" s="104" t="s">
        <v>168</v>
      </c>
      <c r="C79" s="99">
        <v>53536</v>
      </c>
      <c r="D79" s="99">
        <v>54828</v>
      </c>
      <c r="E79" s="99">
        <v>53937</v>
      </c>
      <c r="F79" s="99"/>
      <c r="G79" s="98"/>
      <c r="H79" s="99"/>
      <c r="I79" s="101">
        <f t="shared" si="6"/>
        <v>3.7242485889843525E-3</v>
      </c>
      <c r="J79" s="101">
        <f t="shared" si="7"/>
        <v>7.4902869097429768E-3</v>
      </c>
      <c r="K79" s="98">
        <f t="shared" si="8"/>
        <v>401</v>
      </c>
      <c r="L79" s="102">
        <f t="shared" si="10"/>
        <v>1.8427038577303954E-3</v>
      </c>
      <c r="M79" s="99">
        <f t="shared" si="9"/>
        <v>-891</v>
      </c>
      <c r="N79" s="99">
        <f t="shared" si="11"/>
        <v>0</v>
      </c>
    </row>
    <row r="80" spans="1:14">
      <c r="A80" s="42">
        <v>78</v>
      </c>
      <c r="B80" s="104" t="s">
        <v>169</v>
      </c>
      <c r="C80" s="99">
        <v>36350</v>
      </c>
      <c r="D80" s="99">
        <v>36904</v>
      </c>
      <c r="E80" s="99">
        <v>36491</v>
      </c>
      <c r="F80" s="99"/>
      <c r="G80" s="98"/>
      <c r="H80" s="99"/>
      <c r="I80" s="101">
        <f t="shared" si="6"/>
        <v>2.5196350420050801E-3</v>
      </c>
      <c r="J80" s="101">
        <f t="shared" si="7"/>
        <v>3.8789546079779917E-3</v>
      </c>
      <c r="K80" s="98">
        <f t="shared" si="8"/>
        <v>141</v>
      </c>
      <c r="L80" s="102">
        <f t="shared" si="10"/>
        <v>6.479332766583186E-4</v>
      </c>
      <c r="M80" s="99">
        <f t="shared" si="9"/>
        <v>-413</v>
      </c>
      <c r="N80" s="99">
        <f t="shared" si="11"/>
        <v>0</v>
      </c>
    </row>
    <row r="81" spans="1:14">
      <c r="A81" s="42">
        <v>79</v>
      </c>
      <c r="B81" s="104" t="s">
        <v>170</v>
      </c>
      <c r="C81" s="99">
        <v>13523</v>
      </c>
      <c r="D81" s="99">
        <v>17843</v>
      </c>
      <c r="E81" s="99">
        <v>17553</v>
      </c>
      <c r="F81" s="99"/>
      <c r="G81" s="98"/>
      <c r="H81" s="99"/>
      <c r="I81" s="101">
        <f t="shared" si="6"/>
        <v>1.2120016960980838E-3</v>
      </c>
      <c r="J81" s="101">
        <f t="shared" si="7"/>
        <v>0.29801079642091249</v>
      </c>
      <c r="K81" s="98">
        <f t="shared" si="8"/>
        <v>4030</v>
      </c>
      <c r="L81" s="102">
        <f t="shared" si="10"/>
        <v>1.8518944006617192E-2</v>
      </c>
      <c r="M81" s="99">
        <f t="shared" si="9"/>
        <v>-290</v>
      </c>
      <c r="N81" s="99">
        <f t="shared" si="11"/>
        <v>0</v>
      </c>
    </row>
    <row r="82" spans="1:14">
      <c r="A82" s="42">
        <v>80</v>
      </c>
      <c r="B82" s="104" t="s">
        <v>171</v>
      </c>
      <c r="C82" s="99">
        <v>48941</v>
      </c>
      <c r="D82" s="99">
        <v>53093</v>
      </c>
      <c r="E82" s="99">
        <v>52350</v>
      </c>
      <c r="F82" s="99"/>
      <c r="G82" s="98"/>
      <c r="H82" s="99"/>
      <c r="I82" s="101">
        <f t="shared" si="6"/>
        <v>3.6146692184090856E-3</v>
      </c>
      <c r="J82" s="101">
        <f t="shared" si="7"/>
        <v>6.9655299237857835E-2</v>
      </c>
      <c r="K82" s="98">
        <f t="shared" si="8"/>
        <v>3409</v>
      </c>
      <c r="L82" s="102">
        <f t="shared" si="10"/>
        <v>1.5665280426441192E-2</v>
      </c>
      <c r="M82" s="99">
        <f t="shared" si="9"/>
        <v>-743</v>
      </c>
      <c r="N82" s="99">
        <f t="shared" si="11"/>
        <v>0</v>
      </c>
    </row>
    <row r="83" spans="1:14">
      <c r="A83" s="42">
        <v>81</v>
      </c>
      <c r="B83" s="104" t="s">
        <v>172</v>
      </c>
      <c r="C83" s="99">
        <v>68272</v>
      </c>
      <c r="D83" s="99">
        <v>70849</v>
      </c>
      <c r="E83" s="99">
        <v>69655</v>
      </c>
      <c r="F83" s="99"/>
      <c r="G83" s="98"/>
      <c r="H83" s="99"/>
      <c r="I83" s="101">
        <f t="shared" si="6"/>
        <v>4.8095469801009523E-3</v>
      </c>
      <c r="J83" s="101">
        <f t="shared" si="7"/>
        <v>2.0257206468244669E-2</v>
      </c>
      <c r="K83" s="98">
        <f t="shared" si="8"/>
        <v>1383</v>
      </c>
      <c r="L83" s="102">
        <f t="shared" si="10"/>
        <v>6.3552604370103166E-3</v>
      </c>
      <c r="M83" s="99">
        <f t="shared" si="9"/>
        <v>-1194</v>
      </c>
      <c r="N83" s="99">
        <f t="shared" si="11"/>
        <v>0</v>
      </c>
    </row>
    <row r="84" spans="1:14" s="110" customFormat="1">
      <c r="A84" s="191" t="s">
        <v>173</v>
      </c>
      <c r="B84" s="191"/>
      <c r="C84" s="64">
        <v>14265038</v>
      </c>
      <c r="D84" s="64">
        <v>14664384</v>
      </c>
      <c r="E84" s="64">
        <v>14482653</v>
      </c>
      <c r="F84" s="64"/>
      <c r="G84" s="65"/>
      <c r="H84" s="64"/>
      <c r="I84" s="70">
        <f t="shared" si="6"/>
        <v>1</v>
      </c>
      <c r="J84" s="70">
        <f t="shared" si="7"/>
        <v>1.5255129358926348E-2</v>
      </c>
      <c r="K84" s="65">
        <f t="shared" si="8"/>
        <v>217615</v>
      </c>
      <c r="L84" s="71">
        <f t="shared" si="10"/>
        <v>1</v>
      </c>
      <c r="M84" s="65">
        <f t="shared" si="9"/>
        <v>-181731</v>
      </c>
      <c r="N84" s="99">
        <f t="shared" si="11"/>
        <v>0</v>
      </c>
    </row>
    <row r="85" spans="1:14">
      <c r="C85" s="131"/>
      <c r="D85" s="129"/>
      <c r="E85" s="130"/>
      <c r="F85" s="141"/>
      <c r="G85" s="141"/>
      <c r="H85" s="141"/>
      <c r="L85" s="13"/>
    </row>
    <row r="86" spans="1:14">
      <c r="C86" s="127"/>
      <c r="D86" s="127"/>
      <c r="E86" s="127"/>
      <c r="F86" s="127"/>
      <c r="G86" s="127"/>
      <c r="H86" s="127"/>
    </row>
    <row r="88" spans="1:14">
      <c r="D88" s="141"/>
    </row>
  </sheetData>
  <mergeCells count="3">
    <mergeCell ref="A84:B84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N88"/>
  <sheetViews>
    <sheetView topLeftCell="K1" zoomScale="80" zoomScaleNormal="80" workbookViewId="0">
      <pane ySplit="2" topLeftCell="A3" activePane="bottomLeft" state="frozen"/>
      <selection activeCell="W1" sqref="W1"/>
      <selection pane="bottomLeft" activeCell="U14" sqref="U14"/>
    </sheetView>
  </sheetViews>
  <sheetFormatPr defaultColWidth="9.140625" defaultRowHeight="15"/>
  <cols>
    <col min="1" max="1" width="11.85546875" style="6" customWidth="1"/>
    <col min="2" max="2" width="16.42578125" style="6" bestFit="1" customWidth="1"/>
    <col min="3" max="8" width="13.5703125" style="6" customWidth="1"/>
    <col min="9" max="9" width="18.140625" style="6" customWidth="1"/>
    <col min="10" max="10" width="30.42578125" style="6" customWidth="1"/>
    <col min="11" max="11" width="27.42578125" style="6" customWidth="1"/>
    <col min="12" max="12" width="22.28515625" style="6" customWidth="1"/>
    <col min="13" max="14" width="23.140625" style="6" customWidth="1"/>
    <col min="15" max="16384" width="9.140625" style="6"/>
  </cols>
  <sheetData>
    <row r="1" spans="1:14" ht="15.75" thickBot="1">
      <c r="C1" s="188" t="s">
        <v>281</v>
      </c>
      <c r="D1" s="188"/>
      <c r="E1" s="189"/>
      <c r="F1" s="190" t="s">
        <v>280</v>
      </c>
      <c r="G1" s="188"/>
      <c r="H1" s="189"/>
    </row>
    <row r="2" spans="1:14" ht="45">
      <c r="A2" s="19" t="s">
        <v>91</v>
      </c>
      <c r="B2" s="19" t="s">
        <v>174</v>
      </c>
      <c r="C2" s="94">
        <v>42948</v>
      </c>
      <c r="D2" s="94">
        <v>43282</v>
      </c>
      <c r="E2" s="94">
        <v>43313</v>
      </c>
      <c r="F2" s="94">
        <v>42948</v>
      </c>
      <c r="G2" s="94">
        <v>43282</v>
      </c>
      <c r="H2" s="94">
        <v>43313</v>
      </c>
      <c r="I2" s="60" t="s">
        <v>310</v>
      </c>
      <c r="J2" s="14" t="s">
        <v>319</v>
      </c>
      <c r="K2" s="93" t="s">
        <v>320</v>
      </c>
      <c r="L2" s="93" t="s">
        <v>318</v>
      </c>
      <c r="M2" s="97" t="s">
        <v>321</v>
      </c>
      <c r="N2" s="161" t="s">
        <v>322</v>
      </c>
    </row>
    <row r="3" spans="1:14">
      <c r="A3" s="42">
        <v>1</v>
      </c>
      <c r="B3" s="104" t="s">
        <v>92</v>
      </c>
      <c r="C3" s="55">
        <v>46375</v>
      </c>
      <c r="D3" s="55">
        <v>51286</v>
      </c>
      <c r="E3" s="55">
        <v>51018</v>
      </c>
      <c r="F3" s="55"/>
      <c r="G3" s="55"/>
      <c r="H3" s="55"/>
      <c r="I3" s="101">
        <f t="shared" ref="I3:I66" si="0">E3/$E$84</f>
        <v>2.4151595786228695E-2</v>
      </c>
      <c r="J3" s="101">
        <f t="shared" ref="J3:J66" si="1">(E3-C3)/C3</f>
        <v>0.10011859838274932</v>
      </c>
      <c r="K3" s="98">
        <f t="shared" ref="K3:K66" si="2">E3-C3</f>
        <v>4643</v>
      </c>
      <c r="L3" s="102">
        <f>K3/$K$84</f>
        <v>5.9859472700315865E-2</v>
      </c>
      <c r="M3" s="99">
        <f t="shared" ref="M3:M66" si="3">E3-D3</f>
        <v>-268</v>
      </c>
      <c r="N3" s="99">
        <f>H3-G3</f>
        <v>0</v>
      </c>
    </row>
    <row r="4" spans="1:14">
      <c r="A4" s="42">
        <v>2</v>
      </c>
      <c r="B4" s="104" t="s">
        <v>93</v>
      </c>
      <c r="C4" s="55">
        <v>12227</v>
      </c>
      <c r="D4" s="55">
        <v>12262</v>
      </c>
      <c r="E4" s="55">
        <v>11960</v>
      </c>
      <c r="F4" s="55"/>
      <c r="G4" s="55"/>
      <c r="H4" s="55"/>
      <c r="I4" s="101">
        <f t="shared" si="0"/>
        <v>5.661787714204696E-3</v>
      </c>
      <c r="J4" s="101">
        <f t="shared" si="1"/>
        <v>-2.1836918295575367E-2</v>
      </c>
      <c r="K4" s="98">
        <f t="shared" si="2"/>
        <v>-267</v>
      </c>
      <c r="L4" s="102">
        <f t="shared" ref="L4:L67" si="4">K4/$K$84</f>
        <v>-3.4422742216205764E-3</v>
      </c>
      <c r="M4" s="99">
        <f t="shared" si="3"/>
        <v>-302</v>
      </c>
      <c r="N4" s="99">
        <f t="shared" ref="N4:N67" si="5">H4-G4</f>
        <v>0</v>
      </c>
    </row>
    <row r="5" spans="1:14">
      <c r="A5" s="42">
        <v>3</v>
      </c>
      <c r="B5" s="104" t="s">
        <v>94</v>
      </c>
      <c r="C5" s="55">
        <v>14310</v>
      </c>
      <c r="D5" s="55">
        <v>18802</v>
      </c>
      <c r="E5" s="55">
        <v>18315</v>
      </c>
      <c r="F5" s="55"/>
      <c r="G5" s="55"/>
      <c r="H5" s="55"/>
      <c r="I5" s="101">
        <f t="shared" si="0"/>
        <v>8.6702041794029273E-3</v>
      </c>
      <c r="J5" s="101">
        <f t="shared" si="1"/>
        <v>0.27987421383647798</v>
      </c>
      <c r="K5" s="98">
        <f t="shared" si="2"/>
        <v>4005</v>
      </c>
      <c r="L5" s="102">
        <f t="shared" si="4"/>
        <v>5.1634113324308645E-2</v>
      </c>
      <c r="M5" s="99">
        <f t="shared" si="3"/>
        <v>-487</v>
      </c>
      <c r="N5" s="99">
        <f t="shared" si="5"/>
        <v>0</v>
      </c>
    </row>
    <row r="6" spans="1:14">
      <c r="A6" s="42">
        <v>4</v>
      </c>
      <c r="B6" s="104" t="s">
        <v>95</v>
      </c>
      <c r="C6" s="55">
        <v>6498</v>
      </c>
      <c r="D6" s="55">
        <v>7346</v>
      </c>
      <c r="E6" s="55">
        <v>7172</v>
      </c>
      <c r="F6" s="55"/>
      <c r="G6" s="55"/>
      <c r="H6" s="55"/>
      <c r="I6" s="101">
        <f t="shared" si="0"/>
        <v>3.3951790540364618E-3</v>
      </c>
      <c r="J6" s="101">
        <f t="shared" si="1"/>
        <v>0.10372422283779624</v>
      </c>
      <c r="K6" s="98">
        <f t="shared" si="2"/>
        <v>674</v>
      </c>
      <c r="L6" s="102">
        <f t="shared" si="4"/>
        <v>8.6894862373493205E-3</v>
      </c>
      <c r="M6" s="99">
        <f t="shared" si="3"/>
        <v>-174</v>
      </c>
      <c r="N6" s="99">
        <f t="shared" si="5"/>
        <v>0</v>
      </c>
    </row>
    <row r="7" spans="1:14">
      <c r="A7" s="42">
        <v>5</v>
      </c>
      <c r="B7" s="104" t="s">
        <v>96</v>
      </c>
      <c r="C7" s="55">
        <v>8164</v>
      </c>
      <c r="D7" s="55">
        <v>7983</v>
      </c>
      <c r="E7" s="55">
        <v>7954</v>
      </c>
      <c r="F7" s="55"/>
      <c r="G7" s="55"/>
      <c r="H7" s="55"/>
      <c r="I7" s="101">
        <f t="shared" si="0"/>
        <v>3.7653728661190765E-3</v>
      </c>
      <c r="J7" s="101">
        <f t="shared" si="1"/>
        <v>-2.572268495835375E-2</v>
      </c>
      <c r="K7" s="98">
        <f t="shared" si="2"/>
        <v>-210</v>
      </c>
      <c r="L7" s="102">
        <f t="shared" si="4"/>
        <v>-2.707406691162251E-3</v>
      </c>
      <c r="M7" s="99">
        <f t="shared" si="3"/>
        <v>-29</v>
      </c>
      <c r="N7" s="99">
        <f t="shared" si="5"/>
        <v>0</v>
      </c>
    </row>
    <row r="8" spans="1:14">
      <c r="A8" s="42">
        <v>6</v>
      </c>
      <c r="B8" s="104" t="s">
        <v>97</v>
      </c>
      <c r="C8" s="55">
        <v>132038</v>
      </c>
      <c r="D8" s="55">
        <v>133964</v>
      </c>
      <c r="E8" s="55">
        <v>133510</v>
      </c>
      <c r="F8" s="55"/>
      <c r="G8" s="55"/>
      <c r="H8" s="55"/>
      <c r="I8" s="101">
        <f t="shared" si="0"/>
        <v>6.3202782418350256E-2</v>
      </c>
      <c r="J8" s="101">
        <f t="shared" si="1"/>
        <v>1.1148305790757207E-2</v>
      </c>
      <c r="K8" s="98">
        <f t="shared" si="2"/>
        <v>1472</v>
      </c>
      <c r="L8" s="102">
        <f t="shared" si="4"/>
        <v>1.8977631663765874E-2</v>
      </c>
      <c r="M8" s="99">
        <f t="shared" si="3"/>
        <v>-454</v>
      </c>
      <c r="N8" s="99">
        <f t="shared" si="5"/>
        <v>0</v>
      </c>
    </row>
    <row r="9" spans="1:14">
      <c r="A9" s="42">
        <v>7</v>
      </c>
      <c r="B9" s="104" t="s">
        <v>98</v>
      </c>
      <c r="C9" s="55">
        <v>92869</v>
      </c>
      <c r="D9" s="55">
        <v>91742</v>
      </c>
      <c r="E9" s="55">
        <v>91385</v>
      </c>
      <c r="F9" s="55"/>
      <c r="G9" s="55"/>
      <c r="H9" s="55"/>
      <c r="I9" s="101">
        <f t="shared" si="0"/>
        <v>4.3261076108912722E-2</v>
      </c>
      <c r="J9" s="101">
        <f t="shared" si="1"/>
        <v>-1.597949800256275E-2</v>
      </c>
      <c r="K9" s="98">
        <f t="shared" si="2"/>
        <v>-1484</v>
      </c>
      <c r="L9" s="102">
        <f t="shared" si="4"/>
        <v>-1.9132340617546574E-2</v>
      </c>
      <c r="M9" s="99">
        <f t="shared" si="3"/>
        <v>-357</v>
      </c>
      <c r="N9" s="99">
        <f t="shared" si="5"/>
        <v>0</v>
      </c>
    </row>
    <row r="10" spans="1:14">
      <c r="A10" s="42">
        <v>8</v>
      </c>
      <c r="B10" s="104" t="s">
        <v>99</v>
      </c>
      <c r="C10" s="55">
        <v>4399</v>
      </c>
      <c r="D10" s="55">
        <v>4388</v>
      </c>
      <c r="E10" s="55">
        <v>4332</v>
      </c>
      <c r="F10" s="55"/>
      <c r="G10" s="55"/>
      <c r="H10" s="55"/>
      <c r="I10" s="101">
        <f t="shared" si="0"/>
        <v>2.050741168723641E-3</v>
      </c>
      <c r="J10" s="101">
        <f t="shared" si="1"/>
        <v>-1.523073425778586E-2</v>
      </c>
      <c r="K10" s="98">
        <f t="shared" si="2"/>
        <v>-67</v>
      </c>
      <c r="L10" s="102">
        <f t="shared" si="4"/>
        <v>-8.6379165860890866E-4</v>
      </c>
      <c r="M10" s="99">
        <f t="shared" si="3"/>
        <v>-56</v>
      </c>
      <c r="N10" s="99">
        <f t="shared" si="5"/>
        <v>0</v>
      </c>
    </row>
    <row r="11" spans="1:14">
      <c r="A11" s="42">
        <v>9</v>
      </c>
      <c r="B11" s="104" t="s">
        <v>100</v>
      </c>
      <c r="C11" s="55">
        <v>32759</v>
      </c>
      <c r="D11" s="55">
        <v>36364</v>
      </c>
      <c r="E11" s="55">
        <v>36332</v>
      </c>
      <c r="F11" s="55"/>
      <c r="G11" s="55"/>
      <c r="H11" s="55"/>
      <c r="I11" s="101">
        <f t="shared" si="0"/>
        <v>1.7199337059572328E-2</v>
      </c>
      <c r="J11" s="101">
        <f t="shared" si="1"/>
        <v>0.10906926340852896</v>
      </c>
      <c r="K11" s="98">
        <f t="shared" si="2"/>
        <v>3573</v>
      </c>
      <c r="L11" s="102">
        <f t="shared" si="4"/>
        <v>4.6064590988203445E-2</v>
      </c>
      <c r="M11" s="99">
        <f t="shared" si="3"/>
        <v>-32</v>
      </c>
      <c r="N11" s="99">
        <f t="shared" si="5"/>
        <v>0</v>
      </c>
    </row>
    <row r="12" spans="1:14">
      <c r="A12" s="42">
        <v>10</v>
      </c>
      <c r="B12" s="104" t="s">
        <v>101</v>
      </c>
      <c r="C12" s="55">
        <v>22161</v>
      </c>
      <c r="D12" s="55">
        <v>36047</v>
      </c>
      <c r="E12" s="55">
        <v>35804</v>
      </c>
      <c r="F12" s="55"/>
      <c r="G12" s="55"/>
      <c r="H12" s="55"/>
      <c r="I12" s="101">
        <f t="shared" si="0"/>
        <v>1.6949385227373322E-2</v>
      </c>
      <c r="J12" s="101">
        <f t="shared" si="1"/>
        <v>0.6156310635801634</v>
      </c>
      <c r="K12" s="98">
        <f t="shared" si="2"/>
        <v>13643</v>
      </c>
      <c r="L12" s="102">
        <f t="shared" si="4"/>
        <v>0.17589118803584092</v>
      </c>
      <c r="M12" s="99">
        <f t="shared" si="3"/>
        <v>-243</v>
      </c>
      <c r="N12" s="99">
        <f t="shared" si="5"/>
        <v>0</v>
      </c>
    </row>
    <row r="13" spans="1:14">
      <c r="A13" s="42">
        <v>11</v>
      </c>
      <c r="B13" s="104" t="s">
        <v>102</v>
      </c>
      <c r="C13" s="55">
        <v>4244</v>
      </c>
      <c r="D13" s="55">
        <v>4223</v>
      </c>
      <c r="E13" s="55">
        <v>4227</v>
      </c>
      <c r="F13" s="55"/>
      <c r="G13" s="55"/>
      <c r="H13" s="55"/>
      <c r="I13" s="101">
        <f t="shared" si="0"/>
        <v>2.0010348384567936E-3</v>
      </c>
      <c r="J13" s="101">
        <f t="shared" si="1"/>
        <v>-4.0056550424128184E-3</v>
      </c>
      <c r="K13" s="98">
        <f t="shared" si="2"/>
        <v>-17</v>
      </c>
      <c r="L13" s="102">
        <f t="shared" si="4"/>
        <v>-2.1917101785599174E-4</v>
      </c>
      <c r="M13" s="99">
        <f t="shared" si="3"/>
        <v>4</v>
      </c>
      <c r="N13" s="99">
        <f t="shared" si="5"/>
        <v>0</v>
      </c>
    </row>
    <row r="14" spans="1:14">
      <c r="A14" s="42">
        <v>12</v>
      </c>
      <c r="B14" s="104" t="s">
        <v>103</v>
      </c>
      <c r="C14" s="55">
        <v>3748</v>
      </c>
      <c r="D14" s="55">
        <v>4071</v>
      </c>
      <c r="E14" s="55">
        <v>3913</v>
      </c>
      <c r="F14" s="55"/>
      <c r="G14" s="55"/>
      <c r="H14" s="55"/>
      <c r="I14" s="101">
        <f t="shared" si="0"/>
        <v>1.8523892412778409E-3</v>
      </c>
      <c r="J14" s="101">
        <f t="shared" si="1"/>
        <v>4.4023479188900747E-2</v>
      </c>
      <c r="K14" s="98">
        <f t="shared" si="2"/>
        <v>165</v>
      </c>
      <c r="L14" s="102">
        <f t="shared" si="4"/>
        <v>2.1272481144846258E-3</v>
      </c>
      <c r="M14" s="99">
        <f t="shared" si="3"/>
        <v>-158</v>
      </c>
      <c r="N14" s="99">
        <f t="shared" si="5"/>
        <v>0</v>
      </c>
    </row>
    <row r="15" spans="1:14">
      <c r="A15" s="42">
        <v>13</v>
      </c>
      <c r="B15" s="104" t="s">
        <v>104</v>
      </c>
      <c r="C15" s="55">
        <v>5142</v>
      </c>
      <c r="D15" s="55">
        <v>5283</v>
      </c>
      <c r="E15" s="55">
        <v>5232</v>
      </c>
      <c r="F15" s="55"/>
      <c r="G15" s="55"/>
      <c r="H15" s="55"/>
      <c r="I15" s="101">
        <f t="shared" si="0"/>
        <v>2.4767954281537602E-3</v>
      </c>
      <c r="J15" s="101">
        <f t="shared" si="1"/>
        <v>1.7502917152858809E-2</v>
      </c>
      <c r="K15" s="98">
        <f t="shared" si="2"/>
        <v>90</v>
      </c>
      <c r="L15" s="102">
        <f t="shared" si="4"/>
        <v>1.1603171533552505E-3</v>
      </c>
      <c r="M15" s="99">
        <f t="shared" si="3"/>
        <v>-51</v>
      </c>
      <c r="N15" s="99">
        <f t="shared" si="5"/>
        <v>0</v>
      </c>
    </row>
    <row r="16" spans="1:14">
      <c r="A16" s="42">
        <v>14</v>
      </c>
      <c r="B16" s="104" t="s">
        <v>105</v>
      </c>
      <c r="C16" s="55">
        <v>6337</v>
      </c>
      <c r="D16" s="55">
        <v>6908</v>
      </c>
      <c r="E16" s="55">
        <v>6872</v>
      </c>
      <c r="F16" s="55"/>
      <c r="G16" s="55"/>
      <c r="H16" s="55"/>
      <c r="I16" s="101">
        <f t="shared" si="0"/>
        <v>3.2531609675597551E-3</v>
      </c>
      <c r="J16" s="101">
        <f t="shared" si="1"/>
        <v>8.4424806690863191E-2</v>
      </c>
      <c r="K16" s="98">
        <f t="shared" si="2"/>
        <v>535</v>
      </c>
      <c r="L16" s="102">
        <f t="shared" si="4"/>
        <v>6.8974408560562106E-3</v>
      </c>
      <c r="M16" s="99">
        <f t="shared" si="3"/>
        <v>-36</v>
      </c>
      <c r="N16" s="99">
        <f t="shared" si="5"/>
        <v>0</v>
      </c>
    </row>
    <row r="17" spans="1:14">
      <c r="A17" s="42">
        <v>15</v>
      </c>
      <c r="B17" s="104" t="s">
        <v>106</v>
      </c>
      <c r="C17" s="55">
        <v>8937</v>
      </c>
      <c r="D17" s="55">
        <v>8813</v>
      </c>
      <c r="E17" s="55">
        <v>8799</v>
      </c>
      <c r="F17" s="55"/>
      <c r="G17" s="55"/>
      <c r="H17" s="55"/>
      <c r="I17" s="101">
        <f t="shared" si="0"/>
        <v>4.1653904763617996E-3</v>
      </c>
      <c r="J17" s="101">
        <f t="shared" si="1"/>
        <v>-1.5441423296408191E-2</v>
      </c>
      <c r="K17" s="98">
        <f t="shared" si="2"/>
        <v>-138</v>
      </c>
      <c r="L17" s="102">
        <f t="shared" si="4"/>
        <v>-1.7791529684780506E-3</v>
      </c>
      <c r="M17" s="99">
        <f t="shared" si="3"/>
        <v>-14</v>
      </c>
      <c r="N17" s="99">
        <f t="shared" si="5"/>
        <v>0</v>
      </c>
    </row>
    <row r="18" spans="1:14">
      <c r="A18" s="42">
        <v>16</v>
      </c>
      <c r="B18" s="104" t="s">
        <v>107</v>
      </c>
      <c r="C18" s="55">
        <v>82884</v>
      </c>
      <c r="D18" s="55">
        <v>83061</v>
      </c>
      <c r="E18" s="55">
        <v>82722</v>
      </c>
      <c r="F18" s="55"/>
      <c r="G18" s="55"/>
      <c r="H18" s="55"/>
      <c r="I18" s="101">
        <f t="shared" si="0"/>
        <v>3.9160067165087034E-2</v>
      </c>
      <c r="J18" s="101">
        <f t="shared" si="1"/>
        <v>-1.9545388736064862E-3</v>
      </c>
      <c r="K18" s="98">
        <f t="shared" si="2"/>
        <v>-162</v>
      </c>
      <c r="L18" s="102">
        <f t="shared" si="4"/>
        <v>-2.0885708760394507E-3</v>
      </c>
      <c r="M18" s="99">
        <f t="shared" si="3"/>
        <v>-339</v>
      </c>
      <c r="N18" s="99">
        <f t="shared" si="5"/>
        <v>0</v>
      </c>
    </row>
    <row r="19" spans="1:14">
      <c r="A19" s="42">
        <v>17</v>
      </c>
      <c r="B19" s="104" t="s">
        <v>108</v>
      </c>
      <c r="C19" s="55">
        <v>16617</v>
      </c>
      <c r="D19" s="55">
        <v>16554</v>
      </c>
      <c r="E19" s="55">
        <v>16600</v>
      </c>
      <c r="F19" s="55"/>
      <c r="G19" s="55"/>
      <c r="H19" s="55"/>
      <c r="I19" s="101">
        <f t="shared" si="0"/>
        <v>7.8583341183777553E-3</v>
      </c>
      <c r="J19" s="101">
        <f t="shared" si="1"/>
        <v>-1.0230486850815431E-3</v>
      </c>
      <c r="K19" s="98">
        <f t="shared" si="2"/>
        <v>-17</v>
      </c>
      <c r="L19" s="102">
        <f t="shared" si="4"/>
        <v>-2.1917101785599174E-4</v>
      </c>
      <c r="M19" s="99">
        <f t="shared" si="3"/>
        <v>46</v>
      </c>
      <c r="N19" s="99">
        <f t="shared" si="5"/>
        <v>0</v>
      </c>
    </row>
    <row r="20" spans="1:14">
      <c r="A20" s="42">
        <v>18</v>
      </c>
      <c r="B20" s="104" t="s">
        <v>109</v>
      </c>
      <c r="C20" s="55">
        <v>2759</v>
      </c>
      <c r="D20" s="55">
        <v>3016</v>
      </c>
      <c r="E20" s="55">
        <v>2994</v>
      </c>
      <c r="F20" s="55"/>
      <c r="G20" s="55"/>
      <c r="H20" s="55"/>
      <c r="I20" s="101">
        <f t="shared" si="0"/>
        <v>1.4173405030375303E-3</v>
      </c>
      <c r="J20" s="101">
        <f t="shared" si="1"/>
        <v>8.5175788329104746E-2</v>
      </c>
      <c r="K20" s="98">
        <f t="shared" si="2"/>
        <v>235</v>
      </c>
      <c r="L20" s="102">
        <f t="shared" si="4"/>
        <v>3.0297170115387096E-3</v>
      </c>
      <c r="M20" s="99">
        <f t="shared" si="3"/>
        <v>-22</v>
      </c>
      <c r="N20" s="99">
        <f t="shared" si="5"/>
        <v>0</v>
      </c>
    </row>
    <row r="21" spans="1:14">
      <c r="A21" s="42">
        <v>19</v>
      </c>
      <c r="B21" s="104" t="s">
        <v>110</v>
      </c>
      <c r="C21" s="55">
        <v>12459</v>
      </c>
      <c r="D21" s="55">
        <v>12277</v>
      </c>
      <c r="E21" s="55">
        <v>12253</v>
      </c>
      <c r="F21" s="55"/>
      <c r="G21" s="55"/>
      <c r="H21" s="55"/>
      <c r="I21" s="101">
        <f t="shared" si="0"/>
        <v>5.8004920453302794E-3</v>
      </c>
      <c r="J21" s="101">
        <f t="shared" si="1"/>
        <v>-1.6534232281884581E-2</v>
      </c>
      <c r="K21" s="98">
        <f t="shared" si="2"/>
        <v>-206</v>
      </c>
      <c r="L21" s="102">
        <f t="shared" si="4"/>
        <v>-2.6558370399020178E-3</v>
      </c>
      <c r="M21" s="99">
        <f t="shared" si="3"/>
        <v>-24</v>
      </c>
      <c r="N21" s="99">
        <f t="shared" si="5"/>
        <v>0</v>
      </c>
    </row>
    <row r="22" spans="1:14">
      <c r="A22" s="42">
        <v>20</v>
      </c>
      <c r="B22" s="104" t="s">
        <v>111</v>
      </c>
      <c r="C22" s="55">
        <v>28066</v>
      </c>
      <c r="D22" s="55">
        <v>35985</v>
      </c>
      <c r="E22" s="55">
        <v>35436</v>
      </c>
      <c r="F22" s="55"/>
      <c r="G22" s="55"/>
      <c r="H22" s="55"/>
      <c r="I22" s="101">
        <f t="shared" si="0"/>
        <v>1.6775176374628564E-2</v>
      </c>
      <c r="J22" s="101">
        <f t="shared" si="1"/>
        <v>0.26259531105251904</v>
      </c>
      <c r="K22" s="98">
        <f t="shared" si="2"/>
        <v>7370</v>
      </c>
      <c r="L22" s="102">
        <f t="shared" si="4"/>
        <v>9.5017082446979956E-2</v>
      </c>
      <c r="M22" s="99">
        <f t="shared" si="3"/>
        <v>-549</v>
      </c>
      <c r="N22" s="99">
        <f t="shared" si="5"/>
        <v>0</v>
      </c>
    </row>
    <row r="23" spans="1:14">
      <c r="A23" s="42">
        <v>21</v>
      </c>
      <c r="B23" s="104" t="s">
        <v>112</v>
      </c>
      <c r="C23" s="55">
        <v>20599</v>
      </c>
      <c r="D23" s="55">
        <v>21969</v>
      </c>
      <c r="E23" s="55">
        <v>21401</v>
      </c>
      <c r="F23" s="55"/>
      <c r="G23" s="55"/>
      <c r="H23" s="55"/>
      <c r="I23" s="101">
        <f t="shared" si="0"/>
        <v>1.0131096895626648E-2</v>
      </c>
      <c r="J23" s="101">
        <f t="shared" si="1"/>
        <v>3.8933928831496677E-2</v>
      </c>
      <c r="K23" s="98">
        <f t="shared" si="2"/>
        <v>802</v>
      </c>
      <c r="L23" s="102">
        <f t="shared" si="4"/>
        <v>1.0339715077676788E-2</v>
      </c>
      <c r="M23" s="99">
        <f t="shared" si="3"/>
        <v>-568</v>
      </c>
      <c r="N23" s="99">
        <f t="shared" si="5"/>
        <v>0</v>
      </c>
    </row>
    <row r="24" spans="1:14">
      <c r="A24" s="42">
        <v>22</v>
      </c>
      <c r="B24" s="104" t="s">
        <v>113</v>
      </c>
      <c r="C24" s="55">
        <v>11671</v>
      </c>
      <c r="D24" s="55">
        <v>11606</v>
      </c>
      <c r="E24" s="55">
        <v>11542</v>
      </c>
      <c r="F24" s="55"/>
      <c r="G24" s="55"/>
      <c r="H24" s="55"/>
      <c r="I24" s="101">
        <f t="shared" si="0"/>
        <v>5.4639091803804852E-3</v>
      </c>
      <c r="J24" s="101">
        <f t="shared" si="1"/>
        <v>-1.105303744323537E-2</v>
      </c>
      <c r="K24" s="98">
        <f t="shared" si="2"/>
        <v>-129</v>
      </c>
      <c r="L24" s="102">
        <f t="shared" si="4"/>
        <v>-1.6631212531425256E-3</v>
      </c>
      <c r="M24" s="99">
        <f t="shared" si="3"/>
        <v>-64</v>
      </c>
      <c r="N24" s="99">
        <f t="shared" si="5"/>
        <v>0</v>
      </c>
    </row>
    <row r="25" spans="1:14">
      <c r="A25" s="42">
        <v>23</v>
      </c>
      <c r="B25" s="104" t="s">
        <v>114</v>
      </c>
      <c r="C25" s="55">
        <v>10684</v>
      </c>
      <c r="D25" s="55">
        <v>10522</v>
      </c>
      <c r="E25" s="55">
        <v>10560</v>
      </c>
      <c r="F25" s="55"/>
      <c r="G25" s="55"/>
      <c r="H25" s="55"/>
      <c r="I25" s="101">
        <f t="shared" si="0"/>
        <v>4.9990366439800664E-3</v>
      </c>
      <c r="J25" s="101">
        <f t="shared" si="1"/>
        <v>-1.1606140022463497E-2</v>
      </c>
      <c r="K25" s="98">
        <f t="shared" si="2"/>
        <v>-124</v>
      </c>
      <c r="L25" s="102">
        <f t="shared" si="4"/>
        <v>-1.598659189067234E-3</v>
      </c>
      <c r="M25" s="99">
        <f t="shared" si="3"/>
        <v>38</v>
      </c>
      <c r="N25" s="99">
        <f t="shared" si="5"/>
        <v>0</v>
      </c>
    </row>
    <row r="26" spans="1:14">
      <c r="A26" s="42">
        <v>24</v>
      </c>
      <c r="B26" s="104" t="s">
        <v>115</v>
      </c>
      <c r="C26" s="55">
        <v>4944</v>
      </c>
      <c r="D26" s="55">
        <v>4793</v>
      </c>
      <c r="E26" s="55">
        <v>4799</v>
      </c>
      <c r="F26" s="55"/>
      <c r="G26" s="55"/>
      <c r="H26" s="55"/>
      <c r="I26" s="101">
        <f t="shared" si="0"/>
        <v>2.2718159900057141E-3</v>
      </c>
      <c r="J26" s="101">
        <f t="shared" si="1"/>
        <v>-2.9328478964401293E-2</v>
      </c>
      <c r="K26" s="98">
        <f t="shared" si="2"/>
        <v>-145</v>
      </c>
      <c r="L26" s="102">
        <f t="shared" si="4"/>
        <v>-1.8693998581834591E-3</v>
      </c>
      <c r="M26" s="99">
        <f t="shared" si="3"/>
        <v>6</v>
      </c>
      <c r="N26" s="99">
        <f t="shared" si="5"/>
        <v>0</v>
      </c>
    </row>
    <row r="27" spans="1:14">
      <c r="A27" s="42">
        <v>25</v>
      </c>
      <c r="B27" s="104" t="s">
        <v>116</v>
      </c>
      <c r="C27" s="55">
        <v>11803</v>
      </c>
      <c r="D27" s="55">
        <v>13067</v>
      </c>
      <c r="E27" s="55">
        <v>12910</v>
      </c>
      <c r="F27" s="55"/>
      <c r="G27" s="55"/>
      <c r="H27" s="55"/>
      <c r="I27" s="101">
        <f t="shared" si="0"/>
        <v>6.1115116547142663E-3</v>
      </c>
      <c r="J27" s="101">
        <f t="shared" si="1"/>
        <v>9.3789714479369651E-2</v>
      </c>
      <c r="K27" s="98">
        <f t="shared" si="2"/>
        <v>1107</v>
      </c>
      <c r="L27" s="102">
        <f t="shared" si="4"/>
        <v>1.427190098626958E-2</v>
      </c>
      <c r="M27" s="99">
        <f t="shared" si="3"/>
        <v>-157</v>
      </c>
      <c r="N27" s="99">
        <f t="shared" si="5"/>
        <v>0</v>
      </c>
    </row>
    <row r="28" spans="1:14">
      <c r="A28" s="42">
        <v>26</v>
      </c>
      <c r="B28" s="104" t="s">
        <v>117</v>
      </c>
      <c r="C28" s="55">
        <v>18292</v>
      </c>
      <c r="D28" s="55">
        <v>18198</v>
      </c>
      <c r="E28" s="55">
        <v>18278</v>
      </c>
      <c r="F28" s="55"/>
      <c r="G28" s="55"/>
      <c r="H28" s="55"/>
      <c r="I28" s="101">
        <f t="shared" si="0"/>
        <v>8.6526886154041343E-3</v>
      </c>
      <c r="J28" s="101">
        <f t="shared" si="1"/>
        <v>-7.6536190684452221E-4</v>
      </c>
      <c r="K28" s="98">
        <f t="shared" si="2"/>
        <v>-14</v>
      </c>
      <c r="L28" s="102">
        <f t="shared" si="4"/>
        <v>-1.8049377941081672E-4</v>
      </c>
      <c r="M28" s="99">
        <f t="shared" si="3"/>
        <v>80</v>
      </c>
      <c r="N28" s="99">
        <f t="shared" si="5"/>
        <v>0</v>
      </c>
    </row>
    <row r="29" spans="1:14">
      <c r="A29" s="42">
        <v>27</v>
      </c>
      <c r="B29" s="104" t="s">
        <v>118</v>
      </c>
      <c r="C29" s="55">
        <v>46197</v>
      </c>
      <c r="D29" s="55">
        <v>48003</v>
      </c>
      <c r="E29" s="55">
        <v>47491</v>
      </c>
      <c r="F29" s="55"/>
      <c r="G29" s="55"/>
      <c r="H29" s="55"/>
      <c r="I29" s="101">
        <f t="shared" si="0"/>
        <v>2.2481936482884216E-2</v>
      </c>
      <c r="J29" s="101">
        <f t="shared" si="1"/>
        <v>2.8010476870792476E-2</v>
      </c>
      <c r="K29" s="98">
        <f t="shared" si="2"/>
        <v>1294</v>
      </c>
      <c r="L29" s="102">
        <f t="shared" si="4"/>
        <v>1.6682782182685488E-2</v>
      </c>
      <c r="M29" s="99">
        <f t="shared" si="3"/>
        <v>-512</v>
      </c>
      <c r="N29" s="99">
        <f t="shared" si="5"/>
        <v>0</v>
      </c>
    </row>
    <row r="30" spans="1:14">
      <c r="A30" s="42">
        <v>28</v>
      </c>
      <c r="B30" s="104" t="s">
        <v>119</v>
      </c>
      <c r="C30" s="55">
        <v>10097</v>
      </c>
      <c r="D30" s="55">
        <v>10318</v>
      </c>
      <c r="E30" s="55">
        <v>10235</v>
      </c>
      <c r="F30" s="55"/>
      <c r="G30" s="55"/>
      <c r="H30" s="55"/>
      <c r="I30" s="101">
        <f t="shared" si="0"/>
        <v>4.8451837169636346E-3</v>
      </c>
      <c r="J30" s="101">
        <f t="shared" si="1"/>
        <v>1.366742596810934E-2</v>
      </c>
      <c r="K30" s="98">
        <f t="shared" si="2"/>
        <v>138</v>
      </c>
      <c r="L30" s="102">
        <f t="shared" si="4"/>
        <v>1.7791529684780506E-3</v>
      </c>
      <c r="M30" s="99">
        <f t="shared" si="3"/>
        <v>-83</v>
      </c>
      <c r="N30" s="99">
        <f t="shared" si="5"/>
        <v>0</v>
      </c>
    </row>
    <row r="31" spans="1:14">
      <c r="A31" s="42">
        <v>29</v>
      </c>
      <c r="B31" s="104" t="s">
        <v>120</v>
      </c>
      <c r="C31" s="55">
        <v>2421</v>
      </c>
      <c r="D31" s="55">
        <v>2514</v>
      </c>
      <c r="E31" s="55">
        <v>2496</v>
      </c>
      <c r="F31" s="55"/>
      <c r="G31" s="55"/>
      <c r="H31" s="55"/>
      <c r="I31" s="101">
        <f t="shared" si="0"/>
        <v>1.1815904794861974E-3</v>
      </c>
      <c r="J31" s="101">
        <f t="shared" si="1"/>
        <v>3.0978934324659233E-2</v>
      </c>
      <c r="K31" s="98">
        <f t="shared" si="2"/>
        <v>75</v>
      </c>
      <c r="L31" s="102">
        <f t="shared" si="4"/>
        <v>9.6693096112937537E-4</v>
      </c>
      <c r="M31" s="99">
        <f t="shared" si="3"/>
        <v>-18</v>
      </c>
      <c r="N31" s="99">
        <f t="shared" si="5"/>
        <v>0</v>
      </c>
    </row>
    <row r="32" spans="1:14">
      <c r="A32" s="42">
        <v>30</v>
      </c>
      <c r="B32" s="104" t="s">
        <v>121</v>
      </c>
      <c r="C32" s="55">
        <v>3640</v>
      </c>
      <c r="D32" s="55">
        <v>3454</v>
      </c>
      <c r="E32" s="55">
        <v>3393</v>
      </c>
      <c r="F32" s="55"/>
      <c r="G32" s="55"/>
      <c r="H32" s="55"/>
      <c r="I32" s="101">
        <f t="shared" si="0"/>
        <v>1.6062245580515497E-3</v>
      </c>
      <c r="J32" s="101">
        <f t="shared" si="1"/>
        <v>-6.7857142857142852E-2</v>
      </c>
      <c r="K32" s="98">
        <f t="shared" si="2"/>
        <v>-247</v>
      </c>
      <c r="L32" s="102">
        <f t="shared" si="4"/>
        <v>-3.1844259653194093E-3</v>
      </c>
      <c r="M32" s="99">
        <f t="shared" si="3"/>
        <v>-61</v>
      </c>
      <c r="N32" s="99">
        <f t="shared" si="5"/>
        <v>0</v>
      </c>
    </row>
    <row r="33" spans="1:14">
      <c r="A33" s="42">
        <v>31</v>
      </c>
      <c r="B33" s="104" t="s">
        <v>122</v>
      </c>
      <c r="C33" s="55">
        <v>39779</v>
      </c>
      <c r="D33" s="55">
        <v>40155</v>
      </c>
      <c r="E33" s="55">
        <v>39867</v>
      </c>
      <c r="F33" s="55"/>
      <c r="G33" s="55"/>
      <c r="H33" s="55"/>
      <c r="I33" s="101">
        <f t="shared" si="0"/>
        <v>1.8872783511889517E-2</v>
      </c>
      <c r="J33" s="101">
        <f t="shared" si="1"/>
        <v>2.2122225294753514E-3</v>
      </c>
      <c r="K33" s="98">
        <f t="shared" si="2"/>
        <v>88</v>
      </c>
      <c r="L33" s="102">
        <f t="shared" si="4"/>
        <v>1.1345323277251337E-3</v>
      </c>
      <c r="M33" s="99">
        <f t="shared" si="3"/>
        <v>-288</v>
      </c>
      <c r="N33" s="99">
        <f t="shared" si="5"/>
        <v>0</v>
      </c>
    </row>
    <row r="34" spans="1:14">
      <c r="A34" s="42">
        <v>32</v>
      </c>
      <c r="B34" s="104" t="s">
        <v>123</v>
      </c>
      <c r="C34" s="55">
        <v>11459</v>
      </c>
      <c r="D34" s="55">
        <v>11118</v>
      </c>
      <c r="E34" s="55">
        <v>11093</v>
      </c>
      <c r="F34" s="55"/>
      <c r="G34" s="55"/>
      <c r="H34" s="55"/>
      <c r="I34" s="101">
        <f t="shared" si="0"/>
        <v>5.2513554442870144E-3</v>
      </c>
      <c r="J34" s="101">
        <f t="shared" si="1"/>
        <v>-3.1939959856881056E-2</v>
      </c>
      <c r="K34" s="98">
        <f t="shared" si="2"/>
        <v>-366</v>
      </c>
      <c r="L34" s="102">
        <f t="shared" si="4"/>
        <v>-4.7186230903113521E-3</v>
      </c>
      <c r="M34" s="99">
        <f t="shared" si="3"/>
        <v>-25</v>
      </c>
      <c r="N34" s="99">
        <f t="shared" si="5"/>
        <v>0</v>
      </c>
    </row>
    <row r="35" spans="1:14">
      <c r="A35" s="42">
        <v>33</v>
      </c>
      <c r="B35" s="104" t="s">
        <v>124</v>
      </c>
      <c r="C35" s="55">
        <v>51109</v>
      </c>
      <c r="D35" s="55">
        <v>51155</v>
      </c>
      <c r="E35" s="55">
        <v>50814</v>
      </c>
      <c r="F35" s="55"/>
      <c r="G35" s="55"/>
      <c r="H35" s="55"/>
      <c r="I35" s="101">
        <f t="shared" si="0"/>
        <v>2.4055023487424537E-2</v>
      </c>
      <c r="J35" s="101">
        <f t="shared" si="1"/>
        <v>-5.7719775382026649E-3</v>
      </c>
      <c r="K35" s="98">
        <f t="shared" si="2"/>
        <v>-295</v>
      </c>
      <c r="L35" s="102">
        <f t="shared" si="4"/>
        <v>-3.8032617804422096E-3</v>
      </c>
      <c r="M35" s="99">
        <f t="shared" si="3"/>
        <v>-341</v>
      </c>
      <c r="N35" s="99">
        <f t="shared" si="5"/>
        <v>0</v>
      </c>
    </row>
    <row r="36" spans="1:14">
      <c r="A36" s="42">
        <v>34</v>
      </c>
      <c r="B36" s="104" t="s">
        <v>125</v>
      </c>
      <c r="C36" s="55">
        <v>485799</v>
      </c>
      <c r="D36" s="55">
        <v>507526</v>
      </c>
      <c r="E36" s="55">
        <v>505117</v>
      </c>
      <c r="F36" s="55"/>
      <c r="G36" s="55"/>
      <c r="H36" s="55"/>
      <c r="I36" s="101">
        <f t="shared" si="0"/>
        <v>0.23911916595618174</v>
      </c>
      <c r="J36" s="101">
        <f t="shared" si="1"/>
        <v>3.9765417384556162E-2</v>
      </c>
      <c r="K36" s="98">
        <f t="shared" si="2"/>
        <v>19318</v>
      </c>
      <c r="L36" s="102">
        <f t="shared" si="4"/>
        <v>0.24905563076129697</v>
      </c>
      <c r="M36" s="99">
        <f t="shared" si="3"/>
        <v>-2409</v>
      </c>
      <c r="N36" s="99">
        <f t="shared" si="5"/>
        <v>0</v>
      </c>
    </row>
    <row r="37" spans="1:14">
      <c r="A37" s="42">
        <v>35</v>
      </c>
      <c r="B37" s="104" t="s">
        <v>126</v>
      </c>
      <c r="C37" s="55">
        <v>129799</v>
      </c>
      <c r="D37" s="55">
        <v>127450</v>
      </c>
      <c r="E37" s="55">
        <v>126825</v>
      </c>
      <c r="F37" s="55"/>
      <c r="G37" s="55"/>
      <c r="H37" s="55"/>
      <c r="I37" s="101">
        <f t="shared" si="0"/>
        <v>6.0038146058027646E-2</v>
      </c>
      <c r="J37" s="101">
        <f t="shared" si="1"/>
        <v>-2.2912349093598565E-2</v>
      </c>
      <c r="K37" s="98">
        <f t="shared" si="2"/>
        <v>-2974</v>
      </c>
      <c r="L37" s="102">
        <f t="shared" si="4"/>
        <v>-3.8342035711983496E-2</v>
      </c>
      <c r="M37" s="99">
        <f t="shared" si="3"/>
        <v>-625</v>
      </c>
      <c r="N37" s="99">
        <f t="shared" si="5"/>
        <v>0</v>
      </c>
    </row>
    <row r="38" spans="1:14">
      <c r="A38" s="42">
        <v>36</v>
      </c>
      <c r="B38" s="104" t="s">
        <v>127</v>
      </c>
      <c r="C38" s="55">
        <v>4581</v>
      </c>
      <c r="D38" s="55">
        <v>4617</v>
      </c>
      <c r="E38" s="55">
        <v>4548</v>
      </c>
      <c r="F38" s="55"/>
      <c r="G38" s="55"/>
      <c r="H38" s="55"/>
      <c r="I38" s="101">
        <f t="shared" si="0"/>
        <v>2.1529941909868696E-3</v>
      </c>
      <c r="J38" s="101">
        <f t="shared" si="1"/>
        <v>-7.2036673215455137E-3</v>
      </c>
      <c r="K38" s="98">
        <f t="shared" si="2"/>
        <v>-33</v>
      </c>
      <c r="L38" s="102">
        <f t="shared" si="4"/>
        <v>-4.2544962289692517E-4</v>
      </c>
      <c r="M38" s="99">
        <f t="shared" si="3"/>
        <v>-69</v>
      </c>
      <c r="N38" s="99">
        <f t="shared" si="5"/>
        <v>0</v>
      </c>
    </row>
    <row r="39" spans="1:14">
      <c r="A39" s="42">
        <v>37</v>
      </c>
      <c r="B39" s="104" t="s">
        <v>128</v>
      </c>
      <c r="C39" s="55">
        <v>9991</v>
      </c>
      <c r="D39" s="55">
        <v>9516</v>
      </c>
      <c r="E39" s="55">
        <v>9488</v>
      </c>
      <c r="F39" s="55"/>
      <c r="G39" s="55"/>
      <c r="H39" s="55"/>
      <c r="I39" s="101">
        <f t="shared" si="0"/>
        <v>4.4915586816366357E-3</v>
      </c>
      <c r="J39" s="101">
        <f t="shared" si="1"/>
        <v>-5.0345310779701731E-2</v>
      </c>
      <c r="K39" s="98">
        <f t="shared" si="2"/>
        <v>-503</v>
      </c>
      <c r="L39" s="102">
        <f t="shared" si="4"/>
        <v>-6.4848836459743438E-3</v>
      </c>
      <c r="M39" s="99">
        <f t="shared" si="3"/>
        <v>-28</v>
      </c>
      <c r="N39" s="99">
        <f t="shared" si="5"/>
        <v>0</v>
      </c>
    </row>
    <row r="40" spans="1:14">
      <c r="A40" s="42">
        <v>38</v>
      </c>
      <c r="B40" s="104" t="s">
        <v>129</v>
      </c>
      <c r="C40" s="55">
        <v>32970</v>
      </c>
      <c r="D40" s="55">
        <v>32782</v>
      </c>
      <c r="E40" s="55">
        <v>32677</v>
      </c>
      <c r="F40" s="55"/>
      <c r="G40" s="55"/>
      <c r="H40" s="55"/>
      <c r="I40" s="101">
        <f t="shared" si="0"/>
        <v>1.5469083372664453E-2</v>
      </c>
      <c r="J40" s="101">
        <f t="shared" si="1"/>
        <v>-8.8868668486502874E-3</v>
      </c>
      <c r="K40" s="98">
        <f t="shared" si="2"/>
        <v>-293</v>
      </c>
      <c r="L40" s="102">
        <f t="shared" si="4"/>
        <v>-3.7774769548120932E-3</v>
      </c>
      <c r="M40" s="99">
        <f t="shared" si="3"/>
        <v>-105</v>
      </c>
      <c r="N40" s="99">
        <f t="shared" si="5"/>
        <v>0</v>
      </c>
    </row>
    <row r="41" spans="1:14">
      <c r="A41" s="42">
        <v>39</v>
      </c>
      <c r="B41" s="104" t="s">
        <v>130</v>
      </c>
      <c r="C41" s="55">
        <v>9917</v>
      </c>
      <c r="D41" s="55">
        <v>9744</v>
      </c>
      <c r="E41" s="55">
        <v>9688</v>
      </c>
      <c r="F41" s="55"/>
      <c r="G41" s="55"/>
      <c r="H41" s="55"/>
      <c r="I41" s="101">
        <f t="shared" si="0"/>
        <v>4.5862374059544393E-3</v>
      </c>
      <c r="J41" s="101">
        <f t="shared" si="1"/>
        <v>-2.3091660784511445E-2</v>
      </c>
      <c r="K41" s="98">
        <f t="shared" si="2"/>
        <v>-229</v>
      </c>
      <c r="L41" s="102">
        <f t="shared" si="4"/>
        <v>-2.9523625346483595E-3</v>
      </c>
      <c r="M41" s="99">
        <f t="shared" si="3"/>
        <v>-56</v>
      </c>
      <c r="N41" s="99">
        <f t="shared" si="5"/>
        <v>0</v>
      </c>
    </row>
    <row r="42" spans="1:14">
      <c r="A42" s="42">
        <v>40</v>
      </c>
      <c r="B42" s="104" t="s">
        <v>131</v>
      </c>
      <c r="C42" s="55">
        <v>5453</v>
      </c>
      <c r="D42" s="55">
        <v>5297</v>
      </c>
      <c r="E42" s="55">
        <v>5243</v>
      </c>
      <c r="F42" s="55"/>
      <c r="G42" s="55"/>
      <c r="H42" s="55"/>
      <c r="I42" s="101">
        <f t="shared" si="0"/>
        <v>2.4820027579912393E-3</v>
      </c>
      <c r="J42" s="101">
        <f t="shared" si="1"/>
        <v>-3.8510911424903725E-2</v>
      </c>
      <c r="K42" s="98">
        <f t="shared" si="2"/>
        <v>-210</v>
      </c>
      <c r="L42" s="102">
        <f t="shared" si="4"/>
        <v>-2.707406691162251E-3</v>
      </c>
      <c r="M42" s="99">
        <f t="shared" si="3"/>
        <v>-54</v>
      </c>
      <c r="N42" s="99">
        <f t="shared" si="5"/>
        <v>0</v>
      </c>
    </row>
    <row r="43" spans="1:14">
      <c r="A43" s="42">
        <v>41</v>
      </c>
      <c r="B43" s="104" t="s">
        <v>132</v>
      </c>
      <c r="C43" s="55">
        <v>39283</v>
      </c>
      <c r="D43" s="55">
        <v>39551</v>
      </c>
      <c r="E43" s="55">
        <v>39469</v>
      </c>
      <c r="F43" s="55"/>
      <c r="G43" s="55"/>
      <c r="H43" s="55"/>
      <c r="I43" s="101">
        <f t="shared" si="0"/>
        <v>1.8684372850497087E-2</v>
      </c>
      <c r="J43" s="101">
        <f t="shared" si="1"/>
        <v>4.7348725911972103E-3</v>
      </c>
      <c r="K43" s="98">
        <f t="shared" si="2"/>
        <v>186</v>
      </c>
      <c r="L43" s="102">
        <f t="shared" si="4"/>
        <v>2.3979887836008511E-3</v>
      </c>
      <c r="M43" s="99">
        <f t="shared" si="3"/>
        <v>-82</v>
      </c>
      <c r="N43" s="99">
        <f t="shared" si="5"/>
        <v>0</v>
      </c>
    </row>
    <row r="44" spans="1:14">
      <c r="A44" s="42">
        <v>42</v>
      </c>
      <c r="B44" s="104" t="s">
        <v>133</v>
      </c>
      <c r="C44" s="55">
        <v>64454</v>
      </c>
      <c r="D44" s="55">
        <v>63715</v>
      </c>
      <c r="E44" s="55">
        <v>63473</v>
      </c>
      <c r="F44" s="55"/>
      <c r="G44" s="55"/>
      <c r="H44" s="55"/>
      <c r="I44" s="101">
        <f t="shared" si="0"/>
        <v>3.0047713343119956E-2</v>
      </c>
      <c r="J44" s="101">
        <f t="shared" si="1"/>
        <v>-1.5220157011201788E-2</v>
      </c>
      <c r="K44" s="98">
        <f t="shared" si="2"/>
        <v>-981</v>
      </c>
      <c r="L44" s="102">
        <f t="shared" si="4"/>
        <v>-1.264745697157223E-2</v>
      </c>
      <c r="M44" s="99">
        <f t="shared" si="3"/>
        <v>-242</v>
      </c>
      <c r="N44" s="99">
        <f t="shared" si="5"/>
        <v>0</v>
      </c>
    </row>
    <row r="45" spans="1:14">
      <c r="A45" s="42">
        <v>43</v>
      </c>
      <c r="B45" s="104" t="s">
        <v>134</v>
      </c>
      <c r="C45" s="55">
        <v>11631</v>
      </c>
      <c r="D45" s="55">
        <v>12590</v>
      </c>
      <c r="E45" s="55">
        <v>12569</v>
      </c>
      <c r="F45" s="55"/>
      <c r="G45" s="55"/>
      <c r="H45" s="55"/>
      <c r="I45" s="101">
        <f t="shared" si="0"/>
        <v>5.9500844297524103E-3</v>
      </c>
      <c r="J45" s="101">
        <f t="shared" si="1"/>
        <v>8.0646548018227154E-2</v>
      </c>
      <c r="K45" s="98">
        <f t="shared" si="2"/>
        <v>938</v>
      </c>
      <c r="L45" s="102">
        <f t="shared" si="4"/>
        <v>1.2093083220524721E-2</v>
      </c>
      <c r="M45" s="99">
        <f t="shared" si="3"/>
        <v>-21</v>
      </c>
      <c r="N45" s="99">
        <f t="shared" si="5"/>
        <v>0</v>
      </c>
    </row>
    <row r="46" spans="1:14">
      <c r="A46" s="42">
        <v>44</v>
      </c>
      <c r="B46" s="104" t="s">
        <v>135</v>
      </c>
      <c r="C46" s="55">
        <v>15711</v>
      </c>
      <c r="D46" s="55">
        <v>16108</v>
      </c>
      <c r="E46" s="55">
        <v>15975</v>
      </c>
      <c r="F46" s="55"/>
      <c r="G46" s="55"/>
      <c r="H46" s="55"/>
      <c r="I46" s="101">
        <f t="shared" si="0"/>
        <v>7.5624631048846177E-3</v>
      </c>
      <c r="J46" s="101">
        <f t="shared" si="1"/>
        <v>1.6803513461905673E-2</v>
      </c>
      <c r="K46" s="98">
        <f t="shared" si="2"/>
        <v>264</v>
      </c>
      <c r="L46" s="102">
        <f t="shared" si="4"/>
        <v>3.4035969831754014E-3</v>
      </c>
      <c r="M46" s="99">
        <f t="shared" si="3"/>
        <v>-133</v>
      </c>
      <c r="N46" s="99">
        <f t="shared" si="5"/>
        <v>0</v>
      </c>
    </row>
    <row r="47" spans="1:14">
      <c r="A47" s="42">
        <v>45</v>
      </c>
      <c r="B47" s="104" t="s">
        <v>136</v>
      </c>
      <c r="C47" s="55">
        <v>40527</v>
      </c>
      <c r="D47" s="55">
        <v>40286</v>
      </c>
      <c r="E47" s="55">
        <v>39717</v>
      </c>
      <c r="F47" s="55"/>
      <c r="G47" s="55"/>
      <c r="H47" s="55"/>
      <c r="I47" s="101">
        <f t="shared" si="0"/>
        <v>1.8801774468651163E-2</v>
      </c>
      <c r="J47" s="101">
        <f t="shared" si="1"/>
        <v>-1.9986675549633577E-2</v>
      </c>
      <c r="K47" s="98">
        <f t="shared" si="2"/>
        <v>-810</v>
      </c>
      <c r="L47" s="102">
        <f t="shared" si="4"/>
        <v>-1.0442854380197254E-2</v>
      </c>
      <c r="M47" s="99">
        <f t="shared" si="3"/>
        <v>-569</v>
      </c>
      <c r="N47" s="99">
        <f t="shared" si="5"/>
        <v>0</v>
      </c>
    </row>
    <row r="48" spans="1:14">
      <c r="A48" s="42">
        <v>46</v>
      </c>
      <c r="B48" s="104" t="s">
        <v>137</v>
      </c>
      <c r="C48" s="55">
        <v>7638</v>
      </c>
      <c r="D48" s="55">
        <v>24573</v>
      </c>
      <c r="E48" s="55">
        <v>24295</v>
      </c>
      <c r="F48" s="55"/>
      <c r="G48" s="55"/>
      <c r="H48" s="55"/>
      <c r="I48" s="101">
        <f t="shared" si="0"/>
        <v>1.1501098036505276E-2</v>
      </c>
      <c r="J48" s="101">
        <f t="shared" si="1"/>
        <v>2.1808064938465566</v>
      </c>
      <c r="K48" s="98">
        <f t="shared" si="2"/>
        <v>16657</v>
      </c>
      <c r="L48" s="102">
        <f t="shared" si="4"/>
        <v>0.21474892026042675</v>
      </c>
      <c r="M48" s="99">
        <f t="shared" si="3"/>
        <v>-278</v>
      </c>
      <c r="N48" s="99">
        <f t="shared" si="5"/>
        <v>0</v>
      </c>
    </row>
    <row r="49" spans="1:14">
      <c r="A49" s="42">
        <v>47</v>
      </c>
      <c r="B49" s="104" t="s">
        <v>138</v>
      </c>
      <c r="C49" s="55">
        <v>11198</v>
      </c>
      <c r="D49" s="55">
        <v>11887</v>
      </c>
      <c r="E49" s="55">
        <v>11633</v>
      </c>
      <c r="F49" s="55"/>
      <c r="G49" s="55"/>
      <c r="H49" s="55"/>
      <c r="I49" s="101">
        <f t="shared" si="0"/>
        <v>5.5069879999450864E-3</v>
      </c>
      <c r="J49" s="101">
        <f t="shared" si="1"/>
        <v>3.8846222539739239E-2</v>
      </c>
      <c r="K49" s="98">
        <f t="shared" si="2"/>
        <v>435</v>
      </c>
      <c r="L49" s="102">
        <f t="shared" si="4"/>
        <v>5.6081995745503772E-3</v>
      </c>
      <c r="M49" s="99">
        <f t="shared" si="3"/>
        <v>-254</v>
      </c>
      <c r="N49" s="99">
        <f t="shared" si="5"/>
        <v>0</v>
      </c>
    </row>
    <row r="50" spans="1:14">
      <c r="A50" s="42">
        <v>48</v>
      </c>
      <c r="B50" s="104" t="s">
        <v>139</v>
      </c>
      <c r="C50" s="55">
        <v>38636</v>
      </c>
      <c r="D50" s="55">
        <v>38383</v>
      </c>
      <c r="E50" s="55">
        <v>38420</v>
      </c>
      <c r="F50" s="55"/>
      <c r="G50" s="55"/>
      <c r="H50" s="55"/>
      <c r="I50" s="101">
        <f t="shared" si="0"/>
        <v>1.8187782941450202E-2</v>
      </c>
      <c r="J50" s="101">
        <f t="shared" si="1"/>
        <v>-5.5906408530903822E-3</v>
      </c>
      <c r="K50" s="98">
        <f t="shared" si="2"/>
        <v>-216</v>
      </c>
      <c r="L50" s="102">
        <f t="shared" si="4"/>
        <v>-2.7847611680526011E-3</v>
      </c>
      <c r="M50" s="99">
        <f t="shared" si="3"/>
        <v>37</v>
      </c>
      <c r="N50" s="99">
        <f t="shared" si="5"/>
        <v>0</v>
      </c>
    </row>
    <row r="51" spans="1:14">
      <c r="A51" s="42">
        <v>49</v>
      </c>
      <c r="B51" s="104" t="s">
        <v>140</v>
      </c>
      <c r="C51" s="55">
        <v>4591</v>
      </c>
      <c r="D51" s="55">
        <v>4988</v>
      </c>
      <c r="E51" s="55">
        <v>4861</v>
      </c>
      <c r="F51" s="55"/>
      <c r="G51" s="55"/>
      <c r="H51" s="55"/>
      <c r="I51" s="101">
        <f t="shared" si="0"/>
        <v>2.3011663945442331E-3</v>
      </c>
      <c r="J51" s="101">
        <f t="shared" si="1"/>
        <v>5.8810716619472882E-2</v>
      </c>
      <c r="K51" s="98">
        <f t="shared" si="2"/>
        <v>270</v>
      </c>
      <c r="L51" s="102">
        <f t="shared" si="4"/>
        <v>3.4809514600657515E-3</v>
      </c>
      <c r="M51" s="99">
        <f t="shared" si="3"/>
        <v>-127</v>
      </c>
      <c r="N51" s="99">
        <f t="shared" si="5"/>
        <v>0</v>
      </c>
    </row>
    <row r="52" spans="1:14">
      <c r="A52" s="42">
        <v>50</v>
      </c>
      <c r="B52" s="104" t="s">
        <v>141</v>
      </c>
      <c r="C52" s="55">
        <v>9670</v>
      </c>
      <c r="D52" s="55">
        <v>9523</v>
      </c>
      <c r="E52" s="55">
        <v>9519</v>
      </c>
      <c r="F52" s="55"/>
      <c r="G52" s="55"/>
      <c r="H52" s="55"/>
      <c r="I52" s="101">
        <f t="shared" si="0"/>
        <v>4.5062338839058948E-3</v>
      </c>
      <c r="J52" s="101">
        <f t="shared" si="1"/>
        <v>-1.5615305067218201E-2</v>
      </c>
      <c r="K52" s="98">
        <f t="shared" si="2"/>
        <v>-151</v>
      </c>
      <c r="L52" s="102">
        <f t="shared" si="4"/>
        <v>-1.9467543350738092E-3</v>
      </c>
      <c r="M52" s="99">
        <f t="shared" si="3"/>
        <v>-4</v>
      </c>
      <c r="N52" s="99">
        <f t="shared" si="5"/>
        <v>0</v>
      </c>
    </row>
    <row r="53" spans="1:14">
      <c r="A53" s="42">
        <v>51</v>
      </c>
      <c r="B53" s="104" t="s">
        <v>142</v>
      </c>
      <c r="C53" s="55">
        <v>9074</v>
      </c>
      <c r="D53" s="55">
        <v>8991</v>
      </c>
      <c r="E53" s="55">
        <v>8930</v>
      </c>
      <c r="F53" s="55"/>
      <c r="G53" s="55"/>
      <c r="H53" s="55"/>
      <c r="I53" s="101">
        <f t="shared" si="0"/>
        <v>4.2274050407899617E-3</v>
      </c>
      <c r="J53" s="101">
        <f t="shared" si="1"/>
        <v>-1.586951730218206E-2</v>
      </c>
      <c r="K53" s="98">
        <f t="shared" si="2"/>
        <v>-144</v>
      </c>
      <c r="L53" s="102">
        <f t="shared" si="4"/>
        <v>-1.8565074453684007E-3</v>
      </c>
      <c r="M53" s="99">
        <f t="shared" si="3"/>
        <v>-61</v>
      </c>
      <c r="N53" s="99">
        <f t="shared" si="5"/>
        <v>0</v>
      </c>
    </row>
    <row r="54" spans="1:14">
      <c r="A54" s="42">
        <v>52</v>
      </c>
      <c r="B54" s="104" t="s">
        <v>143</v>
      </c>
      <c r="C54" s="55">
        <v>15401</v>
      </c>
      <c r="D54" s="55">
        <v>17090</v>
      </c>
      <c r="E54" s="55">
        <v>17001</v>
      </c>
      <c r="F54" s="55"/>
      <c r="G54" s="55"/>
      <c r="H54" s="55"/>
      <c r="I54" s="101">
        <f t="shared" si="0"/>
        <v>8.0481649606349535E-3</v>
      </c>
      <c r="J54" s="101">
        <f t="shared" si="1"/>
        <v>0.10388935783390689</v>
      </c>
      <c r="K54" s="98">
        <f t="shared" si="2"/>
        <v>1600</v>
      </c>
      <c r="L54" s="102">
        <f t="shared" si="4"/>
        <v>2.0627860504093341E-2</v>
      </c>
      <c r="M54" s="99">
        <f t="shared" si="3"/>
        <v>-89</v>
      </c>
      <c r="N54" s="99">
        <f t="shared" si="5"/>
        <v>0</v>
      </c>
    </row>
    <row r="55" spans="1:14">
      <c r="A55" s="42">
        <v>53</v>
      </c>
      <c r="B55" s="104" t="s">
        <v>144</v>
      </c>
      <c r="C55" s="55">
        <v>7698</v>
      </c>
      <c r="D55" s="55">
        <v>7309</v>
      </c>
      <c r="E55" s="55">
        <v>7247</v>
      </c>
      <c r="F55" s="55"/>
      <c r="G55" s="55"/>
      <c r="H55" s="55"/>
      <c r="I55" s="101">
        <f t="shared" si="0"/>
        <v>3.4306835756556385E-3</v>
      </c>
      <c r="J55" s="101">
        <f t="shared" si="1"/>
        <v>-5.8586645882047282E-2</v>
      </c>
      <c r="K55" s="98">
        <f t="shared" si="2"/>
        <v>-451</v>
      </c>
      <c r="L55" s="102">
        <f t="shared" si="4"/>
        <v>-5.8144781795913102E-3</v>
      </c>
      <c r="M55" s="99">
        <f t="shared" si="3"/>
        <v>-62</v>
      </c>
      <c r="N55" s="99">
        <f t="shared" si="5"/>
        <v>0</v>
      </c>
    </row>
    <row r="56" spans="1:14">
      <c r="A56" s="42">
        <v>54</v>
      </c>
      <c r="B56" s="104" t="s">
        <v>145</v>
      </c>
      <c r="C56" s="55">
        <v>27171</v>
      </c>
      <c r="D56" s="55">
        <v>26877</v>
      </c>
      <c r="E56" s="55">
        <v>26758</v>
      </c>
      <c r="F56" s="55"/>
      <c r="G56" s="55"/>
      <c r="H56" s="55"/>
      <c r="I56" s="101">
        <f t="shared" si="0"/>
        <v>1.2667066526479035E-2</v>
      </c>
      <c r="J56" s="101">
        <f t="shared" si="1"/>
        <v>-1.5200029443156307E-2</v>
      </c>
      <c r="K56" s="98">
        <f t="shared" si="2"/>
        <v>-413</v>
      </c>
      <c r="L56" s="102">
        <f t="shared" si="4"/>
        <v>-5.3245664926190933E-3</v>
      </c>
      <c r="M56" s="99">
        <f t="shared" si="3"/>
        <v>-119</v>
      </c>
      <c r="N56" s="99">
        <f t="shared" si="5"/>
        <v>0</v>
      </c>
    </row>
    <row r="57" spans="1:14">
      <c r="A57" s="42">
        <v>55</v>
      </c>
      <c r="B57" s="104" t="s">
        <v>146</v>
      </c>
      <c r="C57" s="55">
        <v>31004</v>
      </c>
      <c r="D57" s="55">
        <v>30990</v>
      </c>
      <c r="E57" s="55">
        <v>30907</v>
      </c>
      <c r="F57" s="55"/>
      <c r="G57" s="55"/>
      <c r="H57" s="55"/>
      <c r="I57" s="101">
        <f t="shared" si="0"/>
        <v>1.4631176662451886E-2</v>
      </c>
      <c r="J57" s="101">
        <f t="shared" si="1"/>
        <v>-3.128628564056251E-3</v>
      </c>
      <c r="K57" s="98">
        <f t="shared" si="2"/>
        <v>-97</v>
      </c>
      <c r="L57" s="102">
        <f t="shared" si="4"/>
        <v>-1.2505640430606588E-3</v>
      </c>
      <c r="M57" s="99">
        <f t="shared" si="3"/>
        <v>-83</v>
      </c>
      <c r="N57" s="99">
        <f t="shared" si="5"/>
        <v>0</v>
      </c>
    </row>
    <row r="58" spans="1:14">
      <c r="A58" s="42">
        <v>56</v>
      </c>
      <c r="B58" s="104" t="s">
        <v>147</v>
      </c>
      <c r="C58" s="55">
        <v>3501</v>
      </c>
      <c r="D58" s="55">
        <v>3630</v>
      </c>
      <c r="E58" s="55">
        <v>3512</v>
      </c>
      <c r="F58" s="55"/>
      <c r="G58" s="55"/>
      <c r="H58" s="55"/>
      <c r="I58" s="101">
        <f t="shared" si="0"/>
        <v>1.6625583990206433E-3</v>
      </c>
      <c r="J58" s="101">
        <f t="shared" si="1"/>
        <v>3.1419594401599542E-3</v>
      </c>
      <c r="K58" s="98">
        <f t="shared" si="2"/>
        <v>11</v>
      </c>
      <c r="L58" s="102">
        <f t="shared" si="4"/>
        <v>1.4181654096564171E-4</v>
      </c>
      <c r="M58" s="99">
        <f t="shared" si="3"/>
        <v>-118</v>
      </c>
      <c r="N58" s="99">
        <f t="shared" si="5"/>
        <v>0</v>
      </c>
    </row>
    <row r="59" spans="1:14">
      <c r="A59" s="42">
        <v>57</v>
      </c>
      <c r="B59" s="104" t="s">
        <v>148</v>
      </c>
      <c r="C59" s="55">
        <v>4838</v>
      </c>
      <c r="D59" s="55">
        <v>4713</v>
      </c>
      <c r="E59" s="55">
        <v>4689</v>
      </c>
      <c r="F59" s="55"/>
      <c r="G59" s="55"/>
      <c r="H59" s="55"/>
      <c r="I59" s="101">
        <f t="shared" si="0"/>
        <v>2.2197426916309216E-3</v>
      </c>
      <c r="J59" s="101">
        <f t="shared" si="1"/>
        <v>-3.0797850351384871E-2</v>
      </c>
      <c r="K59" s="98">
        <f t="shared" si="2"/>
        <v>-149</v>
      </c>
      <c r="L59" s="102">
        <f t="shared" si="4"/>
        <v>-1.9209695094436923E-3</v>
      </c>
      <c r="M59" s="99">
        <f t="shared" si="3"/>
        <v>-24</v>
      </c>
      <c r="N59" s="99">
        <f t="shared" si="5"/>
        <v>0</v>
      </c>
    </row>
    <row r="60" spans="1:14">
      <c r="A60" s="42">
        <v>58</v>
      </c>
      <c r="B60" s="104" t="s">
        <v>149</v>
      </c>
      <c r="C60" s="55">
        <v>8307</v>
      </c>
      <c r="D60" s="55">
        <v>12692</v>
      </c>
      <c r="E60" s="55">
        <v>12694</v>
      </c>
      <c r="F60" s="55"/>
      <c r="G60" s="55"/>
      <c r="H60" s="55"/>
      <c r="I60" s="101">
        <f t="shared" si="0"/>
        <v>6.0092586324510377E-3</v>
      </c>
      <c r="J60" s="101">
        <f t="shared" si="1"/>
        <v>0.5281088238834718</v>
      </c>
      <c r="K60" s="98">
        <f t="shared" si="2"/>
        <v>4387</v>
      </c>
      <c r="L60" s="102">
        <f t="shared" si="4"/>
        <v>5.655901501966093E-2</v>
      </c>
      <c r="M60" s="99">
        <f t="shared" si="3"/>
        <v>2</v>
      </c>
      <c r="N60" s="99">
        <f t="shared" si="5"/>
        <v>0</v>
      </c>
    </row>
    <row r="61" spans="1:14">
      <c r="A61" s="42">
        <v>59</v>
      </c>
      <c r="B61" s="104" t="s">
        <v>150</v>
      </c>
      <c r="C61" s="55">
        <v>25680</v>
      </c>
      <c r="D61" s="55">
        <v>25851</v>
      </c>
      <c r="E61" s="55">
        <v>25801</v>
      </c>
      <c r="F61" s="55"/>
      <c r="G61" s="55"/>
      <c r="H61" s="55"/>
      <c r="I61" s="101">
        <f t="shared" si="0"/>
        <v>1.2214028830618342E-2</v>
      </c>
      <c r="J61" s="101">
        <f t="shared" si="1"/>
        <v>4.7118380062305294E-3</v>
      </c>
      <c r="K61" s="98">
        <f t="shared" si="2"/>
        <v>121</v>
      </c>
      <c r="L61" s="102">
        <f t="shared" si="4"/>
        <v>1.5599819506220589E-3</v>
      </c>
      <c r="M61" s="99">
        <f t="shared" si="3"/>
        <v>-50</v>
      </c>
      <c r="N61" s="99">
        <f t="shared" si="5"/>
        <v>0</v>
      </c>
    </row>
    <row r="62" spans="1:14">
      <c r="A62" s="42">
        <v>60</v>
      </c>
      <c r="B62" s="104" t="s">
        <v>151</v>
      </c>
      <c r="C62" s="55">
        <v>12857</v>
      </c>
      <c r="D62" s="55">
        <v>13063</v>
      </c>
      <c r="E62" s="55">
        <v>12927</v>
      </c>
      <c r="F62" s="55"/>
      <c r="G62" s="55"/>
      <c r="H62" s="55"/>
      <c r="I62" s="101">
        <f t="shared" si="0"/>
        <v>6.1195593462812798E-3</v>
      </c>
      <c r="J62" s="101">
        <f t="shared" si="1"/>
        <v>5.4445049389437658E-3</v>
      </c>
      <c r="K62" s="98">
        <f t="shared" si="2"/>
        <v>70</v>
      </c>
      <c r="L62" s="102">
        <f t="shared" si="4"/>
        <v>9.024688970540837E-4</v>
      </c>
      <c r="M62" s="99">
        <f t="shared" si="3"/>
        <v>-136</v>
      </c>
      <c r="N62" s="99">
        <f t="shared" si="5"/>
        <v>0</v>
      </c>
    </row>
    <row r="63" spans="1:14">
      <c r="A63" s="42">
        <v>61</v>
      </c>
      <c r="B63" s="104" t="s">
        <v>152</v>
      </c>
      <c r="C63" s="55">
        <v>18784</v>
      </c>
      <c r="D63" s="55">
        <v>18793</v>
      </c>
      <c r="E63" s="55">
        <v>18789</v>
      </c>
      <c r="F63" s="55"/>
      <c r="G63" s="55"/>
      <c r="H63" s="55"/>
      <c r="I63" s="101">
        <f t="shared" si="0"/>
        <v>8.8945927560361241E-3</v>
      </c>
      <c r="J63" s="101">
        <f t="shared" si="1"/>
        <v>2.6618398637137989E-4</v>
      </c>
      <c r="K63" s="98">
        <f t="shared" si="2"/>
        <v>5</v>
      </c>
      <c r="L63" s="102">
        <f t="shared" si="4"/>
        <v>6.4462064075291697E-5</v>
      </c>
      <c r="M63" s="99">
        <f t="shared" si="3"/>
        <v>-4</v>
      </c>
      <c r="N63" s="99">
        <f t="shared" si="5"/>
        <v>0</v>
      </c>
    </row>
    <row r="64" spans="1:14">
      <c r="A64" s="42">
        <v>62</v>
      </c>
      <c r="B64" s="104" t="s">
        <v>153</v>
      </c>
      <c r="C64" s="55">
        <v>2031</v>
      </c>
      <c r="D64" s="55">
        <v>1959</v>
      </c>
      <c r="E64" s="55">
        <v>1954</v>
      </c>
      <c r="F64" s="55"/>
      <c r="G64" s="55"/>
      <c r="H64" s="55"/>
      <c r="I64" s="101">
        <f t="shared" si="0"/>
        <v>9.2501113658494788E-4</v>
      </c>
      <c r="J64" s="101">
        <f t="shared" si="1"/>
        <v>-3.7912358444116202E-2</v>
      </c>
      <c r="K64" s="98">
        <f t="shared" si="2"/>
        <v>-77</v>
      </c>
      <c r="L64" s="102">
        <f t="shared" si="4"/>
        <v>-9.9271578675949211E-4</v>
      </c>
      <c r="M64" s="99">
        <f t="shared" si="3"/>
        <v>-5</v>
      </c>
      <c r="N64" s="99">
        <f t="shared" si="5"/>
        <v>0</v>
      </c>
    </row>
    <row r="65" spans="1:14">
      <c r="A65" s="42">
        <v>63</v>
      </c>
      <c r="B65" s="104" t="s">
        <v>154</v>
      </c>
      <c r="C65" s="55">
        <v>28934</v>
      </c>
      <c r="D65" s="55">
        <v>34857</v>
      </c>
      <c r="E65" s="55">
        <v>33977</v>
      </c>
      <c r="F65" s="55"/>
      <c r="G65" s="55"/>
      <c r="H65" s="55"/>
      <c r="I65" s="101">
        <f t="shared" si="0"/>
        <v>1.608449508073018E-2</v>
      </c>
      <c r="J65" s="101">
        <f t="shared" si="1"/>
        <v>0.1742932190502523</v>
      </c>
      <c r="K65" s="98">
        <f t="shared" si="2"/>
        <v>5043</v>
      </c>
      <c r="L65" s="102">
        <f t="shared" si="4"/>
        <v>6.5016437826339202E-2</v>
      </c>
      <c r="M65" s="99">
        <f t="shared" si="3"/>
        <v>-880</v>
      </c>
      <c r="N65" s="99">
        <f t="shared" si="5"/>
        <v>0</v>
      </c>
    </row>
    <row r="66" spans="1:14">
      <c r="A66" s="42">
        <v>64</v>
      </c>
      <c r="B66" s="104" t="s">
        <v>155</v>
      </c>
      <c r="C66" s="55">
        <v>11904</v>
      </c>
      <c r="D66" s="55">
        <v>11677</v>
      </c>
      <c r="E66" s="55">
        <v>11639</v>
      </c>
      <c r="F66" s="55"/>
      <c r="G66" s="55"/>
      <c r="H66" s="55"/>
      <c r="I66" s="101">
        <f t="shared" si="0"/>
        <v>5.5098283616746204E-3</v>
      </c>
      <c r="J66" s="101">
        <f t="shared" si="1"/>
        <v>-2.2261424731182797E-2</v>
      </c>
      <c r="K66" s="98">
        <f t="shared" si="2"/>
        <v>-265</v>
      </c>
      <c r="L66" s="102">
        <f t="shared" si="4"/>
        <v>-3.4164893959904596E-3</v>
      </c>
      <c r="M66" s="99">
        <f t="shared" si="3"/>
        <v>-38</v>
      </c>
      <c r="N66" s="99">
        <f t="shared" si="5"/>
        <v>0</v>
      </c>
    </row>
    <row r="67" spans="1:14">
      <c r="A67" s="42">
        <v>65</v>
      </c>
      <c r="B67" s="104" t="s">
        <v>156</v>
      </c>
      <c r="C67" s="55">
        <v>14696</v>
      </c>
      <c r="D67" s="55">
        <v>15543</v>
      </c>
      <c r="E67" s="55">
        <v>15141</v>
      </c>
      <c r="F67" s="55"/>
      <c r="G67" s="55"/>
      <c r="H67" s="55"/>
      <c r="I67" s="101">
        <f t="shared" ref="I67:I84" si="6">E67/$E$84</f>
        <v>7.1676528244793737E-3</v>
      </c>
      <c r="J67" s="101">
        <f t="shared" ref="J67:J84" si="7">(E67-C67)/C67</f>
        <v>3.0280348394120849E-2</v>
      </c>
      <c r="K67" s="98">
        <f t="shared" ref="K67:K84" si="8">E67-C67</f>
        <v>445</v>
      </c>
      <c r="L67" s="102">
        <f t="shared" si="4"/>
        <v>5.7371237027009601E-3</v>
      </c>
      <c r="M67" s="99">
        <f t="shared" ref="M67:M84" si="9">E67-D67</f>
        <v>-402</v>
      </c>
      <c r="N67" s="99">
        <f t="shared" si="5"/>
        <v>0</v>
      </c>
    </row>
    <row r="68" spans="1:14">
      <c r="A68" s="42">
        <v>66</v>
      </c>
      <c r="B68" s="104" t="s">
        <v>157</v>
      </c>
      <c r="C68" s="55">
        <v>10774</v>
      </c>
      <c r="D68" s="55">
        <v>10422</v>
      </c>
      <c r="E68" s="55">
        <v>10375</v>
      </c>
      <c r="F68" s="55"/>
      <c r="G68" s="55"/>
      <c r="H68" s="55"/>
      <c r="I68" s="101">
        <f t="shared" si="6"/>
        <v>4.9114588239860977E-3</v>
      </c>
      <c r="J68" s="101">
        <f t="shared" si="7"/>
        <v>-3.7033599405977356E-2</v>
      </c>
      <c r="K68" s="98">
        <f t="shared" si="8"/>
        <v>-399</v>
      </c>
      <c r="L68" s="102">
        <f t="shared" ref="L68:L84" si="10">K68/$K$84</f>
        <v>-5.1440727132082767E-3</v>
      </c>
      <c r="M68" s="99">
        <f t="shared" si="9"/>
        <v>-47</v>
      </c>
      <c r="N68" s="99">
        <f t="shared" ref="N68:N84" si="11">H68-G68</f>
        <v>0</v>
      </c>
    </row>
    <row r="69" spans="1:14">
      <c r="A69" s="42">
        <v>67</v>
      </c>
      <c r="B69" s="104" t="s">
        <v>158</v>
      </c>
      <c r="C69" s="55">
        <v>10832</v>
      </c>
      <c r="D69" s="55">
        <v>10430</v>
      </c>
      <c r="E69" s="55">
        <v>10469</v>
      </c>
      <c r="F69" s="55"/>
      <c r="G69" s="55"/>
      <c r="H69" s="55"/>
      <c r="I69" s="101">
        <f t="shared" si="6"/>
        <v>4.9559578244154651E-3</v>
      </c>
      <c r="J69" s="101">
        <f t="shared" si="7"/>
        <v>-3.3511816838995567E-2</v>
      </c>
      <c r="K69" s="98">
        <f t="shared" si="8"/>
        <v>-363</v>
      </c>
      <c r="L69" s="102">
        <f t="shared" si="10"/>
        <v>-4.679945851866177E-3</v>
      </c>
      <c r="M69" s="99">
        <f t="shared" si="9"/>
        <v>39</v>
      </c>
      <c r="N69" s="99">
        <f t="shared" si="11"/>
        <v>0</v>
      </c>
    </row>
    <row r="70" spans="1:14">
      <c r="A70" s="42">
        <v>68</v>
      </c>
      <c r="B70" s="104" t="s">
        <v>159</v>
      </c>
      <c r="C70" s="55">
        <v>11176</v>
      </c>
      <c r="D70" s="55">
        <v>11242</v>
      </c>
      <c r="E70" s="55">
        <v>11162</v>
      </c>
      <c r="F70" s="55"/>
      <c r="G70" s="55"/>
      <c r="H70" s="55"/>
      <c r="I70" s="101">
        <f t="shared" si="6"/>
        <v>5.2840196041766575E-3</v>
      </c>
      <c r="J70" s="101">
        <f t="shared" si="7"/>
        <v>-1.2526843235504653E-3</v>
      </c>
      <c r="K70" s="98">
        <f t="shared" si="8"/>
        <v>-14</v>
      </c>
      <c r="L70" s="102">
        <f t="shared" si="10"/>
        <v>-1.8049377941081672E-4</v>
      </c>
      <c r="M70" s="99">
        <f t="shared" si="9"/>
        <v>-80</v>
      </c>
      <c r="N70" s="99">
        <f t="shared" si="11"/>
        <v>0</v>
      </c>
    </row>
    <row r="71" spans="1:14">
      <c r="A71" s="42">
        <v>69</v>
      </c>
      <c r="B71" s="104" t="s">
        <v>160</v>
      </c>
      <c r="C71" s="55">
        <v>1624</v>
      </c>
      <c r="D71" s="55">
        <v>1574</v>
      </c>
      <c r="E71" s="55">
        <v>1579</v>
      </c>
      <c r="F71" s="55"/>
      <c r="G71" s="55"/>
      <c r="H71" s="55"/>
      <c r="I71" s="101">
        <f t="shared" si="6"/>
        <v>7.4748852848906483E-4</v>
      </c>
      <c r="J71" s="101">
        <f t="shared" si="7"/>
        <v>-2.7709359605911331E-2</v>
      </c>
      <c r="K71" s="98">
        <f t="shared" si="8"/>
        <v>-45</v>
      </c>
      <c r="L71" s="102">
        <f t="shared" si="10"/>
        <v>-5.8015857667762525E-4</v>
      </c>
      <c r="M71" s="99">
        <f t="shared" si="9"/>
        <v>5</v>
      </c>
      <c r="N71" s="99">
        <f t="shared" si="11"/>
        <v>0</v>
      </c>
    </row>
    <row r="72" spans="1:14">
      <c r="A72" s="42">
        <v>70</v>
      </c>
      <c r="B72" s="104" t="s">
        <v>161</v>
      </c>
      <c r="C72" s="55">
        <v>7016</v>
      </c>
      <c r="D72" s="55">
        <v>6964</v>
      </c>
      <c r="E72" s="55">
        <v>6959</v>
      </c>
      <c r="F72" s="55"/>
      <c r="G72" s="55"/>
      <c r="H72" s="55"/>
      <c r="I72" s="101">
        <f t="shared" si="6"/>
        <v>3.2943462126380002E-3</v>
      </c>
      <c r="J72" s="101">
        <f t="shared" si="7"/>
        <v>-8.1242873432155072E-3</v>
      </c>
      <c r="K72" s="98">
        <f t="shared" si="8"/>
        <v>-57</v>
      </c>
      <c r="L72" s="102">
        <f t="shared" si="10"/>
        <v>-7.3486753045832532E-4</v>
      </c>
      <c r="M72" s="99">
        <f t="shared" si="9"/>
        <v>-5</v>
      </c>
      <c r="N72" s="99">
        <f t="shared" si="11"/>
        <v>0</v>
      </c>
    </row>
    <row r="73" spans="1:14">
      <c r="A73" s="42">
        <v>71</v>
      </c>
      <c r="B73" s="104" t="s">
        <v>162</v>
      </c>
      <c r="C73" s="55">
        <v>5520</v>
      </c>
      <c r="D73" s="55">
        <v>5587</v>
      </c>
      <c r="E73" s="55">
        <v>5591</v>
      </c>
      <c r="F73" s="55"/>
      <c r="G73" s="55"/>
      <c r="H73" s="55"/>
      <c r="I73" s="101">
        <f t="shared" si="6"/>
        <v>2.646743738304219E-3</v>
      </c>
      <c r="J73" s="101">
        <f t="shared" si="7"/>
        <v>1.2862318840579709E-2</v>
      </c>
      <c r="K73" s="98">
        <f t="shared" si="8"/>
        <v>71</v>
      </c>
      <c r="L73" s="102">
        <f t="shared" si="10"/>
        <v>9.1536130986914202E-4</v>
      </c>
      <c r="M73" s="99">
        <f t="shared" si="9"/>
        <v>4</v>
      </c>
      <c r="N73" s="99">
        <f t="shared" si="11"/>
        <v>0</v>
      </c>
    </row>
    <row r="74" spans="1:14">
      <c r="A74" s="42">
        <v>72</v>
      </c>
      <c r="B74" s="104" t="s">
        <v>163</v>
      </c>
      <c r="C74" s="55">
        <v>5984</v>
      </c>
      <c r="D74" s="55">
        <v>6903</v>
      </c>
      <c r="E74" s="55">
        <v>6720</v>
      </c>
      <c r="F74" s="55"/>
      <c r="G74" s="55"/>
      <c r="H74" s="55"/>
      <c r="I74" s="101">
        <f t="shared" si="6"/>
        <v>3.1812051370782241E-3</v>
      </c>
      <c r="J74" s="101">
        <f t="shared" si="7"/>
        <v>0.12299465240641712</v>
      </c>
      <c r="K74" s="98">
        <f t="shared" si="8"/>
        <v>736</v>
      </c>
      <c r="L74" s="102">
        <f t="shared" si="10"/>
        <v>9.4888158318829369E-3</v>
      </c>
      <c r="M74" s="99">
        <f t="shared" si="9"/>
        <v>-183</v>
      </c>
      <c r="N74" s="99">
        <f t="shared" si="11"/>
        <v>0</v>
      </c>
    </row>
    <row r="75" spans="1:14">
      <c r="A75" s="42">
        <v>73</v>
      </c>
      <c r="B75" s="104" t="s">
        <v>164</v>
      </c>
      <c r="C75" s="55">
        <v>4613</v>
      </c>
      <c r="D75" s="55">
        <v>5344</v>
      </c>
      <c r="E75" s="55">
        <v>5165</v>
      </c>
      <c r="F75" s="55"/>
      <c r="G75" s="55"/>
      <c r="H75" s="55"/>
      <c r="I75" s="101">
        <f t="shared" si="6"/>
        <v>2.4450780555072956E-3</v>
      </c>
      <c r="J75" s="101">
        <f t="shared" si="7"/>
        <v>0.1196618252763928</v>
      </c>
      <c r="K75" s="98">
        <f t="shared" si="8"/>
        <v>552</v>
      </c>
      <c r="L75" s="102">
        <f t="shared" si="10"/>
        <v>7.1166118739122023E-3</v>
      </c>
      <c r="M75" s="99">
        <f t="shared" si="9"/>
        <v>-179</v>
      </c>
      <c r="N75" s="99">
        <f t="shared" si="11"/>
        <v>0</v>
      </c>
    </row>
    <row r="76" spans="1:14">
      <c r="A76" s="42">
        <v>74</v>
      </c>
      <c r="B76" s="104" t="s">
        <v>165</v>
      </c>
      <c r="C76" s="55">
        <v>4335</v>
      </c>
      <c r="D76" s="55">
        <v>4241</v>
      </c>
      <c r="E76" s="55">
        <v>4243</v>
      </c>
      <c r="F76" s="55"/>
      <c r="G76" s="55"/>
      <c r="H76" s="55"/>
      <c r="I76" s="101">
        <f t="shared" si="6"/>
        <v>2.0086091364022178E-3</v>
      </c>
      <c r="J76" s="101">
        <f t="shared" si="7"/>
        <v>-2.1222606689734719E-2</v>
      </c>
      <c r="K76" s="98">
        <f t="shared" si="8"/>
        <v>-92</v>
      </c>
      <c r="L76" s="102">
        <f t="shared" si="10"/>
        <v>-1.1861019789853671E-3</v>
      </c>
      <c r="M76" s="99">
        <f t="shared" si="9"/>
        <v>2</v>
      </c>
      <c r="N76" s="99">
        <f t="shared" si="11"/>
        <v>0</v>
      </c>
    </row>
    <row r="77" spans="1:14">
      <c r="A77" s="42">
        <v>75</v>
      </c>
      <c r="B77" s="104" t="s">
        <v>166</v>
      </c>
      <c r="C77" s="55">
        <v>2133</v>
      </c>
      <c r="D77" s="55">
        <v>2066</v>
      </c>
      <c r="E77" s="55">
        <v>2060</v>
      </c>
      <c r="F77" s="55"/>
      <c r="G77" s="55"/>
      <c r="H77" s="55"/>
      <c r="I77" s="101">
        <f t="shared" si="6"/>
        <v>9.7519086047338419E-4</v>
      </c>
      <c r="J77" s="101">
        <f t="shared" si="7"/>
        <v>-3.4224097515236758E-2</v>
      </c>
      <c r="K77" s="98">
        <f t="shared" si="8"/>
        <v>-73</v>
      </c>
      <c r="L77" s="102">
        <f t="shared" si="10"/>
        <v>-9.4114613549925864E-4</v>
      </c>
      <c r="M77" s="99">
        <f t="shared" si="9"/>
        <v>-6</v>
      </c>
      <c r="N77" s="99">
        <f t="shared" si="11"/>
        <v>0</v>
      </c>
    </row>
    <row r="78" spans="1:14">
      <c r="A78" s="42">
        <v>76</v>
      </c>
      <c r="B78" s="104" t="s">
        <v>167</v>
      </c>
      <c r="C78" s="55">
        <v>3721</v>
      </c>
      <c r="D78" s="55">
        <v>3853</v>
      </c>
      <c r="E78" s="55">
        <v>3776</v>
      </c>
      <c r="F78" s="55"/>
      <c r="G78" s="55"/>
      <c r="H78" s="55"/>
      <c r="I78" s="101">
        <f t="shared" si="6"/>
        <v>1.7875343151201449E-3</v>
      </c>
      <c r="J78" s="101">
        <f t="shared" si="7"/>
        <v>1.4780972856758936E-2</v>
      </c>
      <c r="K78" s="98">
        <f t="shared" si="8"/>
        <v>55</v>
      </c>
      <c r="L78" s="102">
        <f t="shared" si="10"/>
        <v>7.0908270482820859E-4</v>
      </c>
      <c r="M78" s="99">
        <f t="shared" si="9"/>
        <v>-77</v>
      </c>
      <c r="N78" s="99">
        <f t="shared" si="11"/>
        <v>0</v>
      </c>
    </row>
    <row r="79" spans="1:14">
      <c r="A79" s="42">
        <v>77</v>
      </c>
      <c r="B79" s="104" t="s">
        <v>168</v>
      </c>
      <c r="C79" s="55">
        <v>7409</v>
      </c>
      <c r="D79" s="55">
        <v>7374</v>
      </c>
      <c r="E79" s="55">
        <v>7378</v>
      </c>
      <c r="F79" s="55"/>
      <c r="G79" s="55"/>
      <c r="H79" s="55"/>
      <c r="I79" s="101">
        <f t="shared" si="6"/>
        <v>3.4926981400838003E-3</v>
      </c>
      <c r="J79" s="101">
        <f t="shared" si="7"/>
        <v>-4.1841004184100415E-3</v>
      </c>
      <c r="K79" s="98">
        <f t="shared" si="8"/>
        <v>-31</v>
      </c>
      <c r="L79" s="102">
        <f t="shared" si="10"/>
        <v>-3.9966479726680849E-4</v>
      </c>
      <c r="M79" s="99">
        <f t="shared" si="9"/>
        <v>4</v>
      </c>
      <c r="N79" s="99">
        <f t="shared" si="11"/>
        <v>0</v>
      </c>
    </row>
    <row r="80" spans="1:14">
      <c r="A80" s="42">
        <v>78</v>
      </c>
      <c r="B80" s="104" t="s">
        <v>169</v>
      </c>
      <c r="C80" s="55">
        <v>4941</v>
      </c>
      <c r="D80" s="55">
        <v>4868</v>
      </c>
      <c r="E80" s="55">
        <v>4880</v>
      </c>
      <c r="F80" s="55"/>
      <c r="G80" s="55"/>
      <c r="H80" s="55"/>
      <c r="I80" s="101">
        <f t="shared" si="6"/>
        <v>2.3101608733544247E-3</v>
      </c>
      <c r="J80" s="101">
        <f t="shared" si="7"/>
        <v>-1.2345679012345678E-2</v>
      </c>
      <c r="K80" s="98">
        <f t="shared" si="8"/>
        <v>-61</v>
      </c>
      <c r="L80" s="102">
        <f t="shared" si="10"/>
        <v>-7.8643718171855868E-4</v>
      </c>
      <c r="M80" s="99">
        <f t="shared" si="9"/>
        <v>12</v>
      </c>
      <c r="N80" s="99">
        <f t="shared" si="11"/>
        <v>0</v>
      </c>
    </row>
    <row r="81" spans="1:14">
      <c r="A81" s="42">
        <v>79</v>
      </c>
      <c r="B81" s="104" t="s">
        <v>170</v>
      </c>
      <c r="C81" s="55">
        <v>3691</v>
      </c>
      <c r="D81" s="55">
        <v>3708</v>
      </c>
      <c r="E81" s="55">
        <v>3623</v>
      </c>
      <c r="F81" s="55"/>
      <c r="G81" s="55"/>
      <c r="H81" s="55"/>
      <c r="I81" s="101">
        <f t="shared" si="6"/>
        <v>1.7151050910170246E-3</v>
      </c>
      <c r="J81" s="101">
        <f t="shared" si="7"/>
        <v>-1.842319154700623E-2</v>
      </c>
      <c r="K81" s="98">
        <f t="shared" si="8"/>
        <v>-68</v>
      </c>
      <c r="L81" s="102">
        <f t="shared" si="10"/>
        <v>-8.7668407142396697E-4</v>
      </c>
      <c r="M81" s="99">
        <f t="shared" si="9"/>
        <v>-85</v>
      </c>
      <c r="N81" s="99">
        <f t="shared" si="11"/>
        <v>0</v>
      </c>
    </row>
    <row r="82" spans="1:14">
      <c r="A82" s="42">
        <v>80</v>
      </c>
      <c r="B82" s="104" t="s">
        <v>171</v>
      </c>
      <c r="C82" s="55">
        <v>11922</v>
      </c>
      <c r="D82" s="55">
        <v>11772</v>
      </c>
      <c r="E82" s="55">
        <v>11597</v>
      </c>
      <c r="F82" s="55"/>
      <c r="G82" s="55"/>
      <c r="H82" s="55"/>
      <c r="I82" s="101">
        <f t="shared" si="6"/>
        <v>5.4899458295678818E-3</v>
      </c>
      <c r="J82" s="101">
        <f t="shared" si="7"/>
        <v>-2.7260526757255495E-2</v>
      </c>
      <c r="K82" s="98">
        <f t="shared" si="8"/>
        <v>-325</v>
      </c>
      <c r="L82" s="102">
        <f t="shared" si="10"/>
        <v>-4.1900341648939601E-3</v>
      </c>
      <c r="M82" s="99">
        <f t="shared" si="9"/>
        <v>-175</v>
      </c>
      <c r="N82" s="99">
        <f t="shared" si="11"/>
        <v>0</v>
      </c>
    </row>
    <row r="83" spans="1:14">
      <c r="A83" s="42">
        <v>81</v>
      </c>
      <c r="B83" s="104" t="s">
        <v>172</v>
      </c>
      <c r="C83" s="55">
        <v>9734</v>
      </c>
      <c r="D83" s="55">
        <v>9677</v>
      </c>
      <c r="E83" s="55">
        <v>9638</v>
      </c>
      <c r="F83" s="55"/>
      <c r="G83" s="55"/>
      <c r="H83" s="55"/>
      <c r="I83" s="101">
        <f t="shared" si="6"/>
        <v>4.5625677248749882E-3</v>
      </c>
      <c r="J83" s="101">
        <f t="shared" si="7"/>
        <v>-9.8623381960139724E-3</v>
      </c>
      <c r="K83" s="98">
        <f t="shared" si="8"/>
        <v>-96</v>
      </c>
      <c r="L83" s="102">
        <f t="shared" si="10"/>
        <v>-1.2376716302456004E-3</v>
      </c>
      <c r="M83" s="99">
        <f t="shared" si="9"/>
        <v>-39</v>
      </c>
      <c r="N83" s="99">
        <f t="shared" si="11"/>
        <v>0</v>
      </c>
    </row>
    <row r="84" spans="1:14" s="110" customFormat="1">
      <c r="A84" s="192" t="s">
        <v>173</v>
      </c>
      <c r="B84" s="192"/>
      <c r="C84" s="64">
        <v>2034842</v>
      </c>
      <c r="D84" s="64">
        <v>2125843</v>
      </c>
      <c r="E84" s="64">
        <v>2112407</v>
      </c>
      <c r="F84" s="64"/>
      <c r="G84" s="64"/>
      <c r="H84" s="64"/>
      <c r="I84" s="101">
        <f t="shared" si="6"/>
        <v>1</v>
      </c>
      <c r="J84" s="101">
        <f t="shared" si="7"/>
        <v>3.8118438679759906E-2</v>
      </c>
      <c r="K84" s="98">
        <f t="shared" si="8"/>
        <v>77565</v>
      </c>
      <c r="L84" s="102">
        <f t="shared" si="10"/>
        <v>1</v>
      </c>
      <c r="M84" s="98">
        <f t="shared" si="9"/>
        <v>-13436</v>
      </c>
      <c r="N84" s="99">
        <f t="shared" si="11"/>
        <v>0</v>
      </c>
    </row>
    <row r="85" spans="1:14">
      <c r="C85" s="133"/>
      <c r="D85" s="131"/>
      <c r="E85" s="132"/>
      <c r="F85" s="141"/>
      <c r="G85" s="141"/>
      <c r="H85" s="141"/>
      <c r="L85" s="13"/>
    </row>
    <row r="86" spans="1:14">
      <c r="C86" s="133"/>
      <c r="D86" s="131"/>
      <c r="E86" s="132"/>
      <c r="F86" s="141"/>
      <c r="G86" s="141"/>
      <c r="H86" s="141"/>
    </row>
    <row r="87" spans="1:14">
      <c r="E87" s="141"/>
      <c r="F87" s="141"/>
    </row>
    <row r="88" spans="1:14">
      <c r="C88" s="141"/>
      <c r="E88" s="141"/>
      <c r="G88" s="24"/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N87"/>
  <sheetViews>
    <sheetView topLeftCell="K1" zoomScale="80" zoomScaleNormal="80" workbookViewId="0">
      <pane ySplit="2" topLeftCell="A3" activePane="bottomLeft" state="frozen"/>
      <selection activeCell="W1" sqref="W1"/>
      <selection pane="bottomLeft" activeCell="T12" sqref="T12"/>
    </sheetView>
  </sheetViews>
  <sheetFormatPr defaultColWidth="9.140625" defaultRowHeight="15"/>
  <cols>
    <col min="1" max="1" width="11.85546875" style="6" customWidth="1"/>
    <col min="2" max="2" width="16.42578125" style="6" bestFit="1" customWidth="1"/>
    <col min="3" max="8" width="12" style="6" customWidth="1"/>
    <col min="9" max="9" width="18.140625" style="6" customWidth="1"/>
    <col min="10" max="10" width="30.42578125" style="6" customWidth="1"/>
    <col min="11" max="11" width="27.42578125" style="6" customWidth="1"/>
    <col min="12" max="12" width="22.28515625" style="6" customWidth="1"/>
    <col min="13" max="14" width="25.140625" style="6" customWidth="1"/>
    <col min="15" max="16384" width="9.140625" style="6"/>
  </cols>
  <sheetData>
    <row r="1" spans="1:14" ht="15.75" thickBot="1">
      <c r="C1" s="188" t="s">
        <v>281</v>
      </c>
      <c r="D1" s="188"/>
      <c r="E1" s="189"/>
      <c r="F1" s="190" t="s">
        <v>280</v>
      </c>
      <c r="G1" s="188"/>
      <c r="H1" s="189"/>
    </row>
    <row r="2" spans="1:14" ht="45">
      <c r="A2" s="94" t="s">
        <v>91</v>
      </c>
      <c r="B2" s="94" t="s">
        <v>174</v>
      </c>
      <c r="C2" s="94">
        <v>42948</v>
      </c>
      <c r="D2" s="94">
        <v>43282</v>
      </c>
      <c r="E2" s="94">
        <v>43313</v>
      </c>
      <c r="F2" s="94">
        <v>42948</v>
      </c>
      <c r="G2" s="94">
        <v>43282</v>
      </c>
      <c r="H2" s="94">
        <v>43313</v>
      </c>
      <c r="I2" s="93" t="s">
        <v>310</v>
      </c>
      <c r="J2" s="93" t="s">
        <v>323</v>
      </c>
      <c r="K2" s="93" t="s">
        <v>324</v>
      </c>
      <c r="L2" s="93" t="s">
        <v>318</v>
      </c>
      <c r="M2" s="43" t="s">
        <v>325</v>
      </c>
      <c r="N2" s="162" t="s">
        <v>326</v>
      </c>
    </row>
    <row r="3" spans="1:14">
      <c r="A3" s="42">
        <v>1</v>
      </c>
      <c r="B3" s="104" t="s">
        <v>92</v>
      </c>
      <c r="C3" s="56">
        <v>16954</v>
      </c>
      <c r="D3" s="56">
        <v>15957</v>
      </c>
      <c r="E3" s="56">
        <v>15976</v>
      </c>
      <c r="F3" s="56"/>
      <c r="G3" s="56"/>
      <c r="H3" s="56"/>
      <c r="I3" s="101">
        <f>E3/$E$84</f>
        <v>2.1833309189505361E-2</v>
      </c>
      <c r="J3" s="101">
        <f t="shared" ref="J3:J66" si="0">(E3-C3)/C3</f>
        <v>-5.768550194644332E-2</v>
      </c>
      <c r="K3" s="98">
        <f t="shared" ref="K3:K66" si="1">E3-C3</f>
        <v>-978</v>
      </c>
      <c r="L3" s="102">
        <f>K3/$K$84</f>
        <v>-7.7318365088149266E-2</v>
      </c>
      <c r="M3" s="99">
        <f t="shared" ref="M3:M66" si="2">E3-D3</f>
        <v>19</v>
      </c>
      <c r="N3" s="99">
        <f>H3-G3</f>
        <v>0</v>
      </c>
    </row>
    <row r="4" spans="1:14">
      <c r="A4" s="42">
        <v>2</v>
      </c>
      <c r="B4" s="104" t="s">
        <v>93</v>
      </c>
      <c r="C4" s="56">
        <v>5241</v>
      </c>
      <c r="D4" s="56">
        <v>5489</v>
      </c>
      <c r="E4" s="56">
        <v>5945</v>
      </c>
      <c r="F4" s="56"/>
      <c r="G4" s="56"/>
      <c r="H4" s="56"/>
      <c r="I4" s="101">
        <f t="shared" ref="I4:I67" si="3">E4/$E$84</f>
        <v>8.1246258845524139E-3</v>
      </c>
      <c r="J4" s="101">
        <f t="shared" si="0"/>
        <v>0.13432551039877885</v>
      </c>
      <c r="K4" s="98">
        <f t="shared" si="1"/>
        <v>704</v>
      </c>
      <c r="L4" s="102">
        <f t="shared" ref="L4:L67" si="4">K4/$K$84</f>
        <v>5.5656573642185153E-2</v>
      </c>
      <c r="M4" s="99">
        <f t="shared" si="2"/>
        <v>456</v>
      </c>
      <c r="N4" s="99">
        <f t="shared" ref="N4:N67" si="5">H4-G4</f>
        <v>0</v>
      </c>
    </row>
    <row r="5" spans="1:14">
      <c r="A5" s="42">
        <v>3</v>
      </c>
      <c r="B5" s="104" t="s">
        <v>94</v>
      </c>
      <c r="C5" s="56">
        <v>12026</v>
      </c>
      <c r="D5" s="56">
        <v>19090</v>
      </c>
      <c r="E5" s="56">
        <v>19412</v>
      </c>
      <c r="F5" s="56"/>
      <c r="G5" s="56"/>
      <c r="H5" s="56"/>
      <c r="I5" s="101">
        <f t="shared" si="3"/>
        <v>2.6529055958104536E-2</v>
      </c>
      <c r="J5" s="101">
        <f t="shared" si="0"/>
        <v>0.61416929985032431</v>
      </c>
      <c r="K5" s="98">
        <f t="shared" si="1"/>
        <v>7386</v>
      </c>
      <c r="L5" s="102">
        <f t="shared" si="4"/>
        <v>0.58391967744485729</v>
      </c>
      <c r="M5" s="99">
        <f t="shared" si="2"/>
        <v>322</v>
      </c>
      <c r="N5" s="99">
        <f t="shared" si="5"/>
        <v>0</v>
      </c>
    </row>
    <row r="6" spans="1:14">
      <c r="A6" s="42">
        <v>4</v>
      </c>
      <c r="B6" s="104" t="s">
        <v>95</v>
      </c>
      <c r="C6" s="56">
        <v>3652</v>
      </c>
      <c r="D6" s="56">
        <v>3731</v>
      </c>
      <c r="E6" s="56">
        <v>3716</v>
      </c>
      <c r="F6" s="56"/>
      <c r="G6" s="56"/>
      <c r="H6" s="56"/>
      <c r="I6" s="101">
        <f t="shared" si="3"/>
        <v>5.0784036647597598E-3</v>
      </c>
      <c r="J6" s="101">
        <f t="shared" si="0"/>
        <v>1.7524644030668127E-2</v>
      </c>
      <c r="K6" s="98">
        <f t="shared" si="1"/>
        <v>64</v>
      </c>
      <c r="L6" s="102">
        <f t="shared" si="4"/>
        <v>5.0596885129259228E-3</v>
      </c>
      <c r="M6" s="99">
        <f t="shared" si="2"/>
        <v>-15</v>
      </c>
      <c r="N6" s="99">
        <f t="shared" si="5"/>
        <v>0</v>
      </c>
    </row>
    <row r="7" spans="1:14">
      <c r="A7" s="42">
        <v>5</v>
      </c>
      <c r="B7" s="104" t="s">
        <v>96</v>
      </c>
      <c r="C7" s="56">
        <v>5600</v>
      </c>
      <c r="D7" s="56">
        <v>5306</v>
      </c>
      <c r="E7" s="56">
        <v>5415</v>
      </c>
      <c r="F7" s="56"/>
      <c r="G7" s="56"/>
      <c r="H7" s="56"/>
      <c r="I7" s="101">
        <f t="shared" si="3"/>
        <v>7.4003110453913076E-3</v>
      </c>
      <c r="J7" s="101">
        <f t="shared" si="0"/>
        <v>-3.3035714285714286E-2</v>
      </c>
      <c r="K7" s="98">
        <f t="shared" si="1"/>
        <v>-185</v>
      </c>
      <c r="L7" s="102">
        <f t="shared" si="4"/>
        <v>-1.4625662107676496E-2</v>
      </c>
      <c r="M7" s="99">
        <f t="shared" si="2"/>
        <v>109</v>
      </c>
      <c r="N7" s="99">
        <f t="shared" si="5"/>
        <v>0</v>
      </c>
    </row>
    <row r="8" spans="1:14">
      <c r="A8" s="42">
        <v>6</v>
      </c>
      <c r="B8" s="104" t="s">
        <v>97</v>
      </c>
      <c r="C8" s="56">
        <v>16570</v>
      </c>
      <c r="D8" s="56">
        <v>15424</v>
      </c>
      <c r="E8" s="56">
        <v>15561</v>
      </c>
      <c r="F8" s="56"/>
      <c r="G8" s="56"/>
      <c r="H8" s="56"/>
      <c r="I8" s="101">
        <f t="shared" si="3"/>
        <v>2.1266157004124493E-2</v>
      </c>
      <c r="J8" s="101">
        <f t="shared" si="0"/>
        <v>-6.0893180446590221E-2</v>
      </c>
      <c r="K8" s="98">
        <f t="shared" si="1"/>
        <v>-1009</v>
      </c>
      <c r="L8" s="102">
        <f t="shared" si="4"/>
        <v>-7.9769151711597749E-2</v>
      </c>
      <c r="M8" s="99">
        <f t="shared" si="2"/>
        <v>137</v>
      </c>
      <c r="N8" s="99">
        <f t="shared" si="5"/>
        <v>0</v>
      </c>
    </row>
    <row r="9" spans="1:14">
      <c r="A9" s="42">
        <v>7</v>
      </c>
      <c r="B9" s="104" t="s">
        <v>98</v>
      </c>
      <c r="C9" s="56">
        <v>39791</v>
      </c>
      <c r="D9" s="56">
        <v>35569</v>
      </c>
      <c r="E9" s="56">
        <v>35877</v>
      </c>
      <c r="F9" s="56"/>
      <c r="G9" s="56"/>
      <c r="H9" s="56"/>
      <c r="I9" s="101">
        <f t="shared" si="3"/>
        <v>4.9030648084118916E-2</v>
      </c>
      <c r="J9" s="101">
        <f t="shared" si="0"/>
        <v>-9.8363951647357437E-2</v>
      </c>
      <c r="K9" s="98">
        <f t="shared" si="1"/>
        <v>-3914</v>
      </c>
      <c r="L9" s="102">
        <f t="shared" si="4"/>
        <v>-0.309431575618626</v>
      </c>
      <c r="M9" s="99">
        <f t="shared" si="2"/>
        <v>308</v>
      </c>
      <c r="N9" s="99">
        <f t="shared" si="5"/>
        <v>0</v>
      </c>
    </row>
    <row r="10" spans="1:14">
      <c r="A10" s="42">
        <v>8</v>
      </c>
      <c r="B10" s="104" t="s">
        <v>99</v>
      </c>
      <c r="C10" s="56">
        <v>1325</v>
      </c>
      <c r="D10" s="56">
        <v>1250</v>
      </c>
      <c r="E10" s="56">
        <v>1337</v>
      </c>
      <c r="F10" s="56"/>
      <c r="G10" s="56"/>
      <c r="H10" s="56"/>
      <c r="I10" s="101">
        <f t="shared" si="3"/>
        <v>1.827186679166792E-3</v>
      </c>
      <c r="J10" s="101">
        <f t="shared" si="0"/>
        <v>9.0566037735849061E-3</v>
      </c>
      <c r="K10" s="98">
        <f t="shared" si="1"/>
        <v>12</v>
      </c>
      <c r="L10" s="102">
        <f t="shared" si="4"/>
        <v>9.4869159617361057E-4</v>
      </c>
      <c r="M10" s="99">
        <f t="shared" si="2"/>
        <v>87</v>
      </c>
      <c r="N10" s="99">
        <f t="shared" si="5"/>
        <v>0</v>
      </c>
    </row>
    <row r="11" spans="1:14">
      <c r="A11" s="42">
        <v>9</v>
      </c>
      <c r="B11" s="104" t="s">
        <v>100</v>
      </c>
      <c r="C11" s="56">
        <v>16189</v>
      </c>
      <c r="D11" s="56">
        <v>19910</v>
      </c>
      <c r="E11" s="56">
        <v>20000</v>
      </c>
      <c r="F11" s="56"/>
      <c r="G11" s="56"/>
      <c r="H11" s="56"/>
      <c r="I11" s="101">
        <f t="shared" si="3"/>
        <v>2.7332635440041764E-2</v>
      </c>
      <c r="J11" s="101">
        <f t="shared" si="0"/>
        <v>0.2354067576749645</v>
      </c>
      <c r="K11" s="98">
        <f t="shared" si="1"/>
        <v>3811</v>
      </c>
      <c r="L11" s="102">
        <f t="shared" si="4"/>
        <v>0.30128863941813583</v>
      </c>
      <c r="M11" s="99">
        <f t="shared" si="2"/>
        <v>90</v>
      </c>
      <c r="N11" s="99">
        <f t="shared" si="5"/>
        <v>0</v>
      </c>
    </row>
    <row r="12" spans="1:14">
      <c r="A12" s="42">
        <v>10</v>
      </c>
      <c r="B12" s="104" t="s">
        <v>101</v>
      </c>
      <c r="C12" s="56">
        <v>12770</v>
      </c>
      <c r="D12" s="56">
        <v>22656</v>
      </c>
      <c r="E12" s="56">
        <v>23187</v>
      </c>
      <c r="F12" s="56"/>
      <c r="G12" s="56"/>
      <c r="H12" s="56"/>
      <c r="I12" s="101">
        <f t="shared" si="3"/>
        <v>3.1688090897412417E-2</v>
      </c>
      <c r="J12" s="101">
        <f t="shared" si="0"/>
        <v>0.81574001566170717</v>
      </c>
      <c r="K12" s="98">
        <f t="shared" si="1"/>
        <v>10417</v>
      </c>
      <c r="L12" s="102">
        <f t="shared" si="4"/>
        <v>0.82354336311170839</v>
      </c>
      <c r="M12" s="99">
        <f t="shared" si="2"/>
        <v>531</v>
      </c>
      <c r="N12" s="99">
        <f t="shared" si="5"/>
        <v>0</v>
      </c>
    </row>
    <row r="13" spans="1:14">
      <c r="A13" s="42">
        <v>11</v>
      </c>
      <c r="B13" s="104" t="s">
        <v>102</v>
      </c>
      <c r="C13" s="56">
        <v>2304</v>
      </c>
      <c r="D13" s="56">
        <v>2103</v>
      </c>
      <c r="E13" s="56">
        <v>2100</v>
      </c>
      <c r="F13" s="56"/>
      <c r="G13" s="56"/>
      <c r="H13" s="56"/>
      <c r="I13" s="101">
        <f t="shared" si="3"/>
        <v>2.8699267212043853E-3</v>
      </c>
      <c r="J13" s="101">
        <f t="shared" si="0"/>
        <v>-8.8541666666666671E-2</v>
      </c>
      <c r="K13" s="98">
        <f t="shared" si="1"/>
        <v>-204</v>
      </c>
      <c r="L13" s="102">
        <f t="shared" si="4"/>
        <v>-1.6127757134951379E-2</v>
      </c>
      <c r="M13" s="99">
        <f t="shared" si="2"/>
        <v>-3</v>
      </c>
      <c r="N13" s="99">
        <f t="shared" si="5"/>
        <v>0</v>
      </c>
    </row>
    <row r="14" spans="1:14">
      <c r="A14" s="42">
        <v>12</v>
      </c>
      <c r="B14" s="104" t="s">
        <v>103</v>
      </c>
      <c r="C14" s="56">
        <v>893</v>
      </c>
      <c r="D14" s="56">
        <v>812</v>
      </c>
      <c r="E14" s="56">
        <v>859</v>
      </c>
      <c r="F14" s="56"/>
      <c r="G14" s="56"/>
      <c r="H14" s="56"/>
      <c r="I14" s="101">
        <f t="shared" si="3"/>
        <v>1.1739366921497938E-3</v>
      </c>
      <c r="J14" s="101">
        <f t="shared" si="0"/>
        <v>-3.8073908174692049E-2</v>
      </c>
      <c r="K14" s="98">
        <f t="shared" si="1"/>
        <v>-34</v>
      </c>
      <c r="L14" s="102">
        <f t="shared" si="4"/>
        <v>-2.6879595224918967E-3</v>
      </c>
      <c r="M14" s="99">
        <f t="shared" si="2"/>
        <v>47</v>
      </c>
      <c r="N14" s="99">
        <f t="shared" si="5"/>
        <v>0</v>
      </c>
    </row>
    <row r="15" spans="1:14">
      <c r="A15" s="42">
        <v>13</v>
      </c>
      <c r="B15" s="104" t="s">
        <v>104</v>
      </c>
      <c r="C15" s="56">
        <v>3009</v>
      </c>
      <c r="D15" s="56">
        <v>3243</v>
      </c>
      <c r="E15" s="56">
        <v>3252</v>
      </c>
      <c r="F15" s="56"/>
      <c r="G15" s="56"/>
      <c r="H15" s="56"/>
      <c r="I15" s="101">
        <f t="shared" si="3"/>
        <v>4.4442865225507912E-3</v>
      </c>
      <c r="J15" s="101">
        <f t="shared" si="0"/>
        <v>8.0757726819541381E-2</v>
      </c>
      <c r="K15" s="98">
        <f t="shared" si="1"/>
        <v>243</v>
      </c>
      <c r="L15" s="102">
        <f t="shared" si="4"/>
        <v>1.9211004822515615E-2</v>
      </c>
      <c r="M15" s="99">
        <f t="shared" si="2"/>
        <v>9</v>
      </c>
      <c r="N15" s="99">
        <f t="shared" si="5"/>
        <v>0</v>
      </c>
    </row>
    <row r="16" spans="1:14">
      <c r="A16" s="42">
        <v>14</v>
      </c>
      <c r="B16" s="104" t="s">
        <v>105</v>
      </c>
      <c r="C16" s="56">
        <v>2385</v>
      </c>
      <c r="D16" s="56">
        <v>3467</v>
      </c>
      <c r="E16" s="56">
        <v>3498</v>
      </c>
      <c r="F16" s="56"/>
      <c r="G16" s="56"/>
      <c r="H16" s="56"/>
      <c r="I16" s="101">
        <f t="shared" si="3"/>
        <v>4.7804779384633045E-3</v>
      </c>
      <c r="J16" s="101">
        <f t="shared" si="0"/>
        <v>0.46666666666666667</v>
      </c>
      <c r="K16" s="98">
        <f t="shared" si="1"/>
        <v>1113</v>
      </c>
      <c r="L16" s="102">
        <f t="shared" si="4"/>
        <v>8.7991145545102373E-2</v>
      </c>
      <c r="M16" s="99">
        <f t="shared" si="2"/>
        <v>31</v>
      </c>
      <c r="N16" s="99">
        <f t="shared" si="5"/>
        <v>0</v>
      </c>
    </row>
    <row r="17" spans="1:14">
      <c r="A17" s="42">
        <v>15</v>
      </c>
      <c r="B17" s="104" t="s">
        <v>106</v>
      </c>
      <c r="C17" s="56">
        <v>7600</v>
      </c>
      <c r="D17" s="56">
        <v>7325</v>
      </c>
      <c r="E17" s="56">
        <v>7514</v>
      </c>
      <c r="F17" s="56"/>
      <c r="G17" s="56"/>
      <c r="H17" s="56"/>
      <c r="I17" s="101">
        <f t="shared" si="3"/>
        <v>1.0268871134823691E-2</v>
      </c>
      <c r="J17" s="101">
        <f t="shared" si="0"/>
        <v>-1.1315789473684211E-2</v>
      </c>
      <c r="K17" s="98">
        <f t="shared" si="1"/>
        <v>-86</v>
      </c>
      <c r="L17" s="102">
        <f t="shared" si="4"/>
        <v>-6.7989564392442088E-3</v>
      </c>
      <c r="M17" s="99">
        <f t="shared" si="2"/>
        <v>189</v>
      </c>
      <c r="N17" s="99">
        <f t="shared" si="5"/>
        <v>0</v>
      </c>
    </row>
    <row r="18" spans="1:14">
      <c r="A18" s="42">
        <v>16</v>
      </c>
      <c r="B18" s="104" t="s">
        <v>107</v>
      </c>
      <c r="C18" s="56">
        <v>19424</v>
      </c>
      <c r="D18" s="56">
        <v>17905</v>
      </c>
      <c r="E18" s="56">
        <v>17976</v>
      </c>
      <c r="F18" s="56"/>
      <c r="G18" s="56"/>
      <c r="H18" s="56"/>
      <c r="I18" s="101">
        <f t="shared" si="3"/>
        <v>2.4566572733509536E-2</v>
      </c>
      <c r="J18" s="101">
        <f t="shared" si="0"/>
        <v>-7.454695222405272E-2</v>
      </c>
      <c r="K18" s="98">
        <f t="shared" si="1"/>
        <v>-1448</v>
      </c>
      <c r="L18" s="102">
        <f t="shared" si="4"/>
        <v>-0.11447545260494901</v>
      </c>
      <c r="M18" s="99">
        <f t="shared" si="2"/>
        <v>71</v>
      </c>
      <c r="N18" s="99">
        <f t="shared" si="5"/>
        <v>0</v>
      </c>
    </row>
    <row r="19" spans="1:14">
      <c r="A19" s="42">
        <v>17</v>
      </c>
      <c r="B19" s="104" t="s">
        <v>108</v>
      </c>
      <c r="C19" s="56">
        <v>11715</v>
      </c>
      <c r="D19" s="56">
        <v>10827</v>
      </c>
      <c r="E19" s="56">
        <v>10835</v>
      </c>
      <c r="F19" s="56"/>
      <c r="G19" s="56"/>
      <c r="H19" s="56"/>
      <c r="I19" s="101">
        <f t="shared" si="3"/>
        <v>1.4807455249642627E-2</v>
      </c>
      <c r="J19" s="101">
        <f t="shared" si="0"/>
        <v>-7.5117370892018781E-2</v>
      </c>
      <c r="K19" s="98">
        <f t="shared" si="1"/>
        <v>-880</v>
      </c>
      <c r="L19" s="102">
        <f t="shared" si="4"/>
        <v>-6.9570717052731434E-2</v>
      </c>
      <c r="M19" s="99">
        <f t="shared" si="2"/>
        <v>8</v>
      </c>
      <c r="N19" s="99">
        <f t="shared" si="5"/>
        <v>0</v>
      </c>
    </row>
    <row r="20" spans="1:14">
      <c r="A20" s="42">
        <v>18</v>
      </c>
      <c r="B20" s="104" t="s">
        <v>109</v>
      </c>
      <c r="C20" s="56">
        <v>3337</v>
      </c>
      <c r="D20" s="56">
        <v>3636</v>
      </c>
      <c r="E20" s="56">
        <v>3684</v>
      </c>
      <c r="F20" s="56"/>
      <c r="G20" s="56"/>
      <c r="H20" s="56"/>
      <c r="I20" s="101">
        <f t="shared" si="3"/>
        <v>5.0346714480556934E-3</v>
      </c>
      <c r="J20" s="101">
        <f t="shared" si="0"/>
        <v>0.10398561582259515</v>
      </c>
      <c r="K20" s="98">
        <f t="shared" si="1"/>
        <v>347</v>
      </c>
      <c r="L20" s="102">
        <f t="shared" si="4"/>
        <v>2.7432998656020238E-2</v>
      </c>
      <c r="M20" s="99">
        <f t="shared" si="2"/>
        <v>48</v>
      </c>
      <c r="N20" s="99">
        <f t="shared" si="5"/>
        <v>0</v>
      </c>
    </row>
    <row r="21" spans="1:14">
      <c r="A21" s="42">
        <v>19</v>
      </c>
      <c r="B21" s="104" t="s">
        <v>110</v>
      </c>
      <c r="C21" s="56">
        <v>7729</v>
      </c>
      <c r="D21" s="56">
        <v>7256</v>
      </c>
      <c r="E21" s="56">
        <v>7302</v>
      </c>
      <c r="F21" s="56"/>
      <c r="G21" s="56"/>
      <c r="H21" s="56"/>
      <c r="I21" s="101">
        <f t="shared" si="3"/>
        <v>9.9791451991592482E-3</v>
      </c>
      <c r="J21" s="101">
        <f t="shared" si="0"/>
        <v>-5.5246474317505498E-2</v>
      </c>
      <c r="K21" s="98">
        <f t="shared" si="1"/>
        <v>-427</v>
      </c>
      <c r="L21" s="102">
        <f t="shared" si="4"/>
        <v>-3.3757609297177645E-2</v>
      </c>
      <c r="M21" s="99">
        <f t="shared" si="2"/>
        <v>46</v>
      </c>
      <c r="N21" s="99">
        <f t="shared" si="5"/>
        <v>0</v>
      </c>
    </row>
    <row r="22" spans="1:14">
      <c r="A22" s="42">
        <v>20</v>
      </c>
      <c r="B22" s="104" t="s">
        <v>111</v>
      </c>
      <c r="C22" s="56">
        <v>16479</v>
      </c>
      <c r="D22" s="56">
        <v>15973</v>
      </c>
      <c r="E22" s="56">
        <v>16675</v>
      </c>
      <c r="F22" s="56"/>
      <c r="G22" s="56"/>
      <c r="H22" s="56"/>
      <c r="I22" s="101">
        <f t="shared" si="3"/>
        <v>2.2788584798134819E-2</v>
      </c>
      <c r="J22" s="101">
        <f t="shared" si="0"/>
        <v>1.1893925602281691E-2</v>
      </c>
      <c r="K22" s="98">
        <f t="shared" si="1"/>
        <v>196</v>
      </c>
      <c r="L22" s="102">
        <f t="shared" si="4"/>
        <v>1.549529607083564E-2</v>
      </c>
      <c r="M22" s="99">
        <f t="shared" si="2"/>
        <v>702</v>
      </c>
      <c r="N22" s="99">
        <f t="shared" si="5"/>
        <v>0</v>
      </c>
    </row>
    <row r="23" spans="1:14">
      <c r="A23" s="42">
        <v>21</v>
      </c>
      <c r="B23" s="104" t="s">
        <v>112</v>
      </c>
      <c r="C23" s="56">
        <v>6404</v>
      </c>
      <c r="D23" s="56">
        <v>7966</v>
      </c>
      <c r="E23" s="56">
        <v>8076</v>
      </c>
      <c r="F23" s="56"/>
      <c r="G23" s="56"/>
      <c r="H23" s="56"/>
      <c r="I23" s="101">
        <f t="shared" si="3"/>
        <v>1.1036918190688864E-2</v>
      </c>
      <c r="J23" s="101">
        <f t="shared" si="0"/>
        <v>0.26108682073703937</v>
      </c>
      <c r="K23" s="98">
        <f t="shared" si="1"/>
        <v>1672</v>
      </c>
      <c r="L23" s="102">
        <f t="shared" si="4"/>
        <v>0.13218436240018974</v>
      </c>
      <c r="M23" s="99">
        <f t="shared" si="2"/>
        <v>110</v>
      </c>
      <c r="N23" s="99">
        <f t="shared" si="5"/>
        <v>0</v>
      </c>
    </row>
    <row r="24" spans="1:14">
      <c r="A24" s="42">
        <v>22</v>
      </c>
      <c r="B24" s="104" t="s">
        <v>113</v>
      </c>
      <c r="C24" s="56">
        <v>9493</v>
      </c>
      <c r="D24" s="56">
        <v>8697</v>
      </c>
      <c r="E24" s="56">
        <v>8728</v>
      </c>
      <c r="F24" s="56"/>
      <c r="G24" s="56"/>
      <c r="H24" s="56"/>
      <c r="I24" s="101">
        <f t="shared" si="3"/>
        <v>1.1927962106034225E-2</v>
      </c>
      <c r="J24" s="101">
        <f t="shared" si="0"/>
        <v>-8.0585694722427048E-2</v>
      </c>
      <c r="K24" s="98">
        <f t="shared" si="1"/>
        <v>-765</v>
      </c>
      <c r="L24" s="102">
        <f t="shared" si="4"/>
        <v>-6.0479089256067674E-2</v>
      </c>
      <c r="M24" s="99">
        <f t="shared" si="2"/>
        <v>31</v>
      </c>
      <c r="N24" s="99">
        <f t="shared" si="5"/>
        <v>0</v>
      </c>
    </row>
    <row r="25" spans="1:14">
      <c r="A25" s="42">
        <v>23</v>
      </c>
      <c r="B25" s="104" t="s">
        <v>114</v>
      </c>
      <c r="C25" s="56">
        <v>5924</v>
      </c>
      <c r="D25" s="56">
        <v>5132</v>
      </c>
      <c r="E25" s="56">
        <v>5193</v>
      </c>
      <c r="F25" s="56"/>
      <c r="G25" s="56"/>
      <c r="H25" s="56"/>
      <c r="I25" s="101">
        <f t="shared" si="3"/>
        <v>7.0969187920068445E-3</v>
      </c>
      <c r="J25" s="101">
        <f t="shared" si="0"/>
        <v>-0.12339635381498987</v>
      </c>
      <c r="K25" s="98">
        <f t="shared" si="1"/>
        <v>-731</v>
      </c>
      <c r="L25" s="102">
        <f t="shared" si="4"/>
        <v>-5.779112973357578E-2</v>
      </c>
      <c r="M25" s="99">
        <f t="shared" si="2"/>
        <v>61</v>
      </c>
      <c r="N25" s="99">
        <f t="shared" si="5"/>
        <v>0</v>
      </c>
    </row>
    <row r="26" spans="1:14">
      <c r="A26" s="42">
        <v>24</v>
      </c>
      <c r="B26" s="104" t="s">
        <v>115</v>
      </c>
      <c r="C26" s="56">
        <v>4336</v>
      </c>
      <c r="D26" s="56">
        <v>3954</v>
      </c>
      <c r="E26" s="56">
        <v>3976</v>
      </c>
      <c r="F26" s="56"/>
      <c r="G26" s="56"/>
      <c r="H26" s="56"/>
      <c r="I26" s="101">
        <f t="shared" si="3"/>
        <v>5.4337279254803028E-3</v>
      </c>
      <c r="J26" s="101">
        <f t="shared" si="0"/>
        <v>-8.3025830258302583E-2</v>
      </c>
      <c r="K26" s="98">
        <f t="shared" si="1"/>
        <v>-360</v>
      </c>
      <c r="L26" s="102">
        <f t="shared" si="4"/>
        <v>-2.8460747885208318E-2</v>
      </c>
      <c r="M26" s="99">
        <f t="shared" si="2"/>
        <v>22</v>
      </c>
      <c r="N26" s="99">
        <f t="shared" si="5"/>
        <v>0</v>
      </c>
    </row>
    <row r="27" spans="1:14">
      <c r="A27" s="42">
        <v>25</v>
      </c>
      <c r="B27" s="104" t="s">
        <v>116</v>
      </c>
      <c r="C27" s="56">
        <v>5716</v>
      </c>
      <c r="D27" s="56">
        <v>7308</v>
      </c>
      <c r="E27" s="56">
        <v>7428</v>
      </c>
      <c r="F27" s="56"/>
      <c r="G27" s="56"/>
      <c r="H27" s="56"/>
      <c r="I27" s="101">
        <f t="shared" si="3"/>
        <v>1.0151340802431512E-2</v>
      </c>
      <c r="J27" s="101">
        <f t="shared" si="0"/>
        <v>0.29951014695591321</v>
      </c>
      <c r="K27" s="98">
        <f t="shared" si="1"/>
        <v>1712</v>
      </c>
      <c r="L27" s="102">
        <f t="shared" si="4"/>
        <v>0.13534666772076845</v>
      </c>
      <c r="M27" s="99">
        <f t="shared" si="2"/>
        <v>120</v>
      </c>
      <c r="N27" s="99">
        <f t="shared" si="5"/>
        <v>0</v>
      </c>
    </row>
    <row r="28" spans="1:14">
      <c r="A28" s="42">
        <v>26</v>
      </c>
      <c r="B28" s="104" t="s">
        <v>117</v>
      </c>
      <c r="C28" s="56">
        <v>7539</v>
      </c>
      <c r="D28" s="56">
        <v>7138</v>
      </c>
      <c r="E28" s="56">
        <v>7157</v>
      </c>
      <c r="F28" s="56"/>
      <c r="G28" s="56"/>
      <c r="H28" s="56"/>
      <c r="I28" s="101">
        <f t="shared" si="3"/>
        <v>9.7809835922189458E-3</v>
      </c>
      <c r="J28" s="101">
        <f t="shared" si="0"/>
        <v>-5.066985011274705E-2</v>
      </c>
      <c r="K28" s="98">
        <f t="shared" si="1"/>
        <v>-382</v>
      </c>
      <c r="L28" s="102">
        <f t="shared" si="4"/>
        <v>-3.0200015811526603E-2</v>
      </c>
      <c r="M28" s="99">
        <f t="shared" si="2"/>
        <v>19</v>
      </c>
      <c r="N28" s="99">
        <f t="shared" si="5"/>
        <v>0</v>
      </c>
    </row>
    <row r="29" spans="1:14">
      <c r="A29" s="42">
        <v>27</v>
      </c>
      <c r="B29" s="104" t="s">
        <v>118</v>
      </c>
      <c r="C29" s="56">
        <v>17121</v>
      </c>
      <c r="D29" s="56">
        <v>15991</v>
      </c>
      <c r="E29" s="56">
        <v>16115</v>
      </c>
      <c r="F29" s="56"/>
      <c r="G29" s="56"/>
      <c r="H29" s="56"/>
      <c r="I29" s="101">
        <f t="shared" si="3"/>
        <v>2.2023271005813652E-2</v>
      </c>
      <c r="J29" s="101">
        <f t="shared" si="0"/>
        <v>-5.8758250102213659E-2</v>
      </c>
      <c r="K29" s="98">
        <f t="shared" si="1"/>
        <v>-1006</v>
      </c>
      <c r="L29" s="102">
        <f t="shared" si="4"/>
        <v>-7.9531978812554346E-2</v>
      </c>
      <c r="M29" s="99">
        <f t="shared" si="2"/>
        <v>124</v>
      </c>
      <c r="N29" s="99">
        <f t="shared" si="5"/>
        <v>0</v>
      </c>
    </row>
    <row r="30" spans="1:14">
      <c r="A30" s="42">
        <v>28</v>
      </c>
      <c r="B30" s="104" t="s">
        <v>119</v>
      </c>
      <c r="C30" s="56">
        <v>7326</v>
      </c>
      <c r="D30" s="56">
        <v>6724</v>
      </c>
      <c r="E30" s="56">
        <v>6599</v>
      </c>
      <c r="F30" s="56"/>
      <c r="G30" s="56"/>
      <c r="H30" s="56"/>
      <c r="I30" s="101">
        <f t="shared" si="3"/>
        <v>9.0184030634417808E-3</v>
      </c>
      <c r="J30" s="101">
        <f t="shared" si="0"/>
        <v>-9.9235599235599242E-2</v>
      </c>
      <c r="K30" s="98">
        <f t="shared" si="1"/>
        <v>-727</v>
      </c>
      <c r="L30" s="102">
        <f t="shared" si="4"/>
        <v>-5.7474899201517909E-2</v>
      </c>
      <c r="M30" s="99">
        <f t="shared" si="2"/>
        <v>-125</v>
      </c>
      <c r="N30" s="99">
        <f t="shared" si="5"/>
        <v>0</v>
      </c>
    </row>
    <row r="31" spans="1:14">
      <c r="A31" s="42">
        <v>29</v>
      </c>
      <c r="B31" s="104" t="s">
        <v>120</v>
      </c>
      <c r="C31" s="56">
        <v>2456</v>
      </c>
      <c r="D31" s="56">
        <v>2378</v>
      </c>
      <c r="E31" s="56">
        <v>2393</v>
      </c>
      <c r="F31" s="56"/>
      <c r="G31" s="56"/>
      <c r="H31" s="56"/>
      <c r="I31" s="101">
        <f t="shared" si="3"/>
        <v>3.2703498304009972E-3</v>
      </c>
      <c r="J31" s="101">
        <f t="shared" si="0"/>
        <v>-2.5651465798045604E-2</v>
      </c>
      <c r="K31" s="98">
        <f t="shared" si="1"/>
        <v>-63</v>
      </c>
      <c r="L31" s="102">
        <f t="shared" si="4"/>
        <v>-4.9806308799114551E-3</v>
      </c>
      <c r="M31" s="99">
        <f t="shared" si="2"/>
        <v>15</v>
      </c>
      <c r="N31" s="99">
        <f t="shared" si="5"/>
        <v>0</v>
      </c>
    </row>
    <row r="32" spans="1:14">
      <c r="A32" s="42">
        <v>30</v>
      </c>
      <c r="B32" s="104" t="s">
        <v>121</v>
      </c>
      <c r="C32" s="56">
        <v>1308</v>
      </c>
      <c r="D32" s="56">
        <v>901</v>
      </c>
      <c r="E32" s="56">
        <v>865</v>
      </c>
      <c r="F32" s="56"/>
      <c r="G32" s="56"/>
      <c r="H32" s="56"/>
      <c r="I32" s="101">
        <f t="shared" si="3"/>
        <v>1.1821364827818064E-3</v>
      </c>
      <c r="J32" s="101">
        <f t="shared" si="0"/>
        <v>-0.33868501529051986</v>
      </c>
      <c r="K32" s="98">
        <f t="shared" si="1"/>
        <v>-443</v>
      </c>
      <c r="L32" s="102">
        <f t="shared" si="4"/>
        <v>-3.502253142540912E-2</v>
      </c>
      <c r="M32" s="99">
        <f t="shared" si="2"/>
        <v>-36</v>
      </c>
      <c r="N32" s="99">
        <f t="shared" si="5"/>
        <v>0</v>
      </c>
    </row>
    <row r="33" spans="1:14">
      <c r="A33" s="42">
        <v>31</v>
      </c>
      <c r="B33" s="104" t="s">
        <v>122</v>
      </c>
      <c r="C33" s="56">
        <v>18963</v>
      </c>
      <c r="D33" s="56">
        <v>16958</v>
      </c>
      <c r="E33" s="56">
        <v>17063</v>
      </c>
      <c r="F33" s="56"/>
      <c r="G33" s="56"/>
      <c r="H33" s="56"/>
      <c r="I33" s="101">
        <f t="shared" si="3"/>
        <v>2.3318837925671632E-2</v>
      </c>
      <c r="J33" s="101">
        <f t="shared" si="0"/>
        <v>-0.10019511680641249</v>
      </c>
      <c r="K33" s="98">
        <f t="shared" si="1"/>
        <v>-1900</v>
      </c>
      <c r="L33" s="102">
        <f t="shared" si="4"/>
        <v>-0.15020950272748834</v>
      </c>
      <c r="M33" s="99">
        <f t="shared" si="2"/>
        <v>105</v>
      </c>
      <c r="N33" s="99">
        <f t="shared" si="5"/>
        <v>0</v>
      </c>
    </row>
    <row r="34" spans="1:14">
      <c r="A34" s="42">
        <v>32</v>
      </c>
      <c r="B34" s="104" t="s">
        <v>123</v>
      </c>
      <c r="C34" s="56">
        <v>6315</v>
      </c>
      <c r="D34" s="56">
        <v>5869</v>
      </c>
      <c r="E34" s="56">
        <v>5877</v>
      </c>
      <c r="F34" s="56"/>
      <c r="G34" s="56"/>
      <c r="H34" s="56"/>
      <c r="I34" s="101">
        <f t="shared" si="3"/>
        <v>8.0316949240562732E-3</v>
      </c>
      <c r="J34" s="101">
        <f t="shared" si="0"/>
        <v>-6.9358669833729222E-2</v>
      </c>
      <c r="K34" s="98">
        <f t="shared" si="1"/>
        <v>-438</v>
      </c>
      <c r="L34" s="102">
        <f t="shared" si="4"/>
        <v>-3.4627243260336789E-2</v>
      </c>
      <c r="M34" s="99">
        <f t="shared" si="2"/>
        <v>8</v>
      </c>
      <c r="N34" s="99">
        <f t="shared" si="5"/>
        <v>0</v>
      </c>
    </row>
    <row r="35" spans="1:14">
      <c r="A35" s="42">
        <v>33</v>
      </c>
      <c r="B35" s="104" t="s">
        <v>124</v>
      </c>
      <c r="C35" s="56">
        <v>30317</v>
      </c>
      <c r="D35" s="56">
        <v>27492</v>
      </c>
      <c r="E35" s="56">
        <v>27574</v>
      </c>
      <c r="F35" s="56"/>
      <c r="G35" s="56"/>
      <c r="H35" s="56"/>
      <c r="I35" s="101">
        <f t="shared" si="3"/>
        <v>3.7683504481185577E-2</v>
      </c>
      <c r="J35" s="101">
        <f t="shared" si="0"/>
        <v>-9.0477289969324137E-2</v>
      </c>
      <c r="K35" s="98">
        <f t="shared" si="1"/>
        <v>-2743</v>
      </c>
      <c r="L35" s="102">
        <f t="shared" si="4"/>
        <v>-0.21685508735868447</v>
      </c>
      <c r="M35" s="99">
        <f t="shared" si="2"/>
        <v>82</v>
      </c>
      <c r="N35" s="99">
        <f t="shared" si="5"/>
        <v>0</v>
      </c>
    </row>
    <row r="36" spans="1:14">
      <c r="A36" s="42">
        <v>34</v>
      </c>
      <c r="B36" s="104" t="s">
        <v>125</v>
      </c>
      <c r="C36" s="56">
        <v>5431</v>
      </c>
      <c r="D36" s="56">
        <v>5217</v>
      </c>
      <c r="E36" s="56">
        <v>4931</v>
      </c>
      <c r="F36" s="56"/>
      <c r="G36" s="56"/>
      <c r="H36" s="56"/>
      <c r="I36" s="101">
        <f t="shared" si="3"/>
        <v>6.7388612677422967E-3</v>
      </c>
      <c r="J36" s="101">
        <f t="shared" si="0"/>
        <v>-9.2064076597311723E-2</v>
      </c>
      <c r="K36" s="98">
        <f t="shared" si="1"/>
        <v>-500</v>
      </c>
      <c r="L36" s="102">
        <f t="shared" si="4"/>
        <v>-3.952881650723377E-2</v>
      </c>
      <c r="M36" s="99">
        <f t="shared" si="2"/>
        <v>-286</v>
      </c>
      <c r="N36" s="99">
        <f t="shared" si="5"/>
        <v>0</v>
      </c>
    </row>
    <row r="37" spans="1:14" ht="15.75" customHeight="1">
      <c r="A37" s="42">
        <v>35</v>
      </c>
      <c r="B37" s="104" t="s">
        <v>126</v>
      </c>
      <c r="C37" s="56">
        <v>29218</v>
      </c>
      <c r="D37" s="56">
        <v>27677</v>
      </c>
      <c r="E37" s="56">
        <v>28018</v>
      </c>
      <c r="F37" s="56"/>
      <c r="G37" s="56"/>
      <c r="H37" s="56"/>
      <c r="I37" s="101">
        <f t="shared" si="3"/>
        <v>3.8290288987954509E-2</v>
      </c>
      <c r="J37" s="101">
        <f t="shared" si="0"/>
        <v>-4.1070572934492434E-2</v>
      </c>
      <c r="K37" s="98">
        <f t="shared" si="1"/>
        <v>-1200</v>
      </c>
      <c r="L37" s="102">
        <f t="shared" si="4"/>
        <v>-9.486915961736106E-2</v>
      </c>
      <c r="M37" s="99">
        <f t="shared" si="2"/>
        <v>341</v>
      </c>
      <c r="N37" s="99">
        <f t="shared" si="5"/>
        <v>0</v>
      </c>
    </row>
    <row r="38" spans="1:14">
      <c r="A38" s="42">
        <v>36</v>
      </c>
      <c r="B38" s="104" t="s">
        <v>127</v>
      </c>
      <c r="C38" s="56">
        <v>4834</v>
      </c>
      <c r="D38" s="56">
        <v>4537</v>
      </c>
      <c r="E38" s="56">
        <v>4607</v>
      </c>
      <c r="F38" s="56"/>
      <c r="G38" s="56"/>
      <c r="H38" s="56"/>
      <c r="I38" s="101">
        <f t="shared" si="3"/>
        <v>6.2960725736136208E-3</v>
      </c>
      <c r="J38" s="101">
        <f t="shared" si="0"/>
        <v>-4.6959040132395533E-2</v>
      </c>
      <c r="K38" s="98">
        <f t="shared" si="1"/>
        <v>-227</v>
      </c>
      <c r="L38" s="102">
        <f t="shared" si="4"/>
        <v>-1.7946082694284132E-2</v>
      </c>
      <c r="M38" s="99">
        <f t="shared" si="2"/>
        <v>70</v>
      </c>
      <c r="N38" s="99">
        <f t="shared" si="5"/>
        <v>0</v>
      </c>
    </row>
    <row r="39" spans="1:14">
      <c r="A39" s="42">
        <v>37</v>
      </c>
      <c r="B39" s="104" t="s">
        <v>128</v>
      </c>
      <c r="C39" s="56">
        <v>9337</v>
      </c>
      <c r="D39" s="56">
        <v>8431</v>
      </c>
      <c r="E39" s="56">
        <v>8517</v>
      </c>
      <c r="F39" s="56"/>
      <c r="G39" s="56"/>
      <c r="H39" s="56"/>
      <c r="I39" s="101">
        <f t="shared" si="3"/>
        <v>1.1639602802141786E-2</v>
      </c>
      <c r="J39" s="101">
        <f t="shared" si="0"/>
        <v>-8.7822641105280069E-2</v>
      </c>
      <c r="K39" s="98">
        <f t="shared" si="1"/>
        <v>-820</v>
      </c>
      <c r="L39" s="102">
        <f t="shared" si="4"/>
        <v>-6.4827259071863388E-2</v>
      </c>
      <c r="M39" s="99">
        <f t="shared" si="2"/>
        <v>86</v>
      </c>
      <c r="N39" s="99">
        <f t="shared" si="5"/>
        <v>0</v>
      </c>
    </row>
    <row r="40" spans="1:14">
      <c r="A40" s="42">
        <v>38</v>
      </c>
      <c r="B40" s="104" t="s">
        <v>129</v>
      </c>
      <c r="C40" s="56">
        <v>12955</v>
      </c>
      <c r="D40" s="56">
        <v>12322</v>
      </c>
      <c r="E40" s="56">
        <v>12417</v>
      </c>
      <c r="F40" s="56"/>
      <c r="G40" s="56"/>
      <c r="H40" s="56"/>
      <c r="I40" s="101">
        <f t="shared" si="3"/>
        <v>1.6969466712949931E-2</v>
      </c>
      <c r="J40" s="101">
        <f t="shared" si="0"/>
        <v>-4.1528367425704364E-2</v>
      </c>
      <c r="K40" s="98">
        <f t="shared" si="1"/>
        <v>-538</v>
      </c>
      <c r="L40" s="102">
        <f t="shared" si="4"/>
        <v>-4.2533006561783541E-2</v>
      </c>
      <c r="M40" s="99">
        <f t="shared" si="2"/>
        <v>95</v>
      </c>
      <c r="N40" s="99">
        <f t="shared" si="5"/>
        <v>0</v>
      </c>
    </row>
    <row r="41" spans="1:14">
      <c r="A41" s="42">
        <v>39</v>
      </c>
      <c r="B41" s="104" t="s">
        <v>130</v>
      </c>
      <c r="C41" s="56">
        <v>4956</v>
      </c>
      <c r="D41" s="56">
        <v>4564</v>
      </c>
      <c r="E41" s="56">
        <v>4595</v>
      </c>
      <c r="F41" s="56"/>
      <c r="G41" s="56"/>
      <c r="H41" s="56"/>
      <c r="I41" s="101">
        <f t="shared" si="3"/>
        <v>6.2796729923495958E-3</v>
      </c>
      <c r="J41" s="101">
        <f t="shared" si="0"/>
        <v>-7.2841000807102499E-2</v>
      </c>
      <c r="K41" s="98">
        <f t="shared" si="1"/>
        <v>-361</v>
      </c>
      <c r="L41" s="102">
        <f t="shared" si="4"/>
        <v>-2.8539805518222786E-2</v>
      </c>
      <c r="M41" s="99">
        <f t="shared" si="2"/>
        <v>31</v>
      </c>
      <c r="N41" s="99">
        <f t="shared" si="5"/>
        <v>0</v>
      </c>
    </row>
    <row r="42" spans="1:14">
      <c r="A42" s="42">
        <v>40</v>
      </c>
      <c r="B42" s="104" t="s">
        <v>131</v>
      </c>
      <c r="C42" s="56">
        <v>3977</v>
      </c>
      <c r="D42" s="56">
        <v>3631</v>
      </c>
      <c r="E42" s="56">
        <v>3658</v>
      </c>
      <c r="F42" s="56"/>
      <c r="G42" s="56"/>
      <c r="H42" s="56"/>
      <c r="I42" s="101">
        <f t="shared" si="3"/>
        <v>4.9991390219836385E-3</v>
      </c>
      <c r="J42" s="101">
        <f t="shared" si="0"/>
        <v>-8.021121448327885E-2</v>
      </c>
      <c r="K42" s="98">
        <f t="shared" si="1"/>
        <v>-319</v>
      </c>
      <c r="L42" s="102">
        <f t="shared" si="4"/>
        <v>-2.5219384931615147E-2</v>
      </c>
      <c r="M42" s="99">
        <f t="shared" si="2"/>
        <v>27</v>
      </c>
      <c r="N42" s="99">
        <f t="shared" si="5"/>
        <v>0</v>
      </c>
    </row>
    <row r="43" spans="1:14">
      <c r="A43" s="42">
        <v>41</v>
      </c>
      <c r="B43" s="104" t="s">
        <v>132</v>
      </c>
      <c r="C43" s="56">
        <v>2758</v>
      </c>
      <c r="D43" s="56">
        <v>2515</v>
      </c>
      <c r="E43" s="56">
        <v>2527</v>
      </c>
      <c r="F43" s="56"/>
      <c r="G43" s="56"/>
      <c r="H43" s="56"/>
      <c r="I43" s="101">
        <f t="shared" si="3"/>
        <v>3.4534784878492769E-3</v>
      </c>
      <c r="J43" s="101">
        <f t="shared" si="0"/>
        <v>-8.3756345177664976E-2</v>
      </c>
      <c r="K43" s="98">
        <f t="shared" si="1"/>
        <v>-231</v>
      </c>
      <c r="L43" s="102">
        <f t="shared" si="4"/>
        <v>-1.8262313226342003E-2</v>
      </c>
      <c r="M43" s="99">
        <f t="shared" si="2"/>
        <v>12</v>
      </c>
      <c r="N43" s="99">
        <f t="shared" si="5"/>
        <v>0</v>
      </c>
    </row>
    <row r="44" spans="1:14">
      <c r="A44" s="42">
        <v>42</v>
      </c>
      <c r="B44" s="104" t="s">
        <v>133</v>
      </c>
      <c r="C44" s="56">
        <v>44843</v>
      </c>
      <c r="D44" s="56">
        <v>42233</v>
      </c>
      <c r="E44" s="56">
        <v>42876</v>
      </c>
      <c r="F44" s="56"/>
      <c r="G44" s="56"/>
      <c r="H44" s="56"/>
      <c r="I44" s="101">
        <f t="shared" si="3"/>
        <v>5.8595703856361536E-2</v>
      </c>
      <c r="J44" s="101">
        <f t="shared" si="0"/>
        <v>-4.3864148250563076E-2</v>
      </c>
      <c r="K44" s="98">
        <f t="shared" si="1"/>
        <v>-1967</v>
      </c>
      <c r="L44" s="102">
        <f t="shared" si="4"/>
        <v>-0.15550636413945768</v>
      </c>
      <c r="M44" s="99">
        <f t="shared" si="2"/>
        <v>643</v>
      </c>
      <c r="N44" s="99">
        <f t="shared" si="5"/>
        <v>0</v>
      </c>
    </row>
    <row r="45" spans="1:14">
      <c r="A45" s="42">
        <v>43</v>
      </c>
      <c r="B45" s="104" t="s">
        <v>134</v>
      </c>
      <c r="C45" s="56">
        <v>6803</v>
      </c>
      <c r="D45" s="56">
        <v>6964</v>
      </c>
      <c r="E45" s="56">
        <v>7056</v>
      </c>
      <c r="F45" s="56"/>
      <c r="G45" s="56"/>
      <c r="H45" s="56"/>
      <c r="I45" s="101">
        <f t="shared" si="3"/>
        <v>9.6429537832467341E-3</v>
      </c>
      <c r="J45" s="101">
        <f t="shared" si="0"/>
        <v>3.7189475231515508E-2</v>
      </c>
      <c r="K45" s="98">
        <f t="shared" si="1"/>
        <v>253</v>
      </c>
      <c r="L45" s="102">
        <f t="shared" si="4"/>
        <v>2.0001581152660288E-2</v>
      </c>
      <c r="M45" s="99">
        <f t="shared" si="2"/>
        <v>92</v>
      </c>
      <c r="N45" s="99">
        <f t="shared" si="5"/>
        <v>0</v>
      </c>
    </row>
    <row r="46" spans="1:14">
      <c r="A46" s="42">
        <v>44</v>
      </c>
      <c r="B46" s="104" t="s">
        <v>135</v>
      </c>
      <c r="C46" s="56">
        <v>12584</v>
      </c>
      <c r="D46" s="56">
        <v>12047</v>
      </c>
      <c r="E46" s="56">
        <v>12259</v>
      </c>
      <c r="F46" s="56"/>
      <c r="G46" s="56"/>
      <c r="H46" s="56"/>
      <c r="I46" s="101">
        <f t="shared" si="3"/>
        <v>1.67535388929736E-2</v>
      </c>
      <c r="J46" s="101">
        <f t="shared" si="0"/>
        <v>-2.5826446280991736E-2</v>
      </c>
      <c r="K46" s="98">
        <f t="shared" si="1"/>
        <v>-325</v>
      </c>
      <c r="L46" s="102">
        <f t="shared" si="4"/>
        <v>-2.5693730729701953E-2</v>
      </c>
      <c r="M46" s="99">
        <f t="shared" si="2"/>
        <v>212</v>
      </c>
      <c r="N46" s="99">
        <f t="shared" si="5"/>
        <v>0</v>
      </c>
    </row>
    <row r="47" spans="1:14">
      <c r="A47" s="42">
        <v>45</v>
      </c>
      <c r="B47" s="104" t="s">
        <v>136</v>
      </c>
      <c r="C47" s="56">
        <v>34638</v>
      </c>
      <c r="D47" s="56">
        <v>31965</v>
      </c>
      <c r="E47" s="56">
        <v>33296</v>
      </c>
      <c r="F47" s="56"/>
      <c r="G47" s="56"/>
      <c r="H47" s="56"/>
      <c r="I47" s="101">
        <f t="shared" si="3"/>
        <v>4.5503371480581527E-2</v>
      </c>
      <c r="J47" s="101">
        <f t="shared" si="0"/>
        <v>-3.8743576418961832E-2</v>
      </c>
      <c r="K47" s="98">
        <f t="shared" si="1"/>
        <v>-1342</v>
      </c>
      <c r="L47" s="102">
        <f t="shared" si="4"/>
        <v>-0.10609534350541545</v>
      </c>
      <c r="M47" s="99">
        <f t="shared" si="2"/>
        <v>1331</v>
      </c>
      <c r="N47" s="99">
        <f t="shared" si="5"/>
        <v>0</v>
      </c>
    </row>
    <row r="48" spans="1:14">
      <c r="A48" s="42">
        <v>46</v>
      </c>
      <c r="B48" s="104" t="s">
        <v>137</v>
      </c>
      <c r="C48" s="56">
        <v>6321</v>
      </c>
      <c r="D48" s="56">
        <v>10307</v>
      </c>
      <c r="E48" s="56">
        <v>10377</v>
      </c>
      <c r="F48" s="56"/>
      <c r="G48" s="56"/>
      <c r="H48" s="56"/>
      <c r="I48" s="101">
        <f t="shared" si="3"/>
        <v>1.418153789806567E-2</v>
      </c>
      <c r="J48" s="101">
        <f t="shared" si="0"/>
        <v>0.6416706217370669</v>
      </c>
      <c r="K48" s="98">
        <f t="shared" si="1"/>
        <v>4056</v>
      </c>
      <c r="L48" s="102">
        <f t="shared" si="4"/>
        <v>0.32065775950668035</v>
      </c>
      <c r="M48" s="99">
        <f t="shared" si="2"/>
        <v>70</v>
      </c>
      <c r="N48" s="99">
        <f t="shared" si="5"/>
        <v>0</v>
      </c>
    </row>
    <row r="49" spans="1:14">
      <c r="A49" s="42">
        <v>47</v>
      </c>
      <c r="B49" s="104" t="s">
        <v>138</v>
      </c>
      <c r="C49" s="56">
        <v>8156</v>
      </c>
      <c r="D49" s="56">
        <v>7885</v>
      </c>
      <c r="E49" s="56">
        <v>7847</v>
      </c>
      <c r="F49" s="56"/>
      <c r="G49" s="56"/>
      <c r="H49" s="56"/>
      <c r="I49" s="101">
        <f t="shared" si="3"/>
        <v>1.0723959514900386E-2</v>
      </c>
      <c r="J49" s="101">
        <f t="shared" si="0"/>
        <v>-3.7886218734673863E-2</v>
      </c>
      <c r="K49" s="98">
        <f t="shared" si="1"/>
        <v>-309</v>
      </c>
      <c r="L49" s="102">
        <f t="shared" si="4"/>
        <v>-2.442880860147047E-2</v>
      </c>
      <c r="M49" s="99">
        <f t="shared" si="2"/>
        <v>-38</v>
      </c>
      <c r="N49" s="99">
        <f t="shared" si="5"/>
        <v>0</v>
      </c>
    </row>
    <row r="50" spans="1:14">
      <c r="A50" s="42">
        <v>48</v>
      </c>
      <c r="B50" s="104" t="s">
        <v>139</v>
      </c>
      <c r="C50" s="56">
        <v>12481</v>
      </c>
      <c r="D50" s="56">
        <v>11390</v>
      </c>
      <c r="E50" s="56">
        <v>11429</v>
      </c>
      <c r="F50" s="56"/>
      <c r="G50" s="56"/>
      <c r="H50" s="56"/>
      <c r="I50" s="101">
        <f t="shared" si="3"/>
        <v>1.5619234522211867E-2</v>
      </c>
      <c r="J50" s="101">
        <f t="shared" si="0"/>
        <v>-8.4288117939267687E-2</v>
      </c>
      <c r="K50" s="98">
        <f t="shared" si="1"/>
        <v>-1052</v>
      </c>
      <c r="L50" s="102">
        <f t="shared" si="4"/>
        <v>-8.3168629931219859E-2</v>
      </c>
      <c r="M50" s="99">
        <f t="shared" si="2"/>
        <v>39</v>
      </c>
      <c r="N50" s="99">
        <f t="shared" si="5"/>
        <v>0</v>
      </c>
    </row>
    <row r="51" spans="1:14">
      <c r="A51" s="42">
        <v>49</v>
      </c>
      <c r="B51" s="104" t="s">
        <v>140</v>
      </c>
      <c r="C51" s="56">
        <v>2431</v>
      </c>
      <c r="D51" s="56">
        <v>3243</v>
      </c>
      <c r="E51" s="56">
        <v>3334</v>
      </c>
      <c r="F51" s="56"/>
      <c r="G51" s="56"/>
      <c r="H51" s="56"/>
      <c r="I51" s="101">
        <f t="shared" si="3"/>
        <v>4.5563503278549617E-3</v>
      </c>
      <c r="J51" s="101">
        <f t="shared" si="0"/>
        <v>0.37145207733443025</v>
      </c>
      <c r="K51" s="98">
        <f t="shared" si="1"/>
        <v>903</v>
      </c>
      <c r="L51" s="102">
        <f t="shared" si="4"/>
        <v>7.1389042612064191E-2</v>
      </c>
      <c r="M51" s="99">
        <f t="shared" si="2"/>
        <v>91</v>
      </c>
      <c r="N51" s="99">
        <f t="shared" si="5"/>
        <v>0</v>
      </c>
    </row>
    <row r="52" spans="1:14">
      <c r="A52" s="42">
        <v>50</v>
      </c>
      <c r="B52" s="104" t="s">
        <v>141</v>
      </c>
      <c r="C52" s="56">
        <v>8362</v>
      </c>
      <c r="D52" s="56">
        <v>7717</v>
      </c>
      <c r="E52" s="56">
        <v>7774</v>
      </c>
      <c r="F52" s="56"/>
      <c r="G52" s="56"/>
      <c r="H52" s="56"/>
      <c r="I52" s="101">
        <f t="shared" si="3"/>
        <v>1.0624195395544234E-2</v>
      </c>
      <c r="J52" s="101">
        <f t="shared" si="0"/>
        <v>-7.0318105716335802E-2</v>
      </c>
      <c r="K52" s="98">
        <f t="shared" si="1"/>
        <v>-588</v>
      </c>
      <c r="L52" s="102">
        <f t="shared" si="4"/>
        <v>-4.6485888212506918E-2</v>
      </c>
      <c r="M52" s="99">
        <f t="shared" si="2"/>
        <v>57</v>
      </c>
      <c r="N52" s="99">
        <f t="shared" si="5"/>
        <v>0</v>
      </c>
    </row>
    <row r="53" spans="1:14">
      <c r="A53" s="42">
        <v>51</v>
      </c>
      <c r="B53" s="104" t="s">
        <v>142</v>
      </c>
      <c r="C53" s="56">
        <v>13977</v>
      </c>
      <c r="D53" s="56">
        <v>12916</v>
      </c>
      <c r="E53" s="56">
        <v>12987</v>
      </c>
      <c r="F53" s="56"/>
      <c r="G53" s="56"/>
      <c r="H53" s="56"/>
      <c r="I53" s="101">
        <f t="shared" si="3"/>
        <v>1.7748446822991121E-2</v>
      </c>
      <c r="J53" s="101">
        <f t="shared" si="0"/>
        <v>-7.0830650354153257E-2</v>
      </c>
      <c r="K53" s="98">
        <f t="shared" si="1"/>
        <v>-990</v>
      </c>
      <c r="L53" s="102">
        <f t="shared" si="4"/>
        <v>-7.8267056684322878E-2</v>
      </c>
      <c r="M53" s="99">
        <f t="shared" si="2"/>
        <v>71</v>
      </c>
      <c r="N53" s="99">
        <f t="shared" si="5"/>
        <v>0</v>
      </c>
    </row>
    <row r="54" spans="1:14">
      <c r="A54" s="42">
        <v>52</v>
      </c>
      <c r="B54" s="104" t="s">
        <v>143</v>
      </c>
      <c r="C54" s="56">
        <v>9484</v>
      </c>
      <c r="D54" s="56">
        <v>10110</v>
      </c>
      <c r="E54" s="56">
        <v>10262</v>
      </c>
      <c r="F54" s="56"/>
      <c r="G54" s="56"/>
      <c r="H54" s="56"/>
      <c r="I54" s="101">
        <f t="shared" si="3"/>
        <v>1.4024375244285429E-2</v>
      </c>
      <c r="J54" s="101">
        <f t="shared" si="0"/>
        <v>8.2032897511598479E-2</v>
      </c>
      <c r="K54" s="98">
        <f t="shared" si="1"/>
        <v>778</v>
      </c>
      <c r="L54" s="102">
        <f t="shared" si="4"/>
        <v>6.1506838485255753E-2</v>
      </c>
      <c r="M54" s="99">
        <f t="shared" si="2"/>
        <v>152</v>
      </c>
      <c r="N54" s="99">
        <f t="shared" si="5"/>
        <v>0</v>
      </c>
    </row>
    <row r="55" spans="1:14">
      <c r="A55" s="42">
        <v>53</v>
      </c>
      <c r="B55" s="104" t="s">
        <v>144</v>
      </c>
      <c r="C55" s="56">
        <v>8319</v>
      </c>
      <c r="D55" s="56">
        <v>7899</v>
      </c>
      <c r="E55" s="56">
        <v>8263</v>
      </c>
      <c r="F55" s="56"/>
      <c r="G55" s="56"/>
      <c r="H55" s="56"/>
      <c r="I55" s="101">
        <f t="shared" si="3"/>
        <v>1.1292478332053255E-2</v>
      </c>
      <c r="J55" s="101">
        <f t="shared" si="0"/>
        <v>-6.7315783147012861E-3</v>
      </c>
      <c r="K55" s="98">
        <f t="shared" si="1"/>
        <v>-56</v>
      </c>
      <c r="L55" s="102">
        <f t="shared" si="4"/>
        <v>-4.4272274488101823E-3</v>
      </c>
      <c r="M55" s="99">
        <f t="shared" si="2"/>
        <v>364</v>
      </c>
      <c r="N55" s="99">
        <f t="shared" si="5"/>
        <v>0</v>
      </c>
    </row>
    <row r="56" spans="1:14">
      <c r="A56" s="42">
        <v>54</v>
      </c>
      <c r="B56" s="104" t="s">
        <v>145</v>
      </c>
      <c r="C56" s="56">
        <v>9699</v>
      </c>
      <c r="D56" s="56">
        <v>8740</v>
      </c>
      <c r="E56" s="56">
        <v>8782</v>
      </c>
      <c r="F56" s="56"/>
      <c r="G56" s="56"/>
      <c r="H56" s="56"/>
      <c r="I56" s="101">
        <f t="shared" si="3"/>
        <v>1.2001760221722339E-2</v>
      </c>
      <c r="J56" s="101">
        <f t="shared" si="0"/>
        <v>-9.4545829466955361E-2</v>
      </c>
      <c r="K56" s="98">
        <f t="shared" si="1"/>
        <v>-917</v>
      </c>
      <c r="L56" s="102">
        <f t="shared" si="4"/>
        <v>-7.2495849474266738E-2</v>
      </c>
      <c r="M56" s="99">
        <f t="shared" si="2"/>
        <v>42</v>
      </c>
      <c r="N56" s="99">
        <f t="shared" si="5"/>
        <v>0</v>
      </c>
    </row>
    <row r="57" spans="1:14">
      <c r="A57" s="42">
        <v>55</v>
      </c>
      <c r="B57" s="104" t="s">
        <v>146</v>
      </c>
      <c r="C57" s="56">
        <v>22068</v>
      </c>
      <c r="D57" s="56">
        <v>19729</v>
      </c>
      <c r="E57" s="56">
        <v>20397</v>
      </c>
      <c r="F57" s="56"/>
      <c r="G57" s="56"/>
      <c r="H57" s="56"/>
      <c r="I57" s="101">
        <f t="shared" si="3"/>
        <v>2.7875188253526594E-2</v>
      </c>
      <c r="J57" s="101">
        <f t="shared" si="0"/>
        <v>-7.5720500271886898E-2</v>
      </c>
      <c r="K57" s="98">
        <f t="shared" si="1"/>
        <v>-1671</v>
      </c>
      <c r="L57" s="102">
        <f t="shared" si="4"/>
        <v>-0.13210530476717527</v>
      </c>
      <c r="M57" s="99">
        <f t="shared" si="2"/>
        <v>668</v>
      </c>
      <c r="N57" s="99">
        <f t="shared" si="5"/>
        <v>0</v>
      </c>
    </row>
    <row r="58" spans="1:14">
      <c r="A58" s="42">
        <v>56</v>
      </c>
      <c r="B58" s="104" t="s">
        <v>147</v>
      </c>
      <c r="C58" s="56">
        <v>1862</v>
      </c>
      <c r="D58" s="56">
        <v>1667</v>
      </c>
      <c r="E58" s="56">
        <v>1709</v>
      </c>
      <c r="F58" s="56"/>
      <c r="G58" s="56"/>
      <c r="H58" s="56"/>
      <c r="I58" s="101">
        <f t="shared" si="3"/>
        <v>2.3355736983515689E-3</v>
      </c>
      <c r="J58" s="101">
        <f t="shared" si="0"/>
        <v>-8.2169709989258863E-2</v>
      </c>
      <c r="K58" s="98">
        <f t="shared" si="1"/>
        <v>-153</v>
      </c>
      <c r="L58" s="102">
        <f t="shared" si="4"/>
        <v>-1.2095817851213535E-2</v>
      </c>
      <c r="M58" s="99">
        <f t="shared" si="2"/>
        <v>42</v>
      </c>
      <c r="N58" s="99">
        <f t="shared" si="5"/>
        <v>0</v>
      </c>
    </row>
    <row r="59" spans="1:14">
      <c r="A59" s="42">
        <v>57</v>
      </c>
      <c r="B59" s="104" t="s">
        <v>148</v>
      </c>
      <c r="C59" s="56">
        <v>3530</v>
      </c>
      <c r="D59" s="56">
        <v>3236</v>
      </c>
      <c r="E59" s="56">
        <v>3243</v>
      </c>
      <c r="F59" s="56"/>
      <c r="G59" s="56"/>
      <c r="H59" s="56"/>
      <c r="I59" s="101">
        <f t="shared" si="3"/>
        <v>4.431986836602772E-3</v>
      </c>
      <c r="J59" s="101">
        <f t="shared" si="0"/>
        <v>-8.1303116147308785E-2</v>
      </c>
      <c r="K59" s="98">
        <f t="shared" si="1"/>
        <v>-287</v>
      </c>
      <c r="L59" s="102">
        <f t="shared" si="4"/>
        <v>-2.2689540675152185E-2</v>
      </c>
      <c r="M59" s="99">
        <f t="shared" si="2"/>
        <v>7</v>
      </c>
      <c r="N59" s="99">
        <f t="shared" si="5"/>
        <v>0</v>
      </c>
    </row>
    <row r="60" spans="1:14">
      <c r="A60" s="42">
        <v>58</v>
      </c>
      <c r="B60" s="104" t="s">
        <v>149</v>
      </c>
      <c r="C60" s="56">
        <v>3318</v>
      </c>
      <c r="D60" s="56">
        <v>13194</v>
      </c>
      <c r="E60" s="56">
        <v>13287</v>
      </c>
      <c r="F60" s="56"/>
      <c r="G60" s="56"/>
      <c r="H60" s="56"/>
      <c r="I60" s="101">
        <f t="shared" si="3"/>
        <v>1.8158436354591745E-2</v>
      </c>
      <c r="J60" s="101">
        <f t="shared" si="0"/>
        <v>3.0045207956600364</v>
      </c>
      <c r="K60" s="98">
        <f t="shared" si="1"/>
        <v>9969</v>
      </c>
      <c r="L60" s="102">
        <f t="shared" si="4"/>
        <v>0.78812554352122699</v>
      </c>
      <c r="M60" s="99">
        <f t="shared" si="2"/>
        <v>93</v>
      </c>
      <c r="N60" s="99">
        <f t="shared" si="5"/>
        <v>0</v>
      </c>
    </row>
    <row r="61" spans="1:14">
      <c r="A61" s="42">
        <v>59</v>
      </c>
      <c r="B61" s="104" t="s">
        <v>150</v>
      </c>
      <c r="C61" s="56">
        <v>7538</v>
      </c>
      <c r="D61" s="56">
        <v>6782</v>
      </c>
      <c r="E61" s="56">
        <v>6833</v>
      </c>
      <c r="F61" s="56"/>
      <c r="G61" s="56"/>
      <c r="H61" s="56"/>
      <c r="I61" s="101">
        <f t="shared" si="3"/>
        <v>9.3381948980902681E-3</v>
      </c>
      <c r="J61" s="101">
        <f t="shared" si="0"/>
        <v>-9.3526134253117538E-2</v>
      </c>
      <c r="K61" s="98">
        <f t="shared" si="1"/>
        <v>-705</v>
      </c>
      <c r="L61" s="102">
        <f t="shared" si="4"/>
        <v>-5.5735631275199621E-2</v>
      </c>
      <c r="M61" s="99">
        <f t="shared" si="2"/>
        <v>51</v>
      </c>
      <c r="N61" s="99">
        <f t="shared" si="5"/>
        <v>0</v>
      </c>
    </row>
    <row r="62" spans="1:14">
      <c r="A62" s="42">
        <v>60</v>
      </c>
      <c r="B62" s="104" t="s">
        <v>151</v>
      </c>
      <c r="C62" s="56">
        <v>9375</v>
      </c>
      <c r="D62" s="56">
        <v>9687</v>
      </c>
      <c r="E62" s="56">
        <v>9858</v>
      </c>
      <c r="F62" s="56"/>
      <c r="G62" s="56"/>
      <c r="H62" s="56"/>
      <c r="I62" s="101">
        <f t="shared" si="3"/>
        <v>1.3472256008396586E-2</v>
      </c>
      <c r="J62" s="101">
        <f t="shared" si="0"/>
        <v>5.1520000000000003E-2</v>
      </c>
      <c r="K62" s="98">
        <f t="shared" si="1"/>
        <v>483</v>
      </c>
      <c r="L62" s="102">
        <f t="shared" si="4"/>
        <v>3.8184836745987827E-2</v>
      </c>
      <c r="M62" s="99">
        <f t="shared" si="2"/>
        <v>171</v>
      </c>
      <c r="N62" s="99">
        <f t="shared" si="5"/>
        <v>0</v>
      </c>
    </row>
    <row r="63" spans="1:14">
      <c r="A63" s="42">
        <v>61</v>
      </c>
      <c r="B63" s="104" t="s">
        <v>152</v>
      </c>
      <c r="C63" s="56">
        <v>5401</v>
      </c>
      <c r="D63" s="56">
        <v>4799</v>
      </c>
      <c r="E63" s="56">
        <v>4933</v>
      </c>
      <c r="F63" s="56"/>
      <c r="G63" s="56"/>
      <c r="H63" s="56"/>
      <c r="I63" s="101">
        <f t="shared" si="3"/>
        <v>6.7415945312863015E-3</v>
      </c>
      <c r="J63" s="101">
        <f t="shared" si="0"/>
        <v>-8.6650620255508237E-2</v>
      </c>
      <c r="K63" s="98">
        <f t="shared" si="1"/>
        <v>-468</v>
      </c>
      <c r="L63" s="102">
        <f t="shared" si="4"/>
        <v>-3.6998972250770812E-2</v>
      </c>
      <c r="M63" s="99">
        <f t="shared" si="2"/>
        <v>134</v>
      </c>
      <c r="N63" s="99">
        <f t="shared" si="5"/>
        <v>0</v>
      </c>
    </row>
    <row r="64" spans="1:14">
      <c r="A64" s="42">
        <v>62</v>
      </c>
      <c r="B64" s="104" t="s">
        <v>153</v>
      </c>
      <c r="C64" s="56">
        <v>1102</v>
      </c>
      <c r="D64" s="56">
        <v>1010</v>
      </c>
      <c r="E64" s="56">
        <v>1017</v>
      </c>
      <c r="F64" s="56"/>
      <c r="G64" s="56"/>
      <c r="H64" s="56"/>
      <c r="I64" s="101">
        <f t="shared" si="3"/>
        <v>1.3898645121261236E-3</v>
      </c>
      <c r="J64" s="101">
        <f t="shared" si="0"/>
        <v>-7.7132486388384755E-2</v>
      </c>
      <c r="K64" s="98">
        <f t="shared" si="1"/>
        <v>-85</v>
      </c>
      <c r="L64" s="102">
        <f t="shared" si="4"/>
        <v>-6.7198988062297411E-3</v>
      </c>
      <c r="M64" s="99">
        <f t="shared" si="2"/>
        <v>7</v>
      </c>
      <c r="N64" s="99">
        <f t="shared" si="5"/>
        <v>0</v>
      </c>
    </row>
    <row r="65" spans="1:14">
      <c r="A65" s="42">
        <v>63</v>
      </c>
      <c r="B65" s="104" t="s">
        <v>154</v>
      </c>
      <c r="C65" s="56">
        <v>15844</v>
      </c>
      <c r="D65" s="56">
        <v>18978</v>
      </c>
      <c r="E65" s="56">
        <v>18930</v>
      </c>
      <c r="F65" s="56"/>
      <c r="G65" s="56"/>
      <c r="H65" s="56"/>
      <c r="I65" s="101">
        <f t="shared" si="3"/>
        <v>2.5870339443999531E-2</v>
      </c>
      <c r="J65" s="101">
        <f t="shared" si="0"/>
        <v>0.19477404695783893</v>
      </c>
      <c r="K65" s="98">
        <f t="shared" si="1"/>
        <v>3086</v>
      </c>
      <c r="L65" s="102">
        <f t="shared" si="4"/>
        <v>0.24397185548264685</v>
      </c>
      <c r="M65" s="99">
        <f t="shared" si="2"/>
        <v>-48</v>
      </c>
      <c r="N65" s="99">
        <f t="shared" si="5"/>
        <v>0</v>
      </c>
    </row>
    <row r="66" spans="1:14">
      <c r="A66" s="42">
        <v>64</v>
      </c>
      <c r="B66" s="104" t="s">
        <v>155</v>
      </c>
      <c r="C66" s="56">
        <v>7633</v>
      </c>
      <c r="D66" s="56">
        <v>7205</v>
      </c>
      <c r="E66" s="56">
        <v>7359</v>
      </c>
      <c r="F66" s="56"/>
      <c r="G66" s="56"/>
      <c r="H66" s="56"/>
      <c r="I66" s="101">
        <f t="shared" si="3"/>
        <v>1.0057043210163367E-2</v>
      </c>
      <c r="J66" s="101">
        <f t="shared" si="0"/>
        <v>-3.5896764050831913E-2</v>
      </c>
      <c r="K66" s="98">
        <f t="shared" si="1"/>
        <v>-274</v>
      </c>
      <c r="L66" s="102">
        <f t="shared" si="4"/>
        <v>-2.1661791445964109E-2</v>
      </c>
      <c r="M66" s="99">
        <f t="shared" si="2"/>
        <v>154</v>
      </c>
      <c r="N66" s="99">
        <f t="shared" si="5"/>
        <v>0</v>
      </c>
    </row>
    <row r="67" spans="1:14">
      <c r="A67" s="42">
        <v>65</v>
      </c>
      <c r="B67" s="104" t="s">
        <v>156</v>
      </c>
      <c r="C67" s="56">
        <v>2911</v>
      </c>
      <c r="D67" s="56">
        <v>2876</v>
      </c>
      <c r="E67" s="56">
        <v>2802</v>
      </c>
      <c r="F67" s="56"/>
      <c r="G67" s="56"/>
      <c r="H67" s="56"/>
      <c r="I67" s="101">
        <f t="shared" si="3"/>
        <v>3.8293022251498512E-3</v>
      </c>
      <c r="J67" s="101">
        <f t="shared" ref="J67:J84" si="6">(E67-C67)/C67</f>
        <v>-3.7444177258673994E-2</v>
      </c>
      <c r="K67" s="98">
        <f t="shared" ref="K67:K83" si="7">E67-C67</f>
        <v>-109</v>
      </c>
      <c r="L67" s="102">
        <f t="shared" si="4"/>
        <v>-8.6172819985769634E-3</v>
      </c>
      <c r="M67" s="99">
        <f t="shared" ref="M67:M83" si="8">E67-D67</f>
        <v>-74</v>
      </c>
      <c r="N67" s="99">
        <f t="shared" si="5"/>
        <v>0</v>
      </c>
    </row>
    <row r="68" spans="1:14">
      <c r="A68" s="42">
        <v>66</v>
      </c>
      <c r="B68" s="104" t="s">
        <v>157</v>
      </c>
      <c r="C68" s="56">
        <v>12894</v>
      </c>
      <c r="D68" s="56">
        <v>12397</v>
      </c>
      <c r="E68" s="56">
        <v>12559</v>
      </c>
      <c r="F68" s="56"/>
      <c r="G68" s="56"/>
      <c r="H68" s="56"/>
      <c r="I68" s="101">
        <f t="shared" ref="I68:I83" si="9">E68/$E$84</f>
        <v>1.7163528424574227E-2</v>
      </c>
      <c r="J68" s="101">
        <f t="shared" si="6"/>
        <v>-2.5981076469675818E-2</v>
      </c>
      <c r="K68" s="98">
        <f t="shared" si="7"/>
        <v>-335</v>
      </c>
      <c r="L68" s="102">
        <f t="shared" ref="L68:L84" si="10">K68/$K$84</f>
        <v>-2.648430705984663E-2</v>
      </c>
      <c r="M68" s="99">
        <f t="shared" si="8"/>
        <v>162</v>
      </c>
      <c r="N68" s="99">
        <f t="shared" ref="N68:N84" si="11">H68-G68</f>
        <v>0</v>
      </c>
    </row>
    <row r="69" spans="1:14">
      <c r="A69" s="42">
        <v>67</v>
      </c>
      <c r="B69" s="104" t="s">
        <v>158</v>
      </c>
      <c r="C69" s="56">
        <v>1536</v>
      </c>
      <c r="D69" s="56">
        <v>1407</v>
      </c>
      <c r="E69" s="56">
        <v>1426</v>
      </c>
      <c r="F69" s="56"/>
      <c r="G69" s="56"/>
      <c r="H69" s="56"/>
      <c r="I69" s="101">
        <f t="shared" si="9"/>
        <v>1.9488169068749778E-3</v>
      </c>
      <c r="J69" s="101">
        <f t="shared" si="6"/>
        <v>-7.1614583333333329E-2</v>
      </c>
      <c r="K69" s="98">
        <f t="shared" si="7"/>
        <v>-110</v>
      </c>
      <c r="L69" s="102">
        <f t="shared" si="10"/>
        <v>-8.6963396315914293E-3</v>
      </c>
      <c r="M69" s="99">
        <f t="shared" si="8"/>
        <v>19</v>
      </c>
      <c r="N69" s="99">
        <f t="shared" si="11"/>
        <v>0</v>
      </c>
    </row>
    <row r="70" spans="1:14">
      <c r="A70" s="42">
        <v>68</v>
      </c>
      <c r="B70" s="104" t="s">
        <v>159</v>
      </c>
      <c r="C70" s="56">
        <v>10464</v>
      </c>
      <c r="D70" s="56">
        <v>9868</v>
      </c>
      <c r="E70" s="56">
        <v>10003</v>
      </c>
      <c r="F70" s="56"/>
      <c r="G70" s="56"/>
      <c r="H70" s="56"/>
      <c r="I70" s="101">
        <f t="shared" si="9"/>
        <v>1.3670417615336888E-2</v>
      </c>
      <c r="J70" s="101">
        <f t="shared" si="6"/>
        <v>-4.4055810397553519E-2</v>
      </c>
      <c r="K70" s="98">
        <f t="shared" si="7"/>
        <v>-461</v>
      </c>
      <c r="L70" s="102">
        <f t="shared" si="10"/>
        <v>-3.6445568819669538E-2</v>
      </c>
      <c r="M70" s="99">
        <f t="shared" si="8"/>
        <v>135</v>
      </c>
      <c r="N70" s="99">
        <f t="shared" si="11"/>
        <v>0</v>
      </c>
    </row>
    <row r="71" spans="1:14">
      <c r="A71" s="42">
        <v>69</v>
      </c>
      <c r="B71" s="104" t="s">
        <v>160</v>
      </c>
      <c r="C71" s="56">
        <v>1801</v>
      </c>
      <c r="D71" s="56">
        <v>1643</v>
      </c>
      <c r="E71" s="56">
        <v>1682</v>
      </c>
      <c r="F71" s="56"/>
      <c r="G71" s="56"/>
      <c r="H71" s="56"/>
      <c r="I71" s="101">
        <f t="shared" si="9"/>
        <v>2.2986746405075122E-3</v>
      </c>
      <c r="J71" s="101">
        <f t="shared" si="6"/>
        <v>-6.6074403109383673E-2</v>
      </c>
      <c r="K71" s="98">
        <f t="shared" si="7"/>
        <v>-119</v>
      </c>
      <c r="L71" s="102">
        <f t="shared" si="10"/>
        <v>-9.4078583287216383E-3</v>
      </c>
      <c r="M71" s="99">
        <f t="shared" si="8"/>
        <v>39</v>
      </c>
      <c r="N71" s="99">
        <f t="shared" si="11"/>
        <v>0</v>
      </c>
    </row>
    <row r="72" spans="1:14">
      <c r="A72" s="42">
        <v>70</v>
      </c>
      <c r="B72" s="104" t="s">
        <v>161</v>
      </c>
      <c r="C72" s="56">
        <v>6110</v>
      </c>
      <c r="D72" s="56">
        <v>5809</v>
      </c>
      <c r="E72" s="56">
        <v>5824</v>
      </c>
      <c r="F72" s="56"/>
      <c r="G72" s="56"/>
      <c r="H72" s="56"/>
      <c r="I72" s="101">
        <f t="shared" si="9"/>
        <v>7.9592634401401616E-3</v>
      </c>
      <c r="J72" s="101">
        <f t="shared" si="6"/>
        <v>-4.6808510638297871E-2</v>
      </c>
      <c r="K72" s="98">
        <f t="shared" si="7"/>
        <v>-286</v>
      </c>
      <c r="L72" s="102">
        <f t="shared" si="10"/>
        <v>-2.2610483042137718E-2</v>
      </c>
      <c r="M72" s="99">
        <f t="shared" si="8"/>
        <v>15</v>
      </c>
      <c r="N72" s="99">
        <f t="shared" si="11"/>
        <v>0</v>
      </c>
    </row>
    <row r="73" spans="1:14">
      <c r="A73" s="42">
        <v>71</v>
      </c>
      <c r="B73" s="104" t="s">
        <v>162</v>
      </c>
      <c r="C73" s="56">
        <v>2984</v>
      </c>
      <c r="D73" s="56">
        <v>3212</v>
      </c>
      <c r="E73" s="56">
        <v>3222</v>
      </c>
      <c r="F73" s="56"/>
      <c r="G73" s="56"/>
      <c r="H73" s="56"/>
      <c r="I73" s="101">
        <f t="shared" si="9"/>
        <v>4.4032875693907278E-3</v>
      </c>
      <c r="J73" s="101">
        <f t="shared" si="6"/>
        <v>7.975871313672922E-2</v>
      </c>
      <c r="K73" s="98">
        <f t="shared" si="7"/>
        <v>238</v>
      </c>
      <c r="L73" s="102">
        <f t="shared" si="10"/>
        <v>1.8815716657443277E-2</v>
      </c>
      <c r="M73" s="99">
        <f t="shared" si="8"/>
        <v>10</v>
      </c>
      <c r="N73" s="99">
        <f t="shared" si="11"/>
        <v>0</v>
      </c>
    </row>
    <row r="74" spans="1:14">
      <c r="A74" s="42">
        <v>72</v>
      </c>
      <c r="B74" s="104" t="s">
        <v>163</v>
      </c>
      <c r="C74" s="56">
        <v>704</v>
      </c>
      <c r="D74" s="56">
        <v>2486</v>
      </c>
      <c r="E74" s="56">
        <v>2666</v>
      </c>
      <c r="F74" s="56"/>
      <c r="G74" s="56"/>
      <c r="H74" s="56"/>
      <c r="I74" s="101">
        <f t="shared" si="9"/>
        <v>3.6434403041575671E-3</v>
      </c>
      <c r="J74" s="101">
        <f t="shared" si="6"/>
        <v>2.7869318181818183</v>
      </c>
      <c r="K74" s="98">
        <f t="shared" si="7"/>
        <v>1962</v>
      </c>
      <c r="L74" s="102">
        <f t="shared" si="10"/>
        <v>0.15511107597438534</v>
      </c>
      <c r="M74" s="99">
        <f t="shared" si="8"/>
        <v>180</v>
      </c>
      <c r="N74" s="99">
        <f t="shared" si="11"/>
        <v>0</v>
      </c>
    </row>
    <row r="75" spans="1:14">
      <c r="A75" s="42">
        <v>73</v>
      </c>
      <c r="B75" s="104" t="s">
        <v>164</v>
      </c>
      <c r="C75" s="56">
        <v>723</v>
      </c>
      <c r="D75" s="56">
        <v>1003</v>
      </c>
      <c r="E75" s="56">
        <v>976</v>
      </c>
      <c r="F75" s="56"/>
      <c r="G75" s="56"/>
      <c r="H75" s="56"/>
      <c r="I75" s="101">
        <f t="shared" si="9"/>
        <v>1.3338326094740382E-3</v>
      </c>
      <c r="J75" s="101">
        <f t="shared" si="6"/>
        <v>0.34993084370677729</v>
      </c>
      <c r="K75" s="98">
        <f t="shared" si="7"/>
        <v>253</v>
      </c>
      <c r="L75" s="102">
        <f t="shared" si="10"/>
        <v>2.0001581152660288E-2</v>
      </c>
      <c r="M75" s="99">
        <f t="shared" si="8"/>
        <v>-27</v>
      </c>
      <c r="N75" s="99">
        <f t="shared" si="11"/>
        <v>0</v>
      </c>
    </row>
    <row r="76" spans="1:14">
      <c r="A76" s="42">
        <v>74</v>
      </c>
      <c r="B76" s="104" t="s">
        <v>165</v>
      </c>
      <c r="C76" s="56">
        <v>728</v>
      </c>
      <c r="D76" s="56">
        <v>653</v>
      </c>
      <c r="E76" s="56">
        <v>663</v>
      </c>
      <c r="F76" s="56"/>
      <c r="G76" s="56"/>
      <c r="H76" s="56"/>
      <c r="I76" s="101">
        <f t="shared" si="9"/>
        <v>9.0607686483738445E-4</v>
      </c>
      <c r="J76" s="101">
        <f t="shared" si="6"/>
        <v>-8.9285714285714288E-2</v>
      </c>
      <c r="K76" s="98">
        <f t="shared" si="7"/>
        <v>-65</v>
      </c>
      <c r="L76" s="102">
        <f t="shared" si="10"/>
        <v>-5.1387461459403904E-3</v>
      </c>
      <c r="M76" s="99">
        <f t="shared" si="8"/>
        <v>10</v>
      </c>
      <c r="N76" s="99">
        <f t="shared" si="11"/>
        <v>0</v>
      </c>
    </row>
    <row r="77" spans="1:14">
      <c r="A77" s="42">
        <v>75</v>
      </c>
      <c r="B77" s="104" t="s">
        <v>166</v>
      </c>
      <c r="C77" s="56">
        <v>3489</v>
      </c>
      <c r="D77" s="56">
        <v>3467</v>
      </c>
      <c r="E77" s="56">
        <v>3454</v>
      </c>
      <c r="F77" s="56"/>
      <c r="G77" s="56"/>
      <c r="H77" s="56"/>
      <c r="I77" s="101">
        <f t="shared" si="9"/>
        <v>4.7203461404952129E-3</v>
      </c>
      <c r="J77" s="101">
        <f t="shared" si="6"/>
        <v>-1.0031527658354829E-2</v>
      </c>
      <c r="K77" s="98">
        <f t="shared" si="7"/>
        <v>-35</v>
      </c>
      <c r="L77" s="102">
        <f t="shared" si="10"/>
        <v>-2.7670171555063639E-3</v>
      </c>
      <c r="M77" s="99">
        <f t="shared" si="8"/>
        <v>-13</v>
      </c>
      <c r="N77" s="99">
        <f t="shared" si="11"/>
        <v>0</v>
      </c>
    </row>
    <row r="78" spans="1:14">
      <c r="A78" s="42">
        <v>76</v>
      </c>
      <c r="B78" s="104" t="s">
        <v>167</v>
      </c>
      <c r="C78" s="56">
        <v>1907</v>
      </c>
      <c r="D78" s="56">
        <v>2042</v>
      </c>
      <c r="E78" s="56">
        <v>2034</v>
      </c>
      <c r="F78" s="56"/>
      <c r="G78" s="56"/>
      <c r="H78" s="56"/>
      <c r="I78" s="101">
        <f t="shared" si="9"/>
        <v>2.7797290242522472E-3</v>
      </c>
      <c r="J78" s="101">
        <f t="shared" si="6"/>
        <v>6.6596748820136345E-2</v>
      </c>
      <c r="K78" s="98">
        <f t="shared" si="7"/>
        <v>127</v>
      </c>
      <c r="L78" s="102">
        <f t="shared" si="10"/>
        <v>1.0040319392837378E-2</v>
      </c>
      <c r="M78" s="99">
        <f t="shared" si="8"/>
        <v>-8</v>
      </c>
      <c r="N78" s="99">
        <f t="shared" si="11"/>
        <v>0</v>
      </c>
    </row>
    <row r="79" spans="1:14">
      <c r="A79" s="42">
        <v>77</v>
      </c>
      <c r="B79" s="104" t="s">
        <v>168</v>
      </c>
      <c r="C79" s="56">
        <v>1561</v>
      </c>
      <c r="D79" s="56">
        <v>1395</v>
      </c>
      <c r="E79" s="56">
        <v>1407</v>
      </c>
      <c r="F79" s="56"/>
      <c r="G79" s="56"/>
      <c r="H79" s="56"/>
      <c r="I79" s="101">
        <f t="shared" si="9"/>
        <v>1.9228509032069381E-3</v>
      </c>
      <c r="J79" s="101">
        <f t="shared" si="6"/>
        <v>-9.8654708520179366E-2</v>
      </c>
      <c r="K79" s="98">
        <f t="shared" si="7"/>
        <v>-154</v>
      </c>
      <c r="L79" s="102">
        <f t="shared" si="10"/>
        <v>-1.2174875484228001E-2</v>
      </c>
      <c r="M79" s="99">
        <f t="shared" si="8"/>
        <v>12</v>
      </c>
      <c r="N79" s="99">
        <f t="shared" si="11"/>
        <v>0</v>
      </c>
    </row>
    <row r="80" spans="1:14">
      <c r="A80" s="42">
        <v>78</v>
      </c>
      <c r="B80" s="104" t="s">
        <v>169</v>
      </c>
      <c r="C80" s="56">
        <v>1213</v>
      </c>
      <c r="D80" s="56">
        <v>1101</v>
      </c>
      <c r="E80" s="56">
        <v>1106</v>
      </c>
      <c r="F80" s="56"/>
      <c r="G80" s="56"/>
      <c r="H80" s="56"/>
      <c r="I80" s="101">
        <f t="shared" si="9"/>
        <v>1.5114947398343096E-3</v>
      </c>
      <c r="J80" s="101">
        <f t="shared" si="6"/>
        <v>-8.8211046990931574E-2</v>
      </c>
      <c r="K80" s="98">
        <f t="shared" si="7"/>
        <v>-107</v>
      </c>
      <c r="L80" s="102">
        <f t="shared" si="10"/>
        <v>-8.459166732548028E-3</v>
      </c>
      <c r="M80" s="99">
        <f t="shared" si="8"/>
        <v>5</v>
      </c>
      <c r="N80" s="99">
        <f t="shared" si="11"/>
        <v>0</v>
      </c>
    </row>
    <row r="81" spans="1:14">
      <c r="A81" s="42">
        <v>79</v>
      </c>
      <c r="B81" s="104" t="s">
        <v>170</v>
      </c>
      <c r="C81" s="56">
        <v>2596</v>
      </c>
      <c r="D81" s="56">
        <v>2431</v>
      </c>
      <c r="E81" s="56">
        <v>2375</v>
      </c>
      <c r="F81" s="56"/>
      <c r="G81" s="56"/>
      <c r="H81" s="56"/>
      <c r="I81" s="101">
        <f t="shared" si="9"/>
        <v>3.2457504585049596E-3</v>
      </c>
      <c r="J81" s="101">
        <f t="shared" si="6"/>
        <v>-8.5130970724191068E-2</v>
      </c>
      <c r="K81" s="98">
        <f t="shared" si="7"/>
        <v>-221</v>
      </c>
      <c r="L81" s="102">
        <f t="shared" si="10"/>
        <v>-1.7471736896197326E-2</v>
      </c>
      <c r="M81" s="99">
        <f t="shared" si="8"/>
        <v>-56</v>
      </c>
      <c r="N81" s="99">
        <f t="shared" si="11"/>
        <v>0</v>
      </c>
    </row>
    <row r="82" spans="1:14">
      <c r="A82" s="42">
        <v>80</v>
      </c>
      <c r="B82" s="104" t="s">
        <v>171</v>
      </c>
      <c r="C82" s="56">
        <v>5829</v>
      </c>
      <c r="D82" s="56">
        <v>5130</v>
      </c>
      <c r="E82" s="56">
        <v>5158</v>
      </c>
      <c r="F82" s="56"/>
      <c r="G82" s="56"/>
      <c r="H82" s="56"/>
      <c r="I82" s="101">
        <f t="shared" si="9"/>
        <v>7.0490866799867713E-3</v>
      </c>
      <c r="J82" s="101">
        <f t="shared" si="6"/>
        <v>-0.11511408474867044</v>
      </c>
      <c r="K82" s="98">
        <f t="shared" si="7"/>
        <v>-671</v>
      </c>
      <c r="L82" s="102">
        <f t="shared" si="10"/>
        <v>-5.3047671752707727E-2</v>
      </c>
      <c r="M82" s="99">
        <f t="shared" si="8"/>
        <v>28</v>
      </c>
      <c r="N82" s="99">
        <f t="shared" si="11"/>
        <v>0</v>
      </c>
    </row>
    <row r="83" spans="1:14">
      <c r="A83" s="42">
        <v>81</v>
      </c>
      <c r="B83" s="104" t="s">
        <v>172</v>
      </c>
      <c r="C83" s="56">
        <v>4181</v>
      </c>
      <c r="D83" s="56">
        <v>3817</v>
      </c>
      <c r="E83" s="56">
        <v>3826</v>
      </c>
      <c r="F83" s="56"/>
      <c r="G83" s="56"/>
      <c r="H83" s="56"/>
      <c r="I83" s="101">
        <f t="shared" si="9"/>
        <v>5.2287331596799899E-3</v>
      </c>
      <c r="J83" s="101">
        <f t="shared" si="6"/>
        <v>-8.4907916766323852E-2</v>
      </c>
      <c r="K83" s="98">
        <f t="shared" si="7"/>
        <v>-355</v>
      </c>
      <c r="L83" s="102">
        <f t="shared" si="10"/>
        <v>-2.806545972013598E-2</v>
      </c>
      <c r="M83" s="99">
        <f t="shared" si="8"/>
        <v>9</v>
      </c>
      <c r="N83" s="99">
        <f t="shared" si="11"/>
        <v>0</v>
      </c>
    </row>
    <row r="84" spans="1:14" s="110" customFormat="1">
      <c r="A84" s="192" t="s">
        <v>173</v>
      </c>
      <c r="B84" s="192"/>
      <c r="C84" s="66">
        <v>719077</v>
      </c>
      <c r="D84" s="66">
        <v>722771</v>
      </c>
      <c r="E84" s="66">
        <v>731726</v>
      </c>
      <c r="F84" s="66"/>
      <c r="G84" s="66"/>
      <c r="H84" s="66"/>
      <c r="I84" s="101">
        <f>SUM(I3:I83)</f>
        <v>1.0000000000000004</v>
      </c>
      <c r="J84" s="101">
        <f t="shared" si="6"/>
        <v>1.7590605734851762E-2</v>
      </c>
      <c r="K84" s="98">
        <f>SUM(K3:K83)</f>
        <v>12649</v>
      </c>
      <c r="L84" s="102">
        <f t="shared" si="10"/>
        <v>1</v>
      </c>
      <c r="M84" s="98">
        <f>SUM(M3:M83)</f>
        <v>8955</v>
      </c>
      <c r="N84" s="99">
        <f t="shared" si="11"/>
        <v>0</v>
      </c>
    </row>
    <row r="85" spans="1:14">
      <c r="C85" s="134"/>
      <c r="D85" s="133"/>
      <c r="E85" s="135"/>
      <c r="F85" s="141"/>
      <c r="G85" s="141"/>
      <c r="H85" s="141"/>
      <c r="L85" s="13"/>
    </row>
    <row r="86" spans="1:14">
      <c r="E86" s="141"/>
      <c r="F86" s="141"/>
    </row>
    <row r="87" spans="1:14">
      <c r="C87" s="134"/>
      <c r="D87" s="133"/>
      <c r="E87" s="135"/>
      <c r="F87" s="141"/>
      <c r="G87" s="141"/>
      <c r="H87" s="141"/>
    </row>
  </sheetData>
  <mergeCells count="3">
    <mergeCell ref="A84:B84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P87"/>
  <sheetViews>
    <sheetView topLeftCell="K1" zoomScale="80" zoomScaleNormal="80" workbookViewId="0">
      <pane ySplit="2" topLeftCell="A3" activePane="bottomLeft" state="frozen"/>
      <selection activeCell="W1" sqref="W1"/>
      <selection pane="bottomLeft" activeCell="T14" sqref="T14"/>
    </sheetView>
  </sheetViews>
  <sheetFormatPr defaultColWidth="9.140625" defaultRowHeight="15"/>
  <cols>
    <col min="1" max="1" width="11.85546875" style="6" customWidth="1"/>
    <col min="2" max="2" width="16.42578125" style="6" bestFit="1" customWidth="1"/>
    <col min="3" max="8" width="12" style="6" customWidth="1"/>
    <col min="9" max="9" width="18.140625" style="6" customWidth="1"/>
    <col min="10" max="10" width="30.42578125" style="6" customWidth="1"/>
    <col min="11" max="11" width="27.42578125" style="6" customWidth="1"/>
    <col min="12" max="12" width="22.28515625" style="6" customWidth="1"/>
    <col min="13" max="14" width="27.5703125" style="6" customWidth="1"/>
    <col min="15" max="16384" width="9.140625" style="6"/>
  </cols>
  <sheetData>
    <row r="1" spans="1:16" ht="15.75" thickBot="1">
      <c r="A1" s="6" t="s">
        <v>301</v>
      </c>
      <c r="C1" s="188" t="s">
        <v>281</v>
      </c>
      <c r="D1" s="188"/>
      <c r="E1" s="189"/>
      <c r="F1" s="190" t="s">
        <v>280</v>
      </c>
      <c r="G1" s="188"/>
      <c r="H1" s="189"/>
    </row>
    <row r="2" spans="1:16" ht="45">
      <c r="A2" s="19" t="s">
        <v>91</v>
      </c>
      <c r="B2" s="19" t="s">
        <v>174</v>
      </c>
      <c r="C2" s="94">
        <v>42948</v>
      </c>
      <c r="D2" s="94">
        <v>43282</v>
      </c>
      <c r="E2" s="94">
        <v>43313</v>
      </c>
      <c r="F2" s="94">
        <v>42948</v>
      </c>
      <c r="G2" s="94">
        <v>43282</v>
      </c>
      <c r="H2" s="94">
        <v>43313</v>
      </c>
      <c r="I2" s="62" t="s">
        <v>310</v>
      </c>
      <c r="J2" s="14" t="s">
        <v>312</v>
      </c>
      <c r="K2" s="93" t="s">
        <v>313</v>
      </c>
      <c r="L2" s="93" t="s">
        <v>318</v>
      </c>
      <c r="M2" s="97" t="s">
        <v>317</v>
      </c>
      <c r="N2" s="161" t="s">
        <v>316</v>
      </c>
    </row>
    <row r="3" spans="1:16">
      <c r="A3" s="42">
        <v>1</v>
      </c>
      <c r="B3" s="104" t="s">
        <v>92</v>
      </c>
      <c r="C3" s="31">
        <v>72668</v>
      </c>
      <c r="D3" s="31">
        <v>74065</v>
      </c>
      <c r="E3" s="31">
        <v>73369</v>
      </c>
      <c r="F3" s="31"/>
      <c r="G3" s="31"/>
      <c r="H3" s="31"/>
      <c r="I3" s="101">
        <f t="shared" ref="I3:I66" si="0">E3/$E$84</f>
        <v>2.4468314651407638E-2</v>
      </c>
      <c r="J3" s="101">
        <f t="shared" ref="J3:J66" si="1">(E3-C3)/C3</f>
        <v>9.6466119887708476E-3</v>
      </c>
      <c r="K3" s="98">
        <f t="shared" ref="K3:K66" si="2">E3-C3</f>
        <v>701</v>
      </c>
      <c r="L3" s="102">
        <f>K3/$K$84</f>
        <v>1.8341182626896914E-2</v>
      </c>
      <c r="M3" s="44">
        <f t="shared" ref="M3:M66" si="3">E3-D3</f>
        <v>-696</v>
      </c>
      <c r="N3" s="44">
        <f>H3-G3</f>
        <v>0</v>
      </c>
      <c r="O3" s="8"/>
      <c r="P3" s="9"/>
    </row>
    <row r="4" spans="1:16">
      <c r="A4" s="42">
        <v>2</v>
      </c>
      <c r="B4" s="104" t="s">
        <v>93</v>
      </c>
      <c r="C4" s="31">
        <v>22733</v>
      </c>
      <c r="D4" s="31">
        <v>22685</v>
      </c>
      <c r="E4" s="31">
        <v>22716</v>
      </c>
      <c r="F4" s="31"/>
      <c r="G4" s="31"/>
      <c r="H4" s="31"/>
      <c r="I4" s="101">
        <f t="shared" si="0"/>
        <v>7.5757095724539782E-3</v>
      </c>
      <c r="J4" s="101">
        <f t="shared" si="1"/>
        <v>-7.4781155148902472E-4</v>
      </c>
      <c r="K4" s="98">
        <f t="shared" si="2"/>
        <v>-17</v>
      </c>
      <c r="L4" s="102">
        <f t="shared" ref="L4:L67" si="4">K4/$K$84</f>
        <v>-4.4479330193615909E-4</v>
      </c>
      <c r="M4" s="44">
        <f t="shared" si="3"/>
        <v>31</v>
      </c>
      <c r="N4" s="44">
        <f t="shared" ref="N4:N67" si="5">H4-G4</f>
        <v>0</v>
      </c>
      <c r="O4" s="8"/>
      <c r="P4" s="9"/>
    </row>
    <row r="5" spans="1:16">
      <c r="A5" s="42">
        <v>3</v>
      </c>
      <c r="B5" s="104" t="s">
        <v>94</v>
      </c>
      <c r="C5" s="31">
        <v>27793</v>
      </c>
      <c r="D5" s="31">
        <v>27951</v>
      </c>
      <c r="E5" s="31">
        <v>27481</v>
      </c>
      <c r="F5" s="31"/>
      <c r="G5" s="31"/>
      <c r="H5" s="31"/>
      <c r="I5" s="101">
        <f t="shared" si="0"/>
        <v>9.1648210407029307E-3</v>
      </c>
      <c r="J5" s="101">
        <f t="shared" si="1"/>
        <v>-1.1225848235167129E-2</v>
      </c>
      <c r="K5" s="98">
        <f t="shared" si="2"/>
        <v>-312</v>
      </c>
      <c r="L5" s="102">
        <f t="shared" si="4"/>
        <v>-8.1632653061224497E-3</v>
      </c>
      <c r="M5" s="44">
        <f t="shared" si="3"/>
        <v>-470</v>
      </c>
      <c r="N5" s="44">
        <f t="shared" si="5"/>
        <v>0</v>
      </c>
      <c r="O5" s="4"/>
      <c r="P5" s="9"/>
    </row>
    <row r="6" spans="1:16" ht="14.25" customHeight="1">
      <c r="A6" s="42">
        <v>4</v>
      </c>
      <c r="B6" s="104" t="s">
        <v>95</v>
      </c>
      <c r="C6" s="31">
        <v>18157</v>
      </c>
      <c r="D6" s="31">
        <v>15843</v>
      </c>
      <c r="E6" s="31">
        <v>16327</v>
      </c>
      <c r="F6" s="31"/>
      <c r="G6" s="31"/>
      <c r="H6" s="31"/>
      <c r="I6" s="101">
        <f t="shared" si="0"/>
        <v>5.4449995681218567E-3</v>
      </c>
      <c r="J6" s="101">
        <f t="shared" si="1"/>
        <v>-0.10078757503992951</v>
      </c>
      <c r="K6" s="98">
        <f t="shared" si="2"/>
        <v>-1830</v>
      </c>
      <c r="L6" s="102">
        <f t="shared" si="4"/>
        <v>-4.7880690737833596E-2</v>
      </c>
      <c r="M6" s="44">
        <f t="shared" si="3"/>
        <v>484</v>
      </c>
      <c r="N6" s="44">
        <f t="shared" si="5"/>
        <v>0</v>
      </c>
      <c r="O6" s="4"/>
      <c r="P6" s="9"/>
    </row>
    <row r="7" spans="1:16">
      <c r="A7" s="42">
        <v>5</v>
      </c>
      <c r="B7" s="104" t="s">
        <v>96</v>
      </c>
      <c r="C7" s="31">
        <v>17444</v>
      </c>
      <c r="D7" s="31">
        <v>17371</v>
      </c>
      <c r="E7" s="31">
        <v>16567</v>
      </c>
      <c r="F7" s="31"/>
      <c r="G7" s="31"/>
      <c r="H7" s="31"/>
      <c r="I7" s="101">
        <f t="shared" si="0"/>
        <v>5.5250387606464628E-3</v>
      </c>
      <c r="J7" s="101">
        <f t="shared" si="1"/>
        <v>-5.0275166246273789E-2</v>
      </c>
      <c r="K7" s="98">
        <f t="shared" si="2"/>
        <v>-877</v>
      </c>
      <c r="L7" s="102">
        <f t="shared" si="4"/>
        <v>-2.2946101517530088E-2</v>
      </c>
      <c r="M7" s="44">
        <f t="shared" si="3"/>
        <v>-804</v>
      </c>
      <c r="N7" s="44">
        <f t="shared" si="5"/>
        <v>0</v>
      </c>
      <c r="O7" s="8"/>
      <c r="P7" s="9"/>
    </row>
    <row r="8" spans="1:16">
      <c r="A8" s="42">
        <v>6</v>
      </c>
      <c r="B8" s="104" t="s">
        <v>97</v>
      </c>
      <c r="C8" s="31">
        <v>386754</v>
      </c>
      <c r="D8" s="31">
        <v>394710</v>
      </c>
      <c r="E8" s="31">
        <v>391903</v>
      </c>
      <c r="F8" s="31"/>
      <c r="G8" s="31"/>
      <c r="H8" s="31"/>
      <c r="I8" s="101">
        <f t="shared" si="0"/>
        <v>0.13069833194987812</v>
      </c>
      <c r="J8" s="101">
        <f t="shared" si="1"/>
        <v>1.3313372324526701E-2</v>
      </c>
      <c r="K8" s="98">
        <f t="shared" si="2"/>
        <v>5149</v>
      </c>
      <c r="L8" s="102">
        <f t="shared" si="4"/>
        <v>0.13472004186289901</v>
      </c>
      <c r="M8" s="44">
        <f t="shared" si="3"/>
        <v>-2807</v>
      </c>
      <c r="N8" s="44">
        <f t="shared" si="5"/>
        <v>0</v>
      </c>
      <c r="O8" s="4"/>
      <c r="P8" s="9"/>
    </row>
    <row r="9" spans="1:16">
      <c r="A9" s="42">
        <v>7</v>
      </c>
      <c r="B9" s="104" t="s">
        <v>98</v>
      </c>
      <c r="C9" s="31">
        <v>71050</v>
      </c>
      <c r="D9" s="31">
        <v>73977</v>
      </c>
      <c r="E9" s="31">
        <v>73962</v>
      </c>
      <c r="F9" s="31"/>
      <c r="G9" s="31"/>
      <c r="H9" s="31"/>
      <c r="I9" s="101">
        <f t="shared" si="0"/>
        <v>2.4666078156270522E-2</v>
      </c>
      <c r="J9" s="101">
        <f t="shared" si="1"/>
        <v>4.0985221674876844E-2</v>
      </c>
      <c r="K9" s="98">
        <f t="shared" si="2"/>
        <v>2912</v>
      </c>
      <c r="L9" s="102">
        <f t="shared" si="4"/>
        <v>7.6190476190476197E-2</v>
      </c>
      <c r="M9" s="44">
        <f t="shared" si="3"/>
        <v>-15</v>
      </c>
      <c r="N9" s="44">
        <f t="shared" si="5"/>
        <v>0</v>
      </c>
      <c r="O9" s="8"/>
      <c r="P9" s="9"/>
    </row>
    <row r="10" spans="1:16">
      <c r="A10" s="42">
        <v>8</v>
      </c>
      <c r="B10" s="104" t="s">
        <v>99</v>
      </c>
      <c r="C10" s="31">
        <v>9385</v>
      </c>
      <c r="D10" s="31">
        <v>9035</v>
      </c>
      <c r="E10" s="31">
        <v>9048</v>
      </c>
      <c r="F10" s="31"/>
      <c r="G10" s="31"/>
      <c r="H10" s="31"/>
      <c r="I10" s="101">
        <f t="shared" si="0"/>
        <v>3.0174775581776545E-3</v>
      </c>
      <c r="J10" s="101">
        <f t="shared" si="1"/>
        <v>-3.5908364411294622E-2</v>
      </c>
      <c r="K10" s="98">
        <f t="shared" si="2"/>
        <v>-337</v>
      </c>
      <c r="L10" s="102">
        <f t="shared" si="4"/>
        <v>-8.8173731030873892E-3</v>
      </c>
      <c r="M10" s="44">
        <f t="shared" si="3"/>
        <v>13</v>
      </c>
      <c r="N10" s="44">
        <f t="shared" si="5"/>
        <v>0</v>
      </c>
      <c r="O10" s="4"/>
      <c r="P10" s="9"/>
    </row>
    <row r="11" spans="1:16">
      <c r="A11" s="42">
        <v>9</v>
      </c>
      <c r="B11" s="104" t="s">
        <v>100</v>
      </c>
      <c r="C11" s="31">
        <v>37748</v>
      </c>
      <c r="D11" s="31">
        <v>38231</v>
      </c>
      <c r="E11" s="31">
        <v>37724</v>
      </c>
      <c r="F11" s="31"/>
      <c r="G11" s="31"/>
      <c r="H11" s="31"/>
      <c r="I11" s="101">
        <f t="shared" si="0"/>
        <v>1.258082707832602E-2</v>
      </c>
      <c r="J11" s="101">
        <f t="shared" si="1"/>
        <v>-6.3579527392179723E-4</v>
      </c>
      <c r="K11" s="98">
        <f t="shared" si="2"/>
        <v>-24</v>
      </c>
      <c r="L11" s="102">
        <f t="shared" si="4"/>
        <v>-6.2794348508634224E-4</v>
      </c>
      <c r="M11" s="44">
        <f t="shared" si="3"/>
        <v>-507</v>
      </c>
      <c r="N11" s="44">
        <f t="shared" si="5"/>
        <v>0</v>
      </c>
      <c r="O11" s="4"/>
      <c r="P11" s="9"/>
    </row>
    <row r="12" spans="1:16">
      <c r="A12" s="42">
        <v>10</v>
      </c>
      <c r="B12" s="104" t="s">
        <v>101</v>
      </c>
      <c r="C12" s="31">
        <v>48668</v>
      </c>
      <c r="D12" s="31">
        <v>51472</v>
      </c>
      <c r="E12" s="31">
        <v>51533</v>
      </c>
      <c r="F12" s="31"/>
      <c r="G12" s="31"/>
      <c r="H12" s="31"/>
      <c r="I12" s="101">
        <f t="shared" si="0"/>
        <v>1.7186082118210551E-2</v>
      </c>
      <c r="J12" s="101">
        <f t="shared" si="1"/>
        <v>5.8868250184926439E-2</v>
      </c>
      <c r="K12" s="98">
        <f t="shared" si="2"/>
        <v>2865</v>
      </c>
      <c r="L12" s="102">
        <f t="shared" si="4"/>
        <v>7.4960753532182109E-2</v>
      </c>
      <c r="M12" s="44">
        <f t="shared" si="3"/>
        <v>61</v>
      </c>
      <c r="N12" s="44">
        <f t="shared" si="5"/>
        <v>0</v>
      </c>
      <c r="O12" s="4"/>
      <c r="P12" s="9"/>
    </row>
    <row r="13" spans="1:16" ht="15.75" customHeight="1">
      <c r="A13" s="42">
        <v>11</v>
      </c>
      <c r="B13" s="104" t="s">
        <v>102</v>
      </c>
      <c r="C13" s="31">
        <v>8939</v>
      </c>
      <c r="D13" s="31">
        <v>9361</v>
      </c>
      <c r="E13" s="31">
        <v>8901</v>
      </c>
      <c r="F13" s="31"/>
      <c r="G13" s="31"/>
      <c r="H13" s="31"/>
      <c r="I13" s="101">
        <f t="shared" si="0"/>
        <v>2.9684535527563331E-3</v>
      </c>
      <c r="J13" s="101">
        <f t="shared" si="1"/>
        <v>-4.2510347913636871E-3</v>
      </c>
      <c r="K13" s="98">
        <f t="shared" si="2"/>
        <v>-38</v>
      </c>
      <c r="L13" s="102">
        <f t="shared" si="4"/>
        <v>-9.9424385138670844E-4</v>
      </c>
      <c r="M13" s="44">
        <f t="shared" si="3"/>
        <v>-460</v>
      </c>
      <c r="N13" s="44">
        <f t="shared" si="5"/>
        <v>0</v>
      </c>
      <c r="O13" s="8"/>
      <c r="P13" s="9"/>
    </row>
    <row r="14" spans="1:16">
      <c r="A14" s="42">
        <v>12</v>
      </c>
      <c r="B14" s="104" t="s">
        <v>103</v>
      </c>
      <c r="C14" s="31">
        <v>15213</v>
      </c>
      <c r="D14" s="31">
        <v>15374</v>
      </c>
      <c r="E14" s="31">
        <v>15713</v>
      </c>
      <c r="F14" s="31"/>
      <c r="G14" s="31"/>
      <c r="H14" s="31"/>
      <c r="I14" s="101">
        <f t="shared" si="0"/>
        <v>5.2402326339130731E-3</v>
      </c>
      <c r="J14" s="101">
        <f t="shared" si="1"/>
        <v>3.2866627226713997E-2</v>
      </c>
      <c r="K14" s="98">
        <f t="shared" si="2"/>
        <v>500</v>
      </c>
      <c r="L14" s="102">
        <f t="shared" si="4"/>
        <v>1.3082155939298797E-2</v>
      </c>
      <c r="M14" s="44">
        <f t="shared" si="3"/>
        <v>339</v>
      </c>
      <c r="N14" s="44">
        <f t="shared" si="5"/>
        <v>0</v>
      </c>
      <c r="O14" s="4"/>
      <c r="P14" s="9"/>
    </row>
    <row r="15" spans="1:16">
      <c r="A15" s="42">
        <v>13</v>
      </c>
      <c r="B15" s="104" t="s">
        <v>104</v>
      </c>
      <c r="C15" s="31">
        <v>15329</v>
      </c>
      <c r="D15" s="31">
        <v>15212</v>
      </c>
      <c r="E15" s="31">
        <v>14928</v>
      </c>
      <c r="F15" s="31"/>
      <c r="G15" s="31"/>
      <c r="H15" s="31"/>
      <c r="I15" s="101">
        <f t="shared" si="0"/>
        <v>4.9784377750305064E-3</v>
      </c>
      <c r="J15" s="101">
        <f t="shared" si="1"/>
        <v>-2.615956683410529E-2</v>
      </c>
      <c r="K15" s="98">
        <f t="shared" si="2"/>
        <v>-401</v>
      </c>
      <c r="L15" s="102">
        <f t="shared" si="4"/>
        <v>-1.0491889063317635E-2</v>
      </c>
      <c r="M15" s="44">
        <f t="shared" si="3"/>
        <v>-284</v>
      </c>
      <c r="N15" s="44">
        <f t="shared" si="5"/>
        <v>0</v>
      </c>
      <c r="O15" s="4"/>
      <c r="P15" s="9"/>
    </row>
    <row r="16" spans="1:16">
      <c r="A16" s="42">
        <v>14</v>
      </c>
      <c r="B16" s="104" t="s">
        <v>105</v>
      </c>
      <c r="C16" s="31">
        <v>14692</v>
      </c>
      <c r="D16" s="31">
        <v>14944</v>
      </c>
      <c r="E16" s="31">
        <v>14887</v>
      </c>
      <c r="F16" s="31"/>
      <c r="G16" s="31"/>
      <c r="H16" s="31"/>
      <c r="I16" s="101">
        <f t="shared" si="0"/>
        <v>4.9647644129742199E-3</v>
      </c>
      <c r="J16" s="101">
        <f t="shared" si="1"/>
        <v>1.3272529267628641E-2</v>
      </c>
      <c r="K16" s="98">
        <f t="shared" si="2"/>
        <v>195</v>
      </c>
      <c r="L16" s="102">
        <f t="shared" si="4"/>
        <v>5.1020408163265302E-3</v>
      </c>
      <c r="M16" s="44">
        <f t="shared" si="3"/>
        <v>-57</v>
      </c>
      <c r="N16" s="44">
        <f t="shared" si="5"/>
        <v>0</v>
      </c>
      <c r="O16" s="8"/>
      <c r="P16" s="9"/>
    </row>
    <row r="17" spans="1:16">
      <c r="A17" s="42">
        <v>15</v>
      </c>
      <c r="B17" s="104" t="s">
        <v>106</v>
      </c>
      <c r="C17" s="31">
        <v>12255</v>
      </c>
      <c r="D17" s="31">
        <v>12652</v>
      </c>
      <c r="E17" s="31">
        <v>12553</v>
      </c>
      <c r="F17" s="31"/>
      <c r="G17" s="31"/>
      <c r="H17" s="31"/>
      <c r="I17" s="101">
        <f t="shared" si="0"/>
        <v>4.1863832656724243E-3</v>
      </c>
      <c r="J17" s="101">
        <f t="shared" si="1"/>
        <v>2.4316605467156263E-2</v>
      </c>
      <c r="K17" s="98">
        <f t="shared" si="2"/>
        <v>298</v>
      </c>
      <c r="L17" s="102">
        <f t="shared" si="4"/>
        <v>7.796964939822083E-3</v>
      </c>
      <c r="M17" s="44">
        <f t="shared" si="3"/>
        <v>-99</v>
      </c>
      <c r="N17" s="44">
        <f t="shared" si="5"/>
        <v>0</v>
      </c>
      <c r="O17" s="4"/>
      <c r="P17" s="9"/>
    </row>
    <row r="18" spans="1:16">
      <c r="A18" s="42">
        <v>16</v>
      </c>
      <c r="B18" s="104" t="s">
        <v>107</v>
      </c>
      <c r="C18" s="31">
        <v>77694</v>
      </c>
      <c r="D18" s="31">
        <v>78539</v>
      </c>
      <c r="E18" s="31">
        <v>78268</v>
      </c>
      <c r="F18" s="31"/>
      <c r="G18" s="31"/>
      <c r="H18" s="31"/>
      <c r="I18" s="101">
        <f t="shared" si="0"/>
        <v>2.6102114668816165E-2</v>
      </c>
      <c r="J18" s="101">
        <f t="shared" si="1"/>
        <v>7.387957886065848E-3</v>
      </c>
      <c r="K18" s="98">
        <f t="shared" si="2"/>
        <v>574</v>
      </c>
      <c r="L18" s="102">
        <f t="shared" si="4"/>
        <v>1.5018315018315019E-2</v>
      </c>
      <c r="M18" s="44">
        <f t="shared" si="3"/>
        <v>-271</v>
      </c>
      <c r="N18" s="44">
        <f t="shared" si="5"/>
        <v>0</v>
      </c>
    </row>
    <row r="19" spans="1:16">
      <c r="A19" s="42">
        <v>17</v>
      </c>
      <c r="B19" s="104" t="s">
        <v>108</v>
      </c>
      <c r="C19" s="31">
        <v>22948</v>
      </c>
      <c r="D19" s="31">
        <v>23850</v>
      </c>
      <c r="E19" s="31">
        <v>23759</v>
      </c>
      <c r="F19" s="31"/>
      <c r="G19" s="31"/>
      <c r="H19" s="31"/>
      <c r="I19" s="101">
        <f t="shared" si="0"/>
        <v>7.9235465633004966E-3</v>
      </c>
      <c r="J19" s="101">
        <f t="shared" si="1"/>
        <v>3.5340770437510896E-2</v>
      </c>
      <c r="K19" s="98">
        <f t="shared" si="2"/>
        <v>811</v>
      </c>
      <c r="L19" s="102">
        <f t="shared" si="4"/>
        <v>2.1219256933542648E-2</v>
      </c>
      <c r="M19" s="44">
        <f t="shared" si="3"/>
        <v>-91</v>
      </c>
      <c r="N19" s="44">
        <f t="shared" si="5"/>
        <v>0</v>
      </c>
    </row>
    <row r="20" spans="1:16">
      <c r="A20" s="42">
        <v>18</v>
      </c>
      <c r="B20" s="104" t="s">
        <v>109</v>
      </c>
      <c r="C20" s="31">
        <v>10178</v>
      </c>
      <c r="D20" s="31">
        <v>10065</v>
      </c>
      <c r="E20" s="31">
        <v>10081</v>
      </c>
      <c r="F20" s="31"/>
      <c r="G20" s="31"/>
      <c r="H20" s="31"/>
      <c r="I20" s="101">
        <f t="shared" si="0"/>
        <v>3.3619795826689801E-3</v>
      </c>
      <c r="J20" s="101">
        <f t="shared" si="1"/>
        <v>-9.5303595991353893E-3</v>
      </c>
      <c r="K20" s="98">
        <f t="shared" si="2"/>
        <v>-97</v>
      </c>
      <c r="L20" s="102">
        <f t="shared" si="4"/>
        <v>-2.5379382522239665E-3</v>
      </c>
      <c r="M20" s="44">
        <f t="shared" si="3"/>
        <v>16</v>
      </c>
      <c r="N20" s="44">
        <f t="shared" si="5"/>
        <v>0</v>
      </c>
    </row>
    <row r="21" spans="1:16">
      <c r="A21" s="42">
        <v>19</v>
      </c>
      <c r="B21" s="104" t="s">
        <v>110</v>
      </c>
      <c r="C21" s="31">
        <v>19751</v>
      </c>
      <c r="D21" s="31">
        <v>19579</v>
      </c>
      <c r="E21" s="31">
        <v>19598</v>
      </c>
      <c r="F21" s="31"/>
      <c r="G21" s="31"/>
      <c r="H21" s="31"/>
      <c r="I21" s="101">
        <f t="shared" si="0"/>
        <v>6.5358670629051359E-3</v>
      </c>
      <c r="J21" s="101">
        <f t="shared" si="1"/>
        <v>-7.7464432180649077E-3</v>
      </c>
      <c r="K21" s="98">
        <f t="shared" si="2"/>
        <v>-153</v>
      </c>
      <c r="L21" s="102">
        <f t="shared" si="4"/>
        <v>-4.0031397174254317E-3</v>
      </c>
      <c r="M21" s="44">
        <f t="shared" si="3"/>
        <v>19</v>
      </c>
      <c r="N21" s="44">
        <f t="shared" si="5"/>
        <v>0</v>
      </c>
    </row>
    <row r="22" spans="1:16">
      <c r="A22" s="42">
        <v>20</v>
      </c>
      <c r="B22" s="104" t="s">
        <v>111</v>
      </c>
      <c r="C22" s="31">
        <v>34712</v>
      </c>
      <c r="D22" s="31">
        <v>36001</v>
      </c>
      <c r="E22" s="31">
        <v>35994</v>
      </c>
      <c r="F22" s="31"/>
      <c r="G22" s="31"/>
      <c r="H22" s="31"/>
      <c r="I22" s="101">
        <f t="shared" si="0"/>
        <v>1.2003877898877817E-2</v>
      </c>
      <c r="J22" s="101">
        <f t="shared" si="1"/>
        <v>3.6932472920027659E-2</v>
      </c>
      <c r="K22" s="98">
        <f t="shared" si="2"/>
        <v>1282</v>
      </c>
      <c r="L22" s="102">
        <f t="shared" si="4"/>
        <v>3.3542647828362117E-2</v>
      </c>
      <c r="M22" s="44">
        <f t="shared" si="3"/>
        <v>-7</v>
      </c>
      <c r="N22" s="44">
        <f t="shared" si="5"/>
        <v>0</v>
      </c>
    </row>
    <row r="23" spans="1:16">
      <c r="A23" s="42">
        <v>21</v>
      </c>
      <c r="B23" s="104" t="s">
        <v>112</v>
      </c>
      <c r="C23" s="31">
        <v>64787</v>
      </c>
      <c r="D23" s="31">
        <v>64327</v>
      </c>
      <c r="E23" s="31">
        <v>64449</v>
      </c>
      <c r="F23" s="31"/>
      <c r="G23" s="31"/>
      <c r="H23" s="31"/>
      <c r="I23" s="101">
        <f t="shared" si="0"/>
        <v>2.1493524662576442E-2</v>
      </c>
      <c r="J23" s="101">
        <f t="shared" si="1"/>
        <v>-5.2170960223501626E-3</v>
      </c>
      <c r="K23" s="98">
        <f t="shared" si="2"/>
        <v>-338</v>
      </c>
      <c r="L23" s="102">
        <f t="shared" si="4"/>
        <v>-8.8435374149659872E-3</v>
      </c>
      <c r="M23" s="44">
        <f t="shared" si="3"/>
        <v>122</v>
      </c>
      <c r="N23" s="44">
        <f t="shared" si="5"/>
        <v>0</v>
      </c>
    </row>
    <row r="24" spans="1:16">
      <c r="A24" s="42">
        <v>22</v>
      </c>
      <c r="B24" s="104" t="s">
        <v>113</v>
      </c>
      <c r="C24" s="31">
        <v>18843</v>
      </c>
      <c r="D24" s="31">
        <v>19219</v>
      </c>
      <c r="E24" s="31">
        <v>19179</v>
      </c>
      <c r="F24" s="31"/>
      <c r="G24" s="31"/>
      <c r="H24" s="31"/>
      <c r="I24" s="101">
        <f t="shared" si="0"/>
        <v>6.3961319726225938E-3</v>
      </c>
      <c r="J24" s="101">
        <f t="shared" si="1"/>
        <v>1.7831555484795415E-2</v>
      </c>
      <c r="K24" s="98">
        <f t="shared" si="2"/>
        <v>336</v>
      </c>
      <c r="L24" s="102">
        <f t="shared" si="4"/>
        <v>8.7912087912087912E-3</v>
      </c>
      <c r="M24" s="44">
        <f t="shared" si="3"/>
        <v>-40</v>
      </c>
      <c r="N24" s="44">
        <f t="shared" si="5"/>
        <v>0</v>
      </c>
    </row>
    <row r="25" spans="1:16">
      <c r="A25" s="42">
        <v>23</v>
      </c>
      <c r="B25" s="104" t="s">
        <v>114</v>
      </c>
      <c r="C25" s="31">
        <v>29332</v>
      </c>
      <c r="D25" s="31">
        <v>28914</v>
      </c>
      <c r="E25" s="31">
        <v>28898</v>
      </c>
      <c r="F25" s="31"/>
      <c r="G25" s="31"/>
      <c r="H25" s="31"/>
      <c r="I25" s="101">
        <f t="shared" si="0"/>
        <v>9.6373857732336265E-3</v>
      </c>
      <c r="J25" s="101">
        <f t="shared" si="1"/>
        <v>-1.4796127096686214E-2</v>
      </c>
      <c r="K25" s="98">
        <f t="shared" si="2"/>
        <v>-434</v>
      </c>
      <c r="L25" s="102">
        <f t="shared" si="4"/>
        <v>-1.1355311355311355E-2</v>
      </c>
      <c r="M25" s="44">
        <f t="shared" si="3"/>
        <v>-16</v>
      </c>
      <c r="N25" s="44">
        <f t="shared" si="5"/>
        <v>0</v>
      </c>
    </row>
    <row r="26" spans="1:16">
      <c r="A26" s="42">
        <v>24</v>
      </c>
      <c r="B26" s="104" t="s">
        <v>115</v>
      </c>
      <c r="C26" s="31">
        <v>13849</v>
      </c>
      <c r="D26" s="31">
        <v>15073</v>
      </c>
      <c r="E26" s="31">
        <v>13484</v>
      </c>
      <c r="F26" s="31"/>
      <c r="G26" s="31"/>
      <c r="H26" s="31"/>
      <c r="I26" s="101">
        <f t="shared" si="0"/>
        <v>4.4968686333407924E-3</v>
      </c>
      <c r="J26" s="101">
        <f t="shared" si="1"/>
        <v>-2.6355693551881002E-2</v>
      </c>
      <c r="K26" s="98">
        <f t="shared" si="2"/>
        <v>-365</v>
      </c>
      <c r="L26" s="102">
        <f t="shared" si="4"/>
        <v>-9.5499738356881209E-3</v>
      </c>
      <c r="M26" s="44">
        <f t="shared" si="3"/>
        <v>-1589</v>
      </c>
      <c r="N26" s="44">
        <f t="shared" si="5"/>
        <v>0</v>
      </c>
    </row>
    <row r="27" spans="1:16">
      <c r="A27" s="42">
        <v>25</v>
      </c>
      <c r="B27" s="104" t="s">
        <v>116</v>
      </c>
      <c r="C27" s="31">
        <v>37483</v>
      </c>
      <c r="D27" s="31">
        <v>35948</v>
      </c>
      <c r="E27" s="31">
        <v>35688</v>
      </c>
      <c r="F27" s="31"/>
      <c r="G27" s="31"/>
      <c r="H27" s="31"/>
      <c r="I27" s="101">
        <f t="shared" si="0"/>
        <v>1.1901827928408944E-2</v>
      </c>
      <c r="J27" s="101">
        <f t="shared" si="1"/>
        <v>-4.7888376063815595E-2</v>
      </c>
      <c r="K27" s="98">
        <f t="shared" si="2"/>
        <v>-1795</v>
      </c>
      <c r="L27" s="102">
        <f t="shared" si="4"/>
        <v>-4.6964939822082677E-2</v>
      </c>
      <c r="M27" s="44">
        <f t="shared" si="3"/>
        <v>-260</v>
      </c>
      <c r="N27" s="44">
        <f t="shared" si="5"/>
        <v>0</v>
      </c>
    </row>
    <row r="28" spans="1:16">
      <c r="A28" s="42">
        <v>26</v>
      </c>
      <c r="B28" s="104" t="s">
        <v>117</v>
      </c>
      <c r="C28" s="31">
        <v>40574</v>
      </c>
      <c r="D28" s="31">
        <v>41085</v>
      </c>
      <c r="E28" s="31">
        <v>40985</v>
      </c>
      <c r="F28" s="31"/>
      <c r="G28" s="31"/>
      <c r="H28" s="31"/>
      <c r="I28" s="101">
        <f t="shared" si="0"/>
        <v>1.3668359606754107E-2</v>
      </c>
      <c r="J28" s="101">
        <f t="shared" si="1"/>
        <v>1.0129639670725095E-2</v>
      </c>
      <c r="K28" s="98">
        <f t="shared" si="2"/>
        <v>411</v>
      </c>
      <c r="L28" s="102">
        <f t="shared" si="4"/>
        <v>1.0753532182103611E-2</v>
      </c>
      <c r="M28" s="44">
        <f t="shared" si="3"/>
        <v>-100</v>
      </c>
      <c r="N28" s="44">
        <f t="shared" si="5"/>
        <v>0</v>
      </c>
    </row>
    <row r="29" spans="1:16">
      <c r="A29" s="42">
        <v>27</v>
      </c>
      <c r="B29" s="104" t="s">
        <v>118</v>
      </c>
      <c r="C29" s="31">
        <v>54134</v>
      </c>
      <c r="D29" s="31">
        <v>54404</v>
      </c>
      <c r="E29" s="31">
        <v>53985</v>
      </c>
      <c r="F29" s="31"/>
      <c r="G29" s="31"/>
      <c r="H29" s="31"/>
      <c r="I29" s="101">
        <f t="shared" si="0"/>
        <v>1.8003815868503612E-2</v>
      </c>
      <c r="J29" s="101">
        <f t="shared" si="1"/>
        <v>-2.7524291572763883E-3</v>
      </c>
      <c r="K29" s="98">
        <f t="shared" si="2"/>
        <v>-149</v>
      </c>
      <c r="L29" s="102">
        <f t="shared" si="4"/>
        <v>-3.8984824699110415E-3</v>
      </c>
      <c r="M29" s="44">
        <f t="shared" si="3"/>
        <v>-419</v>
      </c>
      <c r="N29" s="44">
        <f t="shared" si="5"/>
        <v>0</v>
      </c>
    </row>
    <row r="30" spans="1:16">
      <c r="A30" s="42">
        <v>28</v>
      </c>
      <c r="B30" s="104" t="s">
        <v>119</v>
      </c>
      <c r="C30" s="31">
        <v>17712</v>
      </c>
      <c r="D30" s="31">
        <v>17616</v>
      </c>
      <c r="E30" s="31">
        <v>17653</v>
      </c>
      <c r="F30" s="31"/>
      <c r="G30" s="31"/>
      <c r="H30" s="31"/>
      <c r="I30" s="101">
        <f t="shared" si="0"/>
        <v>5.8872161068203067E-3</v>
      </c>
      <c r="J30" s="101">
        <f t="shared" si="1"/>
        <v>-3.331074977416441E-3</v>
      </c>
      <c r="K30" s="98">
        <f t="shared" si="2"/>
        <v>-59</v>
      </c>
      <c r="L30" s="102">
        <f t="shared" si="4"/>
        <v>-1.5436944008372579E-3</v>
      </c>
      <c r="M30" s="44">
        <f t="shared" si="3"/>
        <v>37</v>
      </c>
      <c r="N30" s="44">
        <f t="shared" si="5"/>
        <v>0</v>
      </c>
    </row>
    <row r="31" spans="1:16">
      <c r="A31" s="42">
        <v>29</v>
      </c>
      <c r="B31" s="104" t="s">
        <v>120</v>
      </c>
      <c r="C31" s="31">
        <v>7034</v>
      </c>
      <c r="D31" s="31">
        <v>6723</v>
      </c>
      <c r="E31" s="31">
        <v>6703</v>
      </c>
      <c r="F31" s="31"/>
      <c r="G31" s="31"/>
      <c r="H31" s="31"/>
      <c r="I31" s="101">
        <f t="shared" si="0"/>
        <v>2.2354279478851479E-3</v>
      </c>
      <c r="J31" s="101">
        <f t="shared" si="1"/>
        <v>-4.7057150980949675E-2</v>
      </c>
      <c r="K31" s="98">
        <f t="shared" si="2"/>
        <v>-331</v>
      </c>
      <c r="L31" s="102">
        <f t="shared" si="4"/>
        <v>-8.660387231815803E-3</v>
      </c>
      <c r="M31" s="44">
        <f t="shared" si="3"/>
        <v>-20</v>
      </c>
      <c r="N31" s="44">
        <f t="shared" si="5"/>
        <v>0</v>
      </c>
    </row>
    <row r="32" spans="1:16">
      <c r="A32" s="42">
        <v>30</v>
      </c>
      <c r="B32" s="104" t="s">
        <v>121</v>
      </c>
      <c r="C32" s="31">
        <v>20377</v>
      </c>
      <c r="D32" s="31">
        <v>21422</v>
      </c>
      <c r="E32" s="31">
        <v>22178</v>
      </c>
      <c r="F32" s="31"/>
      <c r="G32" s="31"/>
      <c r="H32" s="31"/>
      <c r="I32" s="101">
        <f t="shared" si="0"/>
        <v>7.3962883825446531E-3</v>
      </c>
      <c r="J32" s="101">
        <f t="shared" si="1"/>
        <v>8.8383962310448053E-2</v>
      </c>
      <c r="K32" s="98">
        <f t="shared" si="2"/>
        <v>1801</v>
      </c>
      <c r="L32" s="102">
        <f t="shared" si="4"/>
        <v>4.7121925693354265E-2</v>
      </c>
      <c r="M32" s="44">
        <f t="shared" si="3"/>
        <v>756</v>
      </c>
      <c r="N32" s="44">
        <f t="shared" si="5"/>
        <v>0</v>
      </c>
    </row>
    <row r="33" spans="1:14">
      <c r="A33" s="42">
        <v>31</v>
      </c>
      <c r="B33" s="104" t="s">
        <v>122</v>
      </c>
      <c r="C33" s="31">
        <v>49529</v>
      </c>
      <c r="D33" s="31">
        <v>50958</v>
      </c>
      <c r="E33" s="31">
        <v>50293</v>
      </c>
      <c r="F33" s="31"/>
      <c r="G33" s="31"/>
      <c r="H33" s="31"/>
      <c r="I33" s="101">
        <f t="shared" si="0"/>
        <v>1.6772546290166751E-2</v>
      </c>
      <c r="J33" s="101">
        <f t="shared" si="1"/>
        <v>1.5425306386157604E-2</v>
      </c>
      <c r="K33" s="98">
        <f t="shared" si="2"/>
        <v>764</v>
      </c>
      <c r="L33" s="102">
        <f t="shared" si="4"/>
        <v>1.998953427524856E-2</v>
      </c>
      <c r="M33" s="44">
        <f t="shared" si="3"/>
        <v>-665</v>
      </c>
      <c r="N33" s="44">
        <f t="shared" si="5"/>
        <v>0</v>
      </c>
    </row>
    <row r="34" spans="1:14">
      <c r="A34" s="42">
        <v>32</v>
      </c>
      <c r="B34" s="104" t="s">
        <v>123</v>
      </c>
      <c r="C34" s="31">
        <v>25560</v>
      </c>
      <c r="D34" s="31">
        <v>34243</v>
      </c>
      <c r="E34" s="31">
        <v>32968</v>
      </c>
      <c r="F34" s="31"/>
      <c r="G34" s="31"/>
      <c r="H34" s="31"/>
      <c r="I34" s="101">
        <f t="shared" si="0"/>
        <v>1.099471707979674E-2</v>
      </c>
      <c r="J34" s="101">
        <f t="shared" si="1"/>
        <v>0.28982785602503913</v>
      </c>
      <c r="K34" s="98">
        <f t="shared" si="2"/>
        <v>7408</v>
      </c>
      <c r="L34" s="102">
        <f t="shared" si="4"/>
        <v>0.19382522239665098</v>
      </c>
      <c r="M34" s="44">
        <f t="shared" si="3"/>
        <v>-1275</v>
      </c>
      <c r="N34" s="44">
        <f t="shared" si="5"/>
        <v>0</v>
      </c>
    </row>
    <row r="35" spans="1:14">
      <c r="A35" s="42">
        <v>33</v>
      </c>
      <c r="B35" s="104" t="s">
        <v>124</v>
      </c>
      <c r="C35" s="31">
        <v>60200</v>
      </c>
      <c r="D35" s="31">
        <v>62255</v>
      </c>
      <c r="E35" s="31">
        <v>62244</v>
      </c>
      <c r="F35" s="31"/>
      <c r="G35" s="31"/>
      <c r="H35" s="31"/>
      <c r="I35" s="101">
        <f t="shared" si="0"/>
        <v>2.0758164581256622E-2</v>
      </c>
      <c r="J35" s="101">
        <f t="shared" si="1"/>
        <v>3.395348837209302E-2</v>
      </c>
      <c r="K35" s="98">
        <f t="shared" si="2"/>
        <v>2044</v>
      </c>
      <c r="L35" s="102">
        <f t="shared" si="4"/>
        <v>5.3479853479853477E-2</v>
      </c>
      <c r="M35" s="44">
        <f t="shared" si="3"/>
        <v>-11</v>
      </c>
      <c r="N35" s="44">
        <f t="shared" si="5"/>
        <v>0</v>
      </c>
    </row>
    <row r="36" spans="1:14">
      <c r="A36" s="42">
        <v>34</v>
      </c>
      <c r="B36" s="104" t="s">
        <v>125</v>
      </c>
      <c r="C36" s="31">
        <v>336249</v>
      </c>
      <c r="D36" s="31">
        <v>344533</v>
      </c>
      <c r="E36" s="31">
        <v>343870</v>
      </c>
      <c r="F36" s="31"/>
      <c r="G36" s="31"/>
      <c r="H36" s="31"/>
      <c r="I36" s="101">
        <f t="shared" si="0"/>
        <v>0.11467948805598474</v>
      </c>
      <c r="J36" s="101">
        <f t="shared" si="1"/>
        <v>2.2664751419335077E-2</v>
      </c>
      <c r="K36" s="98">
        <f t="shared" si="2"/>
        <v>7621</v>
      </c>
      <c r="L36" s="102">
        <f t="shared" si="4"/>
        <v>0.19939822082679226</v>
      </c>
      <c r="M36" s="44">
        <f t="shared" si="3"/>
        <v>-663</v>
      </c>
      <c r="N36" s="44">
        <f t="shared" si="5"/>
        <v>0</v>
      </c>
    </row>
    <row r="37" spans="1:14">
      <c r="A37" s="42">
        <v>35</v>
      </c>
      <c r="B37" s="104" t="s">
        <v>126</v>
      </c>
      <c r="C37" s="31">
        <v>161144</v>
      </c>
      <c r="D37" s="31">
        <v>165009</v>
      </c>
      <c r="E37" s="31">
        <v>164517</v>
      </c>
      <c r="F37" s="31"/>
      <c r="G37" s="31"/>
      <c r="H37" s="31"/>
      <c r="I37" s="101">
        <f t="shared" si="0"/>
        <v>5.4865865985711006E-2</v>
      </c>
      <c r="J37" s="101">
        <f t="shared" si="1"/>
        <v>2.0931589137665692E-2</v>
      </c>
      <c r="K37" s="98">
        <f t="shared" si="2"/>
        <v>3373</v>
      </c>
      <c r="L37" s="102">
        <f t="shared" si="4"/>
        <v>8.8252223966509682E-2</v>
      </c>
      <c r="M37" s="44">
        <f t="shared" si="3"/>
        <v>-492</v>
      </c>
      <c r="N37" s="44">
        <f t="shared" si="5"/>
        <v>0</v>
      </c>
    </row>
    <row r="38" spans="1:14">
      <c r="A38" s="42">
        <v>36</v>
      </c>
      <c r="B38" s="104" t="s">
        <v>127</v>
      </c>
      <c r="C38" s="31">
        <v>13393</v>
      </c>
      <c r="D38" s="31">
        <v>12674</v>
      </c>
      <c r="E38" s="31">
        <v>13025</v>
      </c>
      <c r="F38" s="31"/>
      <c r="G38" s="31"/>
      <c r="H38" s="31"/>
      <c r="I38" s="101">
        <f t="shared" si="0"/>
        <v>4.3437936776374829E-3</v>
      </c>
      <c r="J38" s="101">
        <f t="shared" si="1"/>
        <v>-2.7477040244904053E-2</v>
      </c>
      <c r="K38" s="98">
        <f t="shared" si="2"/>
        <v>-368</v>
      </c>
      <c r="L38" s="102">
        <f t="shared" si="4"/>
        <v>-9.6284667713239149E-3</v>
      </c>
      <c r="M38" s="44">
        <f t="shared" si="3"/>
        <v>351</v>
      </c>
      <c r="N38" s="44">
        <f t="shared" si="5"/>
        <v>0</v>
      </c>
    </row>
    <row r="39" spans="1:14">
      <c r="A39" s="42">
        <v>37</v>
      </c>
      <c r="B39" s="104" t="s">
        <v>128</v>
      </c>
      <c r="C39" s="31">
        <v>18538</v>
      </c>
      <c r="D39" s="31">
        <v>20482</v>
      </c>
      <c r="E39" s="31">
        <v>19702</v>
      </c>
      <c r="F39" s="31"/>
      <c r="G39" s="31"/>
      <c r="H39" s="31"/>
      <c r="I39" s="101">
        <f t="shared" si="0"/>
        <v>6.5705507129991316E-3</v>
      </c>
      <c r="J39" s="101">
        <f t="shared" si="1"/>
        <v>6.2789944977883261E-2</v>
      </c>
      <c r="K39" s="98">
        <f t="shared" si="2"/>
        <v>1164</v>
      </c>
      <c r="L39" s="102">
        <f t="shared" si="4"/>
        <v>3.0455259026687598E-2</v>
      </c>
      <c r="M39" s="44">
        <f t="shared" si="3"/>
        <v>-780</v>
      </c>
      <c r="N39" s="44">
        <f t="shared" si="5"/>
        <v>0</v>
      </c>
    </row>
    <row r="40" spans="1:14">
      <c r="A40" s="42">
        <v>38</v>
      </c>
      <c r="B40" s="104" t="s">
        <v>129</v>
      </c>
      <c r="C40" s="31">
        <v>49851</v>
      </c>
      <c r="D40" s="31">
        <v>51141</v>
      </c>
      <c r="E40" s="31">
        <v>50461</v>
      </c>
      <c r="F40" s="31"/>
      <c r="G40" s="31"/>
      <c r="H40" s="31"/>
      <c r="I40" s="101">
        <f t="shared" si="0"/>
        <v>1.6828573724933977E-2</v>
      </c>
      <c r="J40" s="101">
        <f t="shared" si="1"/>
        <v>1.2236464664700809E-2</v>
      </c>
      <c r="K40" s="98">
        <f t="shared" si="2"/>
        <v>610</v>
      </c>
      <c r="L40" s="102">
        <f t="shared" si="4"/>
        <v>1.5960230245944531E-2</v>
      </c>
      <c r="M40" s="44">
        <f t="shared" si="3"/>
        <v>-680</v>
      </c>
      <c r="N40" s="44">
        <f t="shared" si="5"/>
        <v>0</v>
      </c>
    </row>
    <row r="41" spans="1:14">
      <c r="A41" s="42">
        <v>39</v>
      </c>
      <c r="B41" s="104" t="s">
        <v>130</v>
      </c>
      <c r="C41" s="31">
        <v>12920</v>
      </c>
      <c r="D41" s="31">
        <v>13211</v>
      </c>
      <c r="E41" s="31">
        <v>13277</v>
      </c>
      <c r="F41" s="31"/>
      <c r="G41" s="31"/>
      <c r="H41" s="31"/>
      <c r="I41" s="101">
        <f t="shared" si="0"/>
        <v>4.4278348297883199E-3</v>
      </c>
      <c r="J41" s="101">
        <f t="shared" si="1"/>
        <v>2.763157894736842E-2</v>
      </c>
      <c r="K41" s="98">
        <f t="shared" si="2"/>
        <v>357</v>
      </c>
      <c r="L41" s="102">
        <f t="shared" si="4"/>
        <v>9.3406593406593404E-3</v>
      </c>
      <c r="M41" s="44">
        <f t="shared" si="3"/>
        <v>66</v>
      </c>
      <c r="N41" s="44">
        <f t="shared" si="5"/>
        <v>0</v>
      </c>
    </row>
    <row r="42" spans="1:14">
      <c r="A42" s="42">
        <v>40</v>
      </c>
      <c r="B42" s="104" t="s">
        <v>131</v>
      </c>
      <c r="C42" s="31">
        <v>12146</v>
      </c>
      <c r="D42" s="31">
        <v>12115</v>
      </c>
      <c r="E42" s="31">
        <v>12165</v>
      </c>
      <c r="F42" s="31"/>
      <c r="G42" s="31"/>
      <c r="H42" s="31"/>
      <c r="I42" s="101">
        <f t="shared" si="0"/>
        <v>4.0569865710909777E-3</v>
      </c>
      <c r="J42" s="101">
        <f t="shared" si="1"/>
        <v>1.5643010044459082E-3</v>
      </c>
      <c r="K42" s="98">
        <f t="shared" si="2"/>
        <v>19</v>
      </c>
      <c r="L42" s="102">
        <f t="shared" si="4"/>
        <v>4.9712192569335422E-4</v>
      </c>
      <c r="M42" s="44">
        <f t="shared" si="3"/>
        <v>50</v>
      </c>
      <c r="N42" s="44">
        <f t="shared" si="5"/>
        <v>0</v>
      </c>
    </row>
    <row r="43" spans="1:14">
      <c r="A43" s="42">
        <v>41</v>
      </c>
      <c r="B43" s="104" t="s">
        <v>132</v>
      </c>
      <c r="C43" s="31">
        <v>57629</v>
      </c>
      <c r="D43" s="31">
        <v>59030</v>
      </c>
      <c r="E43" s="31">
        <v>58559</v>
      </c>
      <c r="F43" s="31"/>
      <c r="G43" s="31"/>
      <c r="H43" s="31"/>
      <c r="I43" s="101">
        <f t="shared" si="0"/>
        <v>1.9529229479368398E-2</v>
      </c>
      <c r="J43" s="101">
        <f t="shared" si="1"/>
        <v>1.6137708445400752E-2</v>
      </c>
      <c r="K43" s="98">
        <f t="shared" si="2"/>
        <v>930</v>
      </c>
      <c r="L43" s="102">
        <f t="shared" si="4"/>
        <v>2.4332810047095761E-2</v>
      </c>
      <c r="M43" s="44">
        <f t="shared" si="3"/>
        <v>-471</v>
      </c>
      <c r="N43" s="44">
        <f t="shared" si="5"/>
        <v>0</v>
      </c>
    </row>
    <row r="44" spans="1:14">
      <c r="A44" s="42">
        <v>42</v>
      </c>
      <c r="B44" s="104" t="s">
        <v>133</v>
      </c>
      <c r="C44" s="31">
        <v>76233</v>
      </c>
      <c r="D44" s="31">
        <v>76846</v>
      </c>
      <c r="E44" s="31">
        <v>76364</v>
      </c>
      <c r="F44" s="31"/>
      <c r="G44" s="31"/>
      <c r="H44" s="31"/>
      <c r="I44" s="101">
        <f t="shared" si="0"/>
        <v>2.5467137074787621E-2</v>
      </c>
      <c r="J44" s="101">
        <f t="shared" si="1"/>
        <v>1.7184159091207219E-3</v>
      </c>
      <c r="K44" s="98">
        <f t="shared" si="2"/>
        <v>131</v>
      </c>
      <c r="L44" s="102">
        <f t="shared" si="4"/>
        <v>3.4275248560962845E-3</v>
      </c>
      <c r="M44" s="44">
        <f t="shared" si="3"/>
        <v>-482</v>
      </c>
      <c r="N44" s="44">
        <f t="shared" si="5"/>
        <v>0</v>
      </c>
    </row>
    <row r="45" spans="1:14">
      <c r="A45" s="42">
        <v>43</v>
      </c>
      <c r="B45" s="104" t="s">
        <v>134</v>
      </c>
      <c r="C45" s="31">
        <v>22210</v>
      </c>
      <c r="D45" s="31">
        <v>22144</v>
      </c>
      <c r="E45" s="31">
        <v>21537</v>
      </c>
      <c r="F45" s="31"/>
      <c r="G45" s="31"/>
      <c r="H45" s="31"/>
      <c r="I45" s="101">
        <f t="shared" si="0"/>
        <v>7.1825170391768504E-3</v>
      </c>
      <c r="J45" s="101">
        <f t="shared" si="1"/>
        <v>-3.0301665916253939E-2</v>
      </c>
      <c r="K45" s="98">
        <f t="shared" si="2"/>
        <v>-673</v>
      </c>
      <c r="L45" s="102">
        <f t="shared" si="4"/>
        <v>-1.760858189429618E-2</v>
      </c>
      <c r="M45" s="44">
        <f t="shared" si="3"/>
        <v>-607</v>
      </c>
      <c r="N45" s="44">
        <f t="shared" si="5"/>
        <v>0</v>
      </c>
    </row>
    <row r="46" spans="1:14">
      <c r="A46" s="42">
        <v>44</v>
      </c>
      <c r="B46" s="104" t="s">
        <v>135</v>
      </c>
      <c r="C46" s="31">
        <v>38306</v>
      </c>
      <c r="D46" s="31">
        <v>38935</v>
      </c>
      <c r="E46" s="31">
        <v>38682</v>
      </c>
      <c r="F46" s="31"/>
      <c r="G46" s="31"/>
      <c r="H46" s="31"/>
      <c r="I46" s="101">
        <f t="shared" si="0"/>
        <v>1.2900316855153407E-2</v>
      </c>
      <c r="J46" s="101">
        <f t="shared" si="1"/>
        <v>9.8156946692424165E-3</v>
      </c>
      <c r="K46" s="98">
        <f t="shared" si="2"/>
        <v>376</v>
      </c>
      <c r="L46" s="102">
        <f t="shared" si="4"/>
        <v>9.8377812663526954E-3</v>
      </c>
      <c r="M46" s="44">
        <f t="shared" si="3"/>
        <v>-253</v>
      </c>
      <c r="N46" s="44">
        <f t="shared" si="5"/>
        <v>0</v>
      </c>
    </row>
    <row r="47" spans="1:14">
      <c r="A47" s="42">
        <v>45</v>
      </c>
      <c r="B47" s="104" t="s">
        <v>136</v>
      </c>
      <c r="C47" s="31">
        <v>44507</v>
      </c>
      <c r="D47" s="31">
        <v>46711</v>
      </c>
      <c r="E47" s="31">
        <v>46361</v>
      </c>
      <c r="F47" s="31"/>
      <c r="G47" s="31"/>
      <c r="H47" s="31"/>
      <c r="I47" s="101">
        <f t="shared" si="0"/>
        <v>1.5461237519305287E-2</v>
      </c>
      <c r="J47" s="101">
        <f t="shared" si="1"/>
        <v>4.1656368661109486E-2</v>
      </c>
      <c r="K47" s="98">
        <f t="shared" si="2"/>
        <v>1854</v>
      </c>
      <c r="L47" s="102">
        <f t="shared" si="4"/>
        <v>4.8508634222919934E-2</v>
      </c>
      <c r="M47" s="44">
        <f t="shared" si="3"/>
        <v>-350</v>
      </c>
      <c r="N47" s="44">
        <f t="shared" si="5"/>
        <v>0</v>
      </c>
    </row>
    <row r="48" spans="1:14">
      <c r="A48" s="42">
        <v>46</v>
      </c>
      <c r="B48" s="104" t="s">
        <v>137</v>
      </c>
      <c r="C48" s="31">
        <v>36972</v>
      </c>
      <c r="D48" s="31">
        <v>37386</v>
      </c>
      <c r="E48" s="31">
        <v>37306</v>
      </c>
      <c r="F48" s="31"/>
      <c r="G48" s="31"/>
      <c r="H48" s="31"/>
      <c r="I48" s="101">
        <f t="shared" si="0"/>
        <v>1.2441425484678997E-2</v>
      </c>
      <c r="J48" s="101">
        <f t="shared" si="1"/>
        <v>9.0338634642432112E-3</v>
      </c>
      <c r="K48" s="98">
        <f t="shared" si="2"/>
        <v>334</v>
      </c>
      <c r="L48" s="102">
        <f t="shared" si="4"/>
        <v>8.7388801674515952E-3</v>
      </c>
      <c r="M48" s="44">
        <f t="shared" si="3"/>
        <v>-80</v>
      </c>
      <c r="N48" s="44">
        <f t="shared" si="5"/>
        <v>0</v>
      </c>
    </row>
    <row r="49" spans="1:14">
      <c r="A49" s="42">
        <v>47</v>
      </c>
      <c r="B49" s="104" t="s">
        <v>138</v>
      </c>
      <c r="C49" s="31">
        <v>28762</v>
      </c>
      <c r="D49" s="31">
        <v>28348</v>
      </c>
      <c r="E49" s="31">
        <v>29269</v>
      </c>
      <c r="F49" s="31"/>
      <c r="G49" s="31"/>
      <c r="H49" s="31"/>
      <c r="I49" s="101">
        <f t="shared" si="0"/>
        <v>9.7611130250112466E-3</v>
      </c>
      <c r="J49" s="101">
        <f t="shared" si="1"/>
        <v>1.7627425074751409E-2</v>
      </c>
      <c r="K49" s="98">
        <f t="shared" si="2"/>
        <v>507</v>
      </c>
      <c r="L49" s="102">
        <f t="shared" si="4"/>
        <v>1.3265306122448979E-2</v>
      </c>
      <c r="M49" s="44">
        <f t="shared" si="3"/>
        <v>921</v>
      </c>
      <c r="N49" s="44">
        <f t="shared" si="5"/>
        <v>0</v>
      </c>
    </row>
    <row r="50" spans="1:14">
      <c r="A50" s="42">
        <v>48</v>
      </c>
      <c r="B50" s="104" t="s">
        <v>139</v>
      </c>
      <c r="C50" s="31">
        <v>36192</v>
      </c>
      <c r="D50" s="31">
        <v>37087</v>
      </c>
      <c r="E50" s="31">
        <v>36898</v>
      </c>
      <c r="F50" s="31"/>
      <c r="G50" s="31"/>
      <c r="H50" s="31"/>
      <c r="I50" s="101">
        <f t="shared" si="0"/>
        <v>1.2305358857387167E-2</v>
      </c>
      <c r="J50" s="101">
        <f t="shared" si="1"/>
        <v>1.950707338638373E-2</v>
      </c>
      <c r="K50" s="98">
        <f t="shared" si="2"/>
        <v>706</v>
      </c>
      <c r="L50" s="102">
        <f t="shared" si="4"/>
        <v>1.84720041862899E-2</v>
      </c>
      <c r="M50" s="44">
        <f t="shared" si="3"/>
        <v>-189</v>
      </c>
      <c r="N50" s="44">
        <f t="shared" si="5"/>
        <v>0</v>
      </c>
    </row>
    <row r="51" spans="1:14">
      <c r="A51" s="42">
        <v>49</v>
      </c>
      <c r="B51" s="104" t="s">
        <v>140</v>
      </c>
      <c r="C51" s="31">
        <v>14586</v>
      </c>
      <c r="D51" s="31">
        <v>12765</v>
      </c>
      <c r="E51" s="31">
        <v>13013</v>
      </c>
      <c r="F51" s="31"/>
      <c r="G51" s="31"/>
      <c r="H51" s="31"/>
      <c r="I51" s="101">
        <f t="shared" si="0"/>
        <v>4.3397917180112528E-3</v>
      </c>
      <c r="J51" s="101">
        <f t="shared" si="1"/>
        <v>-0.10784313725490197</v>
      </c>
      <c r="K51" s="98">
        <f t="shared" si="2"/>
        <v>-1573</v>
      </c>
      <c r="L51" s="102">
        <f t="shared" si="4"/>
        <v>-4.1156462585034012E-2</v>
      </c>
      <c r="M51" s="44">
        <f t="shared" si="3"/>
        <v>248</v>
      </c>
      <c r="N51" s="44">
        <f t="shared" si="5"/>
        <v>0</v>
      </c>
    </row>
    <row r="52" spans="1:14">
      <c r="A52" s="42">
        <v>50</v>
      </c>
      <c r="B52" s="104" t="s">
        <v>141</v>
      </c>
      <c r="C52" s="31">
        <v>12109</v>
      </c>
      <c r="D52" s="31">
        <v>12068</v>
      </c>
      <c r="E52" s="31">
        <v>12035</v>
      </c>
      <c r="F52" s="31"/>
      <c r="G52" s="31"/>
      <c r="H52" s="31"/>
      <c r="I52" s="101">
        <f t="shared" si="0"/>
        <v>4.0136320084734828E-3</v>
      </c>
      <c r="J52" s="101">
        <f t="shared" si="1"/>
        <v>-6.1111569906680983E-3</v>
      </c>
      <c r="K52" s="98">
        <f t="shared" si="2"/>
        <v>-74</v>
      </c>
      <c r="L52" s="102">
        <f t="shared" si="4"/>
        <v>-1.936159079016222E-3</v>
      </c>
      <c r="M52" s="44">
        <f t="shared" si="3"/>
        <v>-33</v>
      </c>
      <c r="N52" s="44">
        <f t="shared" si="5"/>
        <v>0</v>
      </c>
    </row>
    <row r="53" spans="1:14">
      <c r="A53" s="42">
        <v>51</v>
      </c>
      <c r="B53" s="104" t="s">
        <v>142</v>
      </c>
      <c r="C53" s="31">
        <v>14769</v>
      </c>
      <c r="D53" s="31">
        <v>14657</v>
      </c>
      <c r="E53" s="31">
        <v>14598</v>
      </c>
      <c r="F53" s="31"/>
      <c r="G53" s="31"/>
      <c r="H53" s="31"/>
      <c r="I53" s="101">
        <f t="shared" si="0"/>
        <v>4.8683838853091728E-3</v>
      </c>
      <c r="J53" s="101">
        <f t="shared" si="1"/>
        <v>-1.157830591102986E-2</v>
      </c>
      <c r="K53" s="98">
        <f t="shared" si="2"/>
        <v>-171</v>
      </c>
      <c r="L53" s="102">
        <f t="shared" si="4"/>
        <v>-4.4740973312401887E-3</v>
      </c>
      <c r="M53" s="44">
        <f t="shared" si="3"/>
        <v>-59</v>
      </c>
      <c r="N53" s="44">
        <f t="shared" si="5"/>
        <v>0</v>
      </c>
    </row>
    <row r="54" spans="1:14">
      <c r="A54" s="42">
        <v>52</v>
      </c>
      <c r="B54" s="104" t="s">
        <v>143</v>
      </c>
      <c r="C54" s="31">
        <v>25036</v>
      </c>
      <c r="D54" s="31">
        <v>25402</v>
      </c>
      <c r="E54" s="31">
        <v>25314</v>
      </c>
      <c r="F54" s="31"/>
      <c r="G54" s="31"/>
      <c r="H54" s="31"/>
      <c r="I54" s="101">
        <f t="shared" si="0"/>
        <v>8.4421338315328401E-3</v>
      </c>
      <c r="J54" s="101">
        <f t="shared" si="1"/>
        <v>1.1104010225275603E-2</v>
      </c>
      <c r="K54" s="98">
        <f t="shared" si="2"/>
        <v>278</v>
      </c>
      <c r="L54" s="102">
        <f t="shared" si="4"/>
        <v>7.2736787022501309E-3</v>
      </c>
      <c r="M54" s="44">
        <f t="shared" si="3"/>
        <v>-88</v>
      </c>
      <c r="N54" s="44">
        <f t="shared" si="5"/>
        <v>0</v>
      </c>
    </row>
    <row r="55" spans="1:14">
      <c r="A55" s="42">
        <v>53</v>
      </c>
      <c r="B55" s="104" t="s">
        <v>144</v>
      </c>
      <c r="C55" s="31">
        <v>15316</v>
      </c>
      <c r="D55" s="31">
        <v>15771</v>
      </c>
      <c r="E55" s="31">
        <v>15188</v>
      </c>
      <c r="F55" s="31"/>
      <c r="G55" s="31"/>
      <c r="H55" s="31"/>
      <c r="I55" s="101">
        <f t="shared" si="0"/>
        <v>5.0651469002654971E-3</v>
      </c>
      <c r="J55" s="101">
        <f t="shared" si="1"/>
        <v>-8.3572734395403504E-3</v>
      </c>
      <c r="K55" s="98">
        <f t="shared" si="2"/>
        <v>-128</v>
      </c>
      <c r="L55" s="102">
        <f t="shared" si="4"/>
        <v>-3.3490319204604918E-3</v>
      </c>
      <c r="M55" s="44">
        <f t="shared" si="3"/>
        <v>-583</v>
      </c>
      <c r="N55" s="44">
        <f t="shared" si="5"/>
        <v>0</v>
      </c>
    </row>
    <row r="56" spans="1:14">
      <c r="A56" s="42">
        <v>54</v>
      </c>
      <c r="B56" s="104" t="s">
        <v>145</v>
      </c>
      <c r="C56" s="31">
        <v>29692</v>
      </c>
      <c r="D56" s="31">
        <v>30274</v>
      </c>
      <c r="E56" s="31">
        <v>30403</v>
      </c>
      <c r="F56" s="31"/>
      <c r="G56" s="31"/>
      <c r="H56" s="31"/>
      <c r="I56" s="101">
        <f t="shared" si="0"/>
        <v>1.0139298209690012E-2</v>
      </c>
      <c r="J56" s="101">
        <f t="shared" si="1"/>
        <v>2.3945843998383402E-2</v>
      </c>
      <c r="K56" s="98">
        <f t="shared" si="2"/>
        <v>711</v>
      </c>
      <c r="L56" s="102">
        <f t="shared" si="4"/>
        <v>1.8602825745682887E-2</v>
      </c>
      <c r="M56" s="44">
        <f t="shared" si="3"/>
        <v>129</v>
      </c>
      <c r="N56" s="44">
        <f t="shared" si="5"/>
        <v>0</v>
      </c>
    </row>
    <row r="57" spans="1:14">
      <c r="A57" s="42">
        <v>55</v>
      </c>
      <c r="B57" s="104" t="s">
        <v>146</v>
      </c>
      <c r="C57" s="31">
        <v>52508</v>
      </c>
      <c r="D57" s="31">
        <v>53394</v>
      </c>
      <c r="E57" s="31">
        <v>53409</v>
      </c>
      <c r="F57" s="31"/>
      <c r="G57" s="31"/>
      <c r="H57" s="31"/>
      <c r="I57" s="101">
        <f t="shared" si="0"/>
        <v>1.7811721806444556E-2</v>
      </c>
      <c r="J57" s="101">
        <f t="shared" si="1"/>
        <v>1.7159290012950409E-2</v>
      </c>
      <c r="K57" s="98">
        <f t="shared" si="2"/>
        <v>901</v>
      </c>
      <c r="L57" s="102">
        <f t="shared" si="4"/>
        <v>2.357404500261643E-2</v>
      </c>
      <c r="M57" s="44">
        <f t="shared" si="3"/>
        <v>15</v>
      </c>
      <c r="N57" s="44">
        <f t="shared" si="5"/>
        <v>0</v>
      </c>
    </row>
    <row r="58" spans="1:14">
      <c r="A58" s="42">
        <v>56</v>
      </c>
      <c r="B58" s="104" t="s">
        <v>147</v>
      </c>
      <c r="C58" s="31">
        <v>15326</v>
      </c>
      <c r="D58" s="31">
        <v>15053</v>
      </c>
      <c r="E58" s="31">
        <v>15510</v>
      </c>
      <c r="F58" s="31"/>
      <c r="G58" s="31"/>
      <c r="H58" s="31"/>
      <c r="I58" s="101">
        <f t="shared" si="0"/>
        <v>5.1725328169026771E-3</v>
      </c>
      <c r="J58" s="101">
        <f t="shared" si="1"/>
        <v>1.2005741876549654E-2</v>
      </c>
      <c r="K58" s="98">
        <f t="shared" si="2"/>
        <v>184</v>
      </c>
      <c r="L58" s="102">
        <f t="shared" si="4"/>
        <v>4.8142333856619575E-3</v>
      </c>
      <c r="M58" s="44">
        <f t="shared" si="3"/>
        <v>457</v>
      </c>
      <c r="N58" s="44">
        <f t="shared" si="5"/>
        <v>0</v>
      </c>
    </row>
    <row r="59" spans="1:14">
      <c r="A59" s="42">
        <v>57</v>
      </c>
      <c r="B59" s="104" t="s">
        <v>148</v>
      </c>
      <c r="C59" s="31">
        <v>10003</v>
      </c>
      <c r="D59" s="31">
        <v>9927</v>
      </c>
      <c r="E59" s="31">
        <v>10030</v>
      </c>
      <c r="F59" s="31"/>
      <c r="G59" s="31"/>
      <c r="H59" s="31"/>
      <c r="I59" s="101">
        <f t="shared" si="0"/>
        <v>3.3449712542575013E-3</v>
      </c>
      <c r="J59" s="101">
        <f t="shared" si="1"/>
        <v>2.6991902429271217E-3</v>
      </c>
      <c r="K59" s="98">
        <f t="shared" si="2"/>
        <v>27</v>
      </c>
      <c r="L59" s="102">
        <f t="shared" si="4"/>
        <v>7.0643642072213504E-4</v>
      </c>
      <c r="M59" s="44">
        <f t="shared" si="3"/>
        <v>103</v>
      </c>
      <c r="N59" s="44">
        <f t="shared" si="5"/>
        <v>0</v>
      </c>
    </row>
    <row r="60" spans="1:14">
      <c r="A60" s="42">
        <v>58</v>
      </c>
      <c r="B60" s="104" t="s">
        <v>149</v>
      </c>
      <c r="C60" s="31">
        <v>30018</v>
      </c>
      <c r="D60" s="31">
        <v>29539</v>
      </c>
      <c r="E60" s="31">
        <v>29442</v>
      </c>
      <c r="F60" s="31"/>
      <c r="G60" s="31"/>
      <c r="H60" s="31"/>
      <c r="I60" s="101">
        <f t="shared" si="0"/>
        <v>9.818807942956068E-3</v>
      </c>
      <c r="J60" s="101">
        <f t="shared" si="1"/>
        <v>-1.9188486907855285E-2</v>
      </c>
      <c r="K60" s="98">
        <f t="shared" si="2"/>
        <v>-576</v>
      </c>
      <c r="L60" s="102">
        <f t="shared" si="4"/>
        <v>-1.5070643642072213E-2</v>
      </c>
      <c r="M60" s="44">
        <f t="shared" si="3"/>
        <v>-97</v>
      </c>
      <c r="N60" s="44">
        <f t="shared" si="5"/>
        <v>0</v>
      </c>
    </row>
    <row r="61" spans="1:14">
      <c r="A61" s="42">
        <v>59</v>
      </c>
      <c r="B61" s="104" t="s">
        <v>150</v>
      </c>
      <c r="C61" s="31">
        <v>27499</v>
      </c>
      <c r="D61" s="31">
        <v>28499</v>
      </c>
      <c r="E61" s="31">
        <v>28571</v>
      </c>
      <c r="F61" s="31"/>
      <c r="G61" s="31"/>
      <c r="H61" s="31"/>
      <c r="I61" s="101">
        <f t="shared" si="0"/>
        <v>9.5283323734188501E-3</v>
      </c>
      <c r="J61" s="101">
        <f t="shared" si="1"/>
        <v>3.8983235754027422E-2</v>
      </c>
      <c r="K61" s="98">
        <f t="shared" si="2"/>
        <v>1072</v>
      </c>
      <c r="L61" s="102">
        <f t="shared" si="4"/>
        <v>2.8048142333856621E-2</v>
      </c>
      <c r="M61" s="44">
        <f t="shared" si="3"/>
        <v>72</v>
      </c>
      <c r="N61" s="44">
        <f t="shared" si="5"/>
        <v>0</v>
      </c>
    </row>
    <row r="62" spans="1:14">
      <c r="A62" s="42">
        <v>60</v>
      </c>
      <c r="B62" s="104" t="s">
        <v>151</v>
      </c>
      <c r="C62" s="31">
        <v>24743</v>
      </c>
      <c r="D62" s="31">
        <v>24376</v>
      </c>
      <c r="E62" s="31">
        <v>24258</v>
      </c>
      <c r="F62" s="31"/>
      <c r="G62" s="31"/>
      <c r="H62" s="31"/>
      <c r="I62" s="101">
        <f t="shared" si="0"/>
        <v>8.0899613844245735E-3</v>
      </c>
      <c r="J62" s="101">
        <f t="shared" si="1"/>
        <v>-1.9601503455522775E-2</v>
      </c>
      <c r="K62" s="98">
        <f t="shared" si="2"/>
        <v>-485</v>
      </c>
      <c r="L62" s="102">
        <f t="shared" si="4"/>
        <v>-1.2689691261119832E-2</v>
      </c>
      <c r="M62" s="44">
        <f t="shared" si="3"/>
        <v>-118</v>
      </c>
      <c r="N62" s="44">
        <f t="shared" si="5"/>
        <v>0</v>
      </c>
    </row>
    <row r="63" spans="1:14">
      <c r="A63" s="42">
        <v>61</v>
      </c>
      <c r="B63" s="104" t="s">
        <v>152</v>
      </c>
      <c r="C63" s="31">
        <v>36219</v>
      </c>
      <c r="D63" s="31">
        <v>37193</v>
      </c>
      <c r="E63" s="31">
        <v>36664</v>
      </c>
      <c r="F63" s="31"/>
      <c r="G63" s="31"/>
      <c r="H63" s="31"/>
      <c r="I63" s="101">
        <f t="shared" si="0"/>
        <v>1.2227320644675676E-2</v>
      </c>
      <c r="J63" s="101">
        <f t="shared" si="1"/>
        <v>1.2286369032828074E-2</v>
      </c>
      <c r="K63" s="98">
        <f t="shared" si="2"/>
        <v>445</v>
      </c>
      <c r="L63" s="102">
        <f t="shared" si="4"/>
        <v>1.1643118785975929E-2</v>
      </c>
      <c r="M63" s="44">
        <f t="shared" si="3"/>
        <v>-529</v>
      </c>
      <c r="N63" s="44">
        <f t="shared" si="5"/>
        <v>0</v>
      </c>
    </row>
    <row r="64" spans="1:14">
      <c r="A64" s="42">
        <v>62</v>
      </c>
      <c r="B64" s="104" t="s">
        <v>153</v>
      </c>
      <c r="C64" s="31">
        <v>11550</v>
      </c>
      <c r="D64" s="31">
        <v>11907</v>
      </c>
      <c r="E64" s="31">
        <v>12606</v>
      </c>
      <c r="F64" s="31"/>
      <c r="G64" s="31"/>
      <c r="H64" s="31"/>
      <c r="I64" s="101">
        <f t="shared" si="0"/>
        <v>4.2040585873549417E-3</v>
      </c>
      <c r="J64" s="101">
        <f t="shared" si="1"/>
        <v>9.1428571428571428E-2</v>
      </c>
      <c r="K64" s="98">
        <f t="shared" si="2"/>
        <v>1056</v>
      </c>
      <c r="L64" s="102">
        <f t="shared" si="4"/>
        <v>2.7629513343799057E-2</v>
      </c>
      <c r="M64" s="44">
        <f t="shared" si="3"/>
        <v>699</v>
      </c>
      <c r="N64" s="44">
        <f t="shared" si="5"/>
        <v>0</v>
      </c>
    </row>
    <row r="65" spans="1:15">
      <c r="A65" s="42">
        <v>63</v>
      </c>
      <c r="B65" s="104" t="s">
        <v>154</v>
      </c>
      <c r="C65" s="31">
        <v>48667</v>
      </c>
      <c r="D65" s="31">
        <v>45985</v>
      </c>
      <c r="E65" s="31">
        <v>45870</v>
      </c>
      <c r="F65" s="31"/>
      <c r="G65" s="31"/>
      <c r="H65" s="31"/>
      <c r="I65" s="101">
        <f t="shared" si="0"/>
        <v>1.5297490671265363E-2</v>
      </c>
      <c r="J65" s="101">
        <f t="shared" si="1"/>
        <v>-5.7472209094458257E-2</v>
      </c>
      <c r="K65" s="98">
        <f t="shared" si="2"/>
        <v>-2797</v>
      </c>
      <c r="L65" s="102">
        <f t="shared" si="4"/>
        <v>-7.3181580324437473E-2</v>
      </c>
      <c r="M65" s="44">
        <f t="shared" si="3"/>
        <v>-115</v>
      </c>
      <c r="N65" s="44">
        <f t="shared" si="5"/>
        <v>0</v>
      </c>
    </row>
    <row r="66" spans="1:15">
      <c r="A66" s="42">
        <v>64</v>
      </c>
      <c r="B66" s="104" t="s">
        <v>155</v>
      </c>
      <c r="C66" s="31">
        <v>12860</v>
      </c>
      <c r="D66" s="31">
        <v>13033</v>
      </c>
      <c r="E66" s="31">
        <v>13053</v>
      </c>
      <c r="F66" s="31"/>
      <c r="G66" s="31"/>
      <c r="H66" s="31"/>
      <c r="I66" s="101">
        <f t="shared" si="0"/>
        <v>4.3531315834320202E-3</v>
      </c>
      <c r="J66" s="101">
        <f t="shared" si="1"/>
        <v>1.5007776049766719E-2</v>
      </c>
      <c r="K66" s="98">
        <f t="shared" si="2"/>
        <v>193</v>
      </c>
      <c r="L66" s="102">
        <f t="shared" si="4"/>
        <v>5.0497121925693351E-3</v>
      </c>
      <c r="M66" s="44">
        <f t="shared" si="3"/>
        <v>20</v>
      </c>
      <c r="N66" s="44">
        <f t="shared" si="5"/>
        <v>0</v>
      </c>
    </row>
    <row r="67" spans="1:15">
      <c r="A67" s="42">
        <v>65</v>
      </c>
      <c r="B67" s="104" t="s">
        <v>156</v>
      </c>
      <c r="C67" s="31">
        <v>37318</v>
      </c>
      <c r="D67" s="31">
        <v>36431</v>
      </c>
      <c r="E67" s="31">
        <v>37196</v>
      </c>
      <c r="F67" s="31"/>
      <c r="G67" s="31"/>
      <c r="H67" s="31"/>
      <c r="I67" s="101">
        <f t="shared" ref="I67:I84" si="6">E67/$E$84</f>
        <v>1.2404740854771886E-2</v>
      </c>
      <c r="J67" s="101">
        <f t="shared" ref="J67:J84" si="7">(E67-C67)/C67</f>
        <v>-3.2691998499383675E-3</v>
      </c>
      <c r="K67" s="98">
        <f t="shared" ref="K67:K84" si="8">E67-C67</f>
        <v>-122</v>
      </c>
      <c r="L67" s="102">
        <f t="shared" si="4"/>
        <v>-3.1920460491889065E-3</v>
      </c>
      <c r="M67" s="44">
        <f t="shared" ref="M67:M84" si="9">E67-D67</f>
        <v>765</v>
      </c>
      <c r="N67" s="44">
        <f t="shared" si="5"/>
        <v>0</v>
      </c>
    </row>
    <row r="68" spans="1:15">
      <c r="A68" s="42">
        <v>66</v>
      </c>
      <c r="B68" s="104" t="s">
        <v>157</v>
      </c>
      <c r="C68" s="31">
        <v>18079</v>
      </c>
      <c r="D68" s="31">
        <v>17909</v>
      </c>
      <c r="E68" s="31">
        <v>16768</v>
      </c>
      <c r="F68" s="31"/>
      <c r="G68" s="31"/>
      <c r="H68" s="31"/>
      <c r="I68" s="101">
        <f t="shared" si="6"/>
        <v>5.5920715843858207E-3</v>
      </c>
      <c r="J68" s="101">
        <f t="shared" si="7"/>
        <v>-7.2515072736323918E-2</v>
      </c>
      <c r="K68" s="98">
        <f t="shared" si="8"/>
        <v>-1311</v>
      </c>
      <c r="L68" s="102">
        <f t="shared" ref="L68:L84" si="10">K68/$K$84</f>
        <v>-3.4301412872841441E-2</v>
      </c>
      <c r="M68" s="44">
        <f t="shared" si="9"/>
        <v>-1141</v>
      </c>
      <c r="N68" s="44">
        <f t="shared" ref="N68:N84" si="11">H68-G68</f>
        <v>0</v>
      </c>
    </row>
    <row r="69" spans="1:15">
      <c r="A69" s="42">
        <v>67</v>
      </c>
      <c r="B69" s="104" t="s">
        <v>158</v>
      </c>
      <c r="C69" s="31">
        <v>22260</v>
      </c>
      <c r="D69" s="31">
        <v>21921</v>
      </c>
      <c r="E69" s="31">
        <v>21813</v>
      </c>
      <c r="F69" s="31"/>
      <c r="G69" s="31"/>
      <c r="H69" s="31"/>
      <c r="I69" s="101">
        <f t="shared" si="6"/>
        <v>7.2745621105801475E-3</v>
      </c>
      <c r="J69" s="101">
        <f t="shared" si="7"/>
        <v>-2.0080862533692723E-2</v>
      </c>
      <c r="K69" s="98">
        <f t="shared" si="8"/>
        <v>-447</v>
      </c>
      <c r="L69" s="102">
        <f t="shared" si="10"/>
        <v>-1.1695447409733124E-2</v>
      </c>
      <c r="M69" s="44">
        <f t="shared" si="9"/>
        <v>-108</v>
      </c>
      <c r="N69" s="44">
        <f t="shared" si="11"/>
        <v>0</v>
      </c>
      <c r="O69" s="10"/>
    </row>
    <row r="70" spans="1:15">
      <c r="A70" s="42">
        <v>68</v>
      </c>
      <c r="B70" s="104" t="s">
        <v>159</v>
      </c>
      <c r="C70" s="31">
        <v>14069</v>
      </c>
      <c r="D70" s="31">
        <v>14304</v>
      </c>
      <c r="E70" s="31">
        <v>13616</v>
      </c>
      <c r="F70" s="31"/>
      <c r="G70" s="31"/>
      <c r="H70" s="31"/>
      <c r="I70" s="101">
        <f t="shared" si="6"/>
        <v>4.5408901892293263E-3</v>
      </c>
      <c r="J70" s="101">
        <f t="shared" si="7"/>
        <v>-3.2198450493993884E-2</v>
      </c>
      <c r="K70" s="98">
        <f t="shared" si="8"/>
        <v>-453</v>
      </c>
      <c r="L70" s="102">
        <f t="shared" si="10"/>
        <v>-1.185243328100471E-2</v>
      </c>
      <c r="M70" s="44">
        <f t="shared" si="9"/>
        <v>-688</v>
      </c>
      <c r="N70" s="44">
        <f t="shared" si="11"/>
        <v>0</v>
      </c>
    </row>
    <row r="71" spans="1:15">
      <c r="A71" s="42">
        <v>69</v>
      </c>
      <c r="B71" s="104" t="s">
        <v>160</v>
      </c>
      <c r="C71" s="31">
        <v>4446</v>
      </c>
      <c r="D71" s="31">
        <v>5187</v>
      </c>
      <c r="E71" s="31">
        <v>5233</v>
      </c>
      <c r="F71" s="31"/>
      <c r="G71" s="31"/>
      <c r="H71" s="31"/>
      <c r="I71" s="101">
        <f t="shared" si="6"/>
        <v>1.7451878936719347E-3</v>
      </c>
      <c r="J71" s="101">
        <f t="shared" si="7"/>
        <v>0.17701304543409807</v>
      </c>
      <c r="K71" s="98">
        <f t="shared" si="8"/>
        <v>787</v>
      </c>
      <c r="L71" s="102">
        <f t="shared" si="10"/>
        <v>2.0591313448456307E-2</v>
      </c>
      <c r="M71" s="44">
        <f t="shared" si="9"/>
        <v>46</v>
      </c>
      <c r="N71" s="44">
        <f t="shared" si="11"/>
        <v>0</v>
      </c>
    </row>
    <row r="72" spans="1:15">
      <c r="A72" s="42">
        <v>70</v>
      </c>
      <c r="B72" s="104" t="s">
        <v>161</v>
      </c>
      <c r="C72" s="31">
        <v>9881</v>
      </c>
      <c r="D72" s="31">
        <v>9887</v>
      </c>
      <c r="E72" s="31">
        <v>9567</v>
      </c>
      <c r="F72" s="31"/>
      <c r="G72" s="31"/>
      <c r="H72" s="31"/>
      <c r="I72" s="101">
        <f t="shared" si="6"/>
        <v>3.1905623120121154E-3</v>
      </c>
      <c r="J72" s="101">
        <f t="shared" si="7"/>
        <v>-3.1778160105252508E-2</v>
      </c>
      <c r="K72" s="98">
        <f t="shared" si="8"/>
        <v>-314</v>
      </c>
      <c r="L72" s="102">
        <f t="shared" si="10"/>
        <v>-8.215593929879644E-3</v>
      </c>
      <c r="M72" s="44">
        <f t="shared" si="9"/>
        <v>-320</v>
      </c>
      <c r="N72" s="44">
        <f t="shared" si="11"/>
        <v>0</v>
      </c>
    </row>
    <row r="73" spans="1:15">
      <c r="A73" s="42">
        <v>71</v>
      </c>
      <c r="B73" s="104" t="s">
        <v>162</v>
      </c>
      <c r="C73" s="31">
        <v>15566</v>
      </c>
      <c r="D73" s="31">
        <v>15645</v>
      </c>
      <c r="E73" s="31">
        <v>15605</v>
      </c>
      <c r="F73" s="31"/>
      <c r="G73" s="31"/>
      <c r="H73" s="31"/>
      <c r="I73" s="101">
        <f t="shared" si="6"/>
        <v>5.2042149972770001E-3</v>
      </c>
      <c r="J73" s="101">
        <f t="shared" si="7"/>
        <v>2.5054606192984712E-3</v>
      </c>
      <c r="K73" s="98">
        <f t="shared" si="8"/>
        <v>39</v>
      </c>
      <c r="L73" s="102">
        <f t="shared" si="10"/>
        <v>1.0204081632653062E-3</v>
      </c>
      <c r="M73" s="44">
        <f t="shared" si="9"/>
        <v>-40</v>
      </c>
      <c r="N73" s="44">
        <f t="shared" si="11"/>
        <v>0</v>
      </c>
    </row>
    <row r="74" spans="1:15">
      <c r="A74" s="42">
        <v>72</v>
      </c>
      <c r="B74" s="104" t="s">
        <v>163</v>
      </c>
      <c r="C74" s="31">
        <v>20684</v>
      </c>
      <c r="D74" s="31">
        <v>20443</v>
      </c>
      <c r="E74" s="31">
        <v>20744</v>
      </c>
      <c r="F74" s="31"/>
      <c r="G74" s="31"/>
      <c r="H74" s="31"/>
      <c r="I74" s="101">
        <f t="shared" si="6"/>
        <v>6.9180542072101309E-3</v>
      </c>
      <c r="J74" s="101">
        <f t="shared" si="7"/>
        <v>2.9007928833881262E-3</v>
      </c>
      <c r="K74" s="98">
        <f t="shared" si="8"/>
        <v>60</v>
      </c>
      <c r="L74" s="102">
        <f t="shared" si="10"/>
        <v>1.5698587127158557E-3</v>
      </c>
      <c r="M74" s="44">
        <f t="shared" si="9"/>
        <v>301</v>
      </c>
      <c r="N74" s="44">
        <f t="shared" si="11"/>
        <v>0</v>
      </c>
    </row>
    <row r="75" spans="1:15">
      <c r="A75" s="42">
        <v>73</v>
      </c>
      <c r="B75" s="104" t="s">
        <v>164</v>
      </c>
      <c r="C75" s="31">
        <v>27303</v>
      </c>
      <c r="D75" s="31">
        <v>27230</v>
      </c>
      <c r="E75" s="31">
        <v>28759</v>
      </c>
      <c r="F75" s="31"/>
      <c r="G75" s="31"/>
      <c r="H75" s="31"/>
      <c r="I75" s="101">
        <f t="shared" si="6"/>
        <v>9.5910297408964597E-3</v>
      </c>
      <c r="J75" s="101">
        <f t="shared" si="7"/>
        <v>5.3327473171446364E-2</v>
      </c>
      <c r="K75" s="98">
        <f t="shared" si="8"/>
        <v>1456</v>
      </c>
      <c r="L75" s="102">
        <f t="shared" si="10"/>
        <v>3.8095238095238099E-2</v>
      </c>
      <c r="M75" s="44">
        <f t="shared" si="9"/>
        <v>1529</v>
      </c>
      <c r="N75" s="44">
        <f t="shared" si="11"/>
        <v>0</v>
      </c>
    </row>
    <row r="76" spans="1:15">
      <c r="A76" s="42">
        <v>74</v>
      </c>
      <c r="B76" s="104" t="s">
        <v>165</v>
      </c>
      <c r="C76" s="31">
        <v>8096</v>
      </c>
      <c r="D76" s="31">
        <v>8067</v>
      </c>
      <c r="E76" s="31">
        <v>8096</v>
      </c>
      <c r="F76" s="31"/>
      <c r="G76" s="31"/>
      <c r="H76" s="31"/>
      <c r="I76" s="101">
        <f t="shared" si="6"/>
        <v>2.6999887611633831E-3</v>
      </c>
      <c r="J76" s="101">
        <f t="shared" si="7"/>
        <v>0</v>
      </c>
      <c r="K76" s="98">
        <f t="shared" si="8"/>
        <v>0</v>
      </c>
      <c r="L76" s="102">
        <f t="shared" si="10"/>
        <v>0</v>
      </c>
      <c r="M76" s="44">
        <f t="shared" si="9"/>
        <v>29</v>
      </c>
      <c r="N76" s="44">
        <f t="shared" si="11"/>
        <v>0</v>
      </c>
    </row>
    <row r="77" spans="1:15">
      <c r="A77" s="42">
        <v>75</v>
      </c>
      <c r="B77" s="104" t="s">
        <v>166</v>
      </c>
      <c r="C77" s="31">
        <v>4998</v>
      </c>
      <c r="D77" s="31">
        <v>4444</v>
      </c>
      <c r="E77" s="31">
        <v>4559</v>
      </c>
      <c r="F77" s="31"/>
      <c r="G77" s="31"/>
      <c r="H77" s="31"/>
      <c r="I77" s="101">
        <f t="shared" si="6"/>
        <v>1.5204111613319989E-3</v>
      </c>
      <c r="J77" s="101">
        <f t="shared" si="7"/>
        <v>-8.783513405362145E-2</v>
      </c>
      <c r="K77" s="98">
        <f t="shared" si="8"/>
        <v>-439</v>
      </c>
      <c r="L77" s="102">
        <f t="shared" si="10"/>
        <v>-1.1486132914704343E-2</v>
      </c>
      <c r="M77" s="44">
        <f t="shared" si="9"/>
        <v>115</v>
      </c>
      <c r="N77" s="44">
        <f t="shared" si="11"/>
        <v>0</v>
      </c>
    </row>
    <row r="78" spans="1:15">
      <c r="A78" s="42">
        <v>76</v>
      </c>
      <c r="B78" s="104" t="s">
        <v>167</v>
      </c>
      <c r="C78" s="31">
        <v>7131</v>
      </c>
      <c r="D78" s="31">
        <v>6724</v>
      </c>
      <c r="E78" s="31">
        <v>6781</v>
      </c>
      <c r="F78" s="31"/>
      <c r="G78" s="31"/>
      <c r="H78" s="31"/>
      <c r="I78" s="101">
        <f t="shared" si="6"/>
        <v>2.2614406854556449E-3</v>
      </c>
      <c r="J78" s="101">
        <f t="shared" si="7"/>
        <v>-4.9081475248913195E-2</v>
      </c>
      <c r="K78" s="98">
        <f t="shared" si="8"/>
        <v>-350</v>
      </c>
      <c r="L78" s="102">
        <f t="shared" si="10"/>
        <v>-9.1575091575091579E-3</v>
      </c>
      <c r="M78" s="44">
        <f t="shared" si="9"/>
        <v>57</v>
      </c>
      <c r="N78" s="44">
        <f t="shared" si="11"/>
        <v>0</v>
      </c>
    </row>
    <row r="79" spans="1:15">
      <c r="A79" s="42">
        <v>77</v>
      </c>
      <c r="B79" s="104" t="s">
        <v>168</v>
      </c>
      <c r="C79" s="31">
        <v>11016</v>
      </c>
      <c r="D79" s="31">
        <v>11806</v>
      </c>
      <c r="E79" s="31">
        <v>11801</v>
      </c>
      <c r="F79" s="31"/>
      <c r="G79" s="31"/>
      <c r="H79" s="31"/>
      <c r="I79" s="101">
        <f t="shared" si="6"/>
        <v>3.9355937957619913E-3</v>
      </c>
      <c r="J79" s="101">
        <f t="shared" si="7"/>
        <v>7.125998547567175E-2</v>
      </c>
      <c r="K79" s="98">
        <f t="shared" si="8"/>
        <v>785</v>
      </c>
      <c r="L79" s="102">
        <f t="shared" si="10"/>
        <v>2.0538984824699111E-2</v>
      </c>
      <c r="M79" s="44">
        <f t="shared" si="9"/>
        <v>-5</v>
      </c>
      <c r="N79" s="44">
        <f t="shared" si="11"/>
        <v>0</v>
      </c>
    </row>
    <row r="80" spans="1:15">
      <c r="A80" s="42">
        <v>78</v>
      </c>
      <c r="B80" s="173" t="s">
        <v>169</v>
      </c>
      <c r="C80" s="31">
        <v>13039</v>
      </c>
      <c r="D80" s="31">
        <v>14399</v>
      </c>
      <c r="E80" s="31">
        <v>14345</v>
      </c>
      <c r="F80" s="31"/>
      <c r="G80" s="31"/>
      <c r="H80" s="31"/>
      <c r="I80" s="101">
        <f t="shared" si="6"/>
        <v>4.7840092365228175E-3</v>
      </c>
      <c r="J80" s="101">
        <f t="shared" si="7"/>
        <v>0.1001610552956515</v>
      </c>
      <c r="K80" s="98">
        <f t="shared" si="8"/>
        <v>1306</v>
      </c>
      <c r="L80" s="102">
        <f t="shared" si="10"/>
        <v>3.4170591313448455E-2</v>
      </c>
      <c r="M80" s="44">
        <f t="shared" si="9"/>
        <v>-54</v>
      </c>
      <c r="N80" s="44">
        <f t="shared" si="11"/>
        <v>0</v>
      </c>
    </row>
    <row r="81" spans="1:15">
      <c r="A81" s="42">
        <v>79</v>
      </c>
      <c r="B81" s="173" t="s">
        <v>170</v>
      </c>
      <c r="C81" s="31">
        <v>6154</v>
      </c>
      <c r="D81" s="31">
        <v>6321</v>
      </c>
      <c r="E81" s="31">
        <v>6301</v>
      </c>
      <c r="F81" s="31"/>
      <c r="G81" s="31"/>
      <c r="H81" s="31"/>
      <c r="I81" s="101">
        <f t="shared" si="6"/>
        <v>2.1013623004064322E-3</v>
      </c>
      <c r="J81" s="101">
        <f t="shared" si="7"/>
        <v>2.3886902827429314E-2</v>
      </c>
      <c r="K81" s="98">
        <f t="shared" si="8"/>
        <v>147</v>
      </c>
      <c r="L81" s="102">
        <f t="shared" si="10"/>
        <v>3.8461538461538464E-3</v>
      </c>
      <c r="M81" s="44">
        <f t="shared" si="9"/>
        <v>-20</v>
      </c>
      <c r="N81" s="44">
        <f t="shared" si="11"/>
        <v>0</v>
      </c>
    </row>
    <row r="82" spans="1:15">
      <c r="A82" s="42">
        <v>80</v>
      </c>
      <c r="B82" s="104" t="s">
        <v>171</v>
      </c>
      <c r="C82" s="31">
        <v>18514</v>
      </c>
      <c r="D82" s="31">
        <v>18796</v>
      </c>
      <c r="E82" s="31">
        <v>18851</v>
      </c>
      <c r="F82" s="31"/>
      <c r="G82" s="31"/>
      <c r="H82" s="31"/>
      <c r="I82" s="101">
        <f t="shared" si="6"/>
        <v>6.2867450761722992E-3</v>
      </c>
      <c r="J82" s="101">
        <f t="shared" si="7"/>
        <v>1.8202441395700552E-2</v>
      </c>
      <c r="K82" s="98">
        <f t="shared" si="8"/>
        <v>337</v>
      </c>
      <c r="L82" s="102">
        <f t="shared" si="10"/>
        <v>8.8173731030873892E-3</v>
      </c>
      <c r="M82" s="44">
        <f t="shared" si="9"/>
        <v>55</v>
      </c>
      <c r="N82" s="44">
        <f t="shared" si="11"/>
        <v>0</v>
      </c>
    </row>
    <row r="83" spans="1:15">
      <c r="A83" s="42">
        <v>81</v>
      </c>
      <c r="B83" s="104" t="s">
        <v>172</v>
      </c>
      <c r="C83" s="31">
        <v>12279</v>
      </c>
      <c r="D83" s="31">
        <v>12475</v>
      </c>
      <c r="E83" s="31">
        <v>12520</v>
      </c>
      <c r="F83" s="31"/>
      <c r="G83" s="31"/>
      <c r="H83" s="31"/>
      <c r="I83" s="101">
        <f t="shared" si="6"/>
        <v>4.1753778767002906E-3</v>
      </c>
      <c r="J83" s="101">
        <f t="shared" si="7"/>
        <v>1.9627005456470396E-2</v>
      </c>
      <c r="K83" s="98">
        <f t="shared" si="8"/>
        <v>241</v>
      </c>
      <c r="L83" s="102">
        <f t="shared" si="10"/>
        <v>6.3055991627420198E-3</v>
      </c>
      <c r="M83" s="44">
        <f t="shared" si="9"/>
        <v>45</v>
      </c>
      <c r="N83" s="44">
        <f t="shared" si="11"/>
        <v>0</v>
      </c>
    </row>
    <row r="84" spans="1:15" s="110" customFormat="1">
      <c r="A84" s="192" t="s">
        <v>173</v>
      </c>
      <c r="B84" s="192"/>
      <c r="C84" s="65">
        <v>2960311</v>
      </c>
      <c r="D84" s="65">
        <v>3010588</v>
      </c>
      <c r="E84" s="65">
        <v>2998531</v>
      </c>
      <c r="F84" s="65"/>
      <c r="G84" s="65"/>
      <c r="H84" s="65"/>
      <c r="I84" s="101">
        <f t="shared" si="6"/>
        <v>1</v>
      </c>
      <c r="J84" s="101">
        <f t="shared" si="7"/>
        <v>1.291080565521663E-2</v>
      </c>
      <c r="K84" s="98">
        <f t="shared" si="8"/>
        <v>38220</v>
      </c>
      <c r="L84" s="102">
        <f t="shared" si="10"/>
        <v>1</v>
      </c>
      <c r="M84" s="112">
        <f t="shared" si="9"/>
        <v>-12057</v>
      </c>
      <c r="N84" s="44">
        <f t="shared" si="11"/>
        <v>0</v>
      </c>
      <c r="O84" s="20"/>
    </row>
    <row r="85" spans="1:15">
      <c r="C85" s="136"/>
      <c r="D85" s="135"/>
      <c r="E85" s="137"/>
      <c r="F85" s="141"/>
      <c r="G85" s="141"/>
      <c r="H85" s="141"/>
      <c r="L85" s="13"/>
    </row>
    <row r="86" spans="1:15">
      <c r="E86" s="12"/>
      <c r="F86" s="141"/>
    </row>
    <row r="87" spans="1:15">
      <c r="E87" s="141"/>
      <c r="F87" s="141"/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O97"/>
  <sheetViews>
    <sheetView topLeftCell="M1" zoomScale="80" zoomScaleNormal="80" workbookViewId="0">
      <pane ySplit="2" topLeftCell="A3" activePane="bottomLeft" state="frozen"/>
      <selection pane="bottomLeft" activeCell="U21" sqref="U21"/>
    </sheetView>
  </sheetViews>
  <sheetFormatPr defaultColWidth="9.140625" defaultRowHeight="15"/>
  <cols>
    <col min="1" max="1" width="13.7109375" style="6" bestFit="1" customWidth="1"/>
    <col min="2" max="2" width="34.42578125" style="6" bestFit="1" customWidth="1"/>
    <col min="3" max="3" width="12" style="6" bestFit="1" customWidth="1"/>
    <col min="4" max="8" width="12" style="6" customWidth="1"/>
    <col min="9" max="9" width="17.85546875" style="6" customWidth="1"/>
    <col min="10" max="10" width="27.140625" style="6" customWidth="1"/>
    <col min="11" max="11" width="26.42578125" style="6" customWidth="1"/>
    <col min="12" max="12" width="20.42578125" style="6" customWidth="1"/>
    <col min="13" max="14" width="23.42578125" style="6" customWidth="1"/>
    <col min="15" max="16384" width="9.140625" style="6"/>
  </cols>
  <sheetData>
    <row r="1" spans="1:14" ht="15.75" thickBot="1">
      <c r="C1" s="188" t="s">
        <v>281</v>
      </c>
      <c r="D1" s="188"/>
      <c r="E1" s="189"/>
      <c r="F1" s="190" t="s">
        <v>280</v>
      </c>
      <c r="G1" s="188"/>
      <c r="H1" s="189"/>
    </row>
    <row r="2" spans="1:14" ht="39.950000000000003" customHeight="1">
      <c r="A2" s="96" t="s">
        <v>1</v>
      </c>
      <c r="B2" s="95" t="s">
        <v>90</v>
      </c>
      <c r="C2" s="94">
        <v>42948</v>
      </c>
      <c r="D2" s="94">
        <v>43282</v>
      </c>
      <c r="E2" s="94">
        <v>43313</v>
      </c>
      <c r="F2" s="94">
        <v>42948</v>
      </c>
      <c r="G2" s="94">
        <v>43282</v>
      </c>
      <c r="H2" s="94">
        <v>43313</v>
      </c>
      <c r="I2" s="93" t="s">
        <v>311</v>
      </c>
      <c r="J2" s="93" t="s">
        <v>327</v>
      </c>
      <c r="K2" s="93" t="s">
        <v>328</v>
      </c>
      <c r="L2" s="93" t="s">
        <v>314</v>
      </c>
      <c r="M2" s="97" t="s">
        <v>329</v>
      </c>
      <c r="N2" s="161" t="s">
        <v>330</v>
      </c>
    </row>
    <row r="3" spans="1:14">
      <c r="A3" s="38">
        <v>1</v>
      </c>
      <c r="B3" s="100" t="s">
        <v>2</v>
      </c>
      <c r="C3" s="99">
        <v>16802</v>
      </c>
      <c r="D3" s="99">
        <v>17603</v>
      </c>
      <c r="E3" s="99">
        <v>17506</v>
      </c>
      <c r="F3" s="99"/>
      <c r="G3" s="99"/>
      <c r="H3" s="99"/>
      <c r="I3" s="101">
        <f t="shared" ref="I3:I34" si="0">E3/$E$92</f>
        <v>9.3988010166554097E-3</v>
      </c>
      <c r="J3" s="101">
        <f t="shared" ref="J3:J66" si="1">(E3-C3)/C3</f>
        <v>4.1899773836448044E-2</v>
      </c>
      <c r="K3" s="98">
        <f t="shared" ref="K3:K66" si="2">E3-C3</f>
        <v>704</v>
      </c>
      <c r="L3" s="102">
        <f>K3/$K$92</f>
        <v>1.8745839435494609E-2</v>
      </c>
      <c r="M3" s="99">
        <f t="shared" ref="M3:M66" si="3">E3-D3</f>
        <v>-97</v>
      </c>
      <c r="N3" s="99">
        <f>H3-G3</f>
        <v>0</v>
      </c>
    </row>
    <row r="4" spans="1:14">
      <c r="A4" s="38">
        <v>2</v>
      </c>
      <c r="B4" s="100" t="s">
        <v>3</v>
      </c>
      <c r="C4" s="99">
        <v>3334</v>
      </c>
      <c r="D4" s="99">
        <v>3755</v>
      </c>
      <c r="E4" s="99">
        <v>3718</v>
      </c>
      <c r="F4" s="99"/>
      <c r="G4" s="99"/>
      <c r="H4" s="99"/>
      <c r="I4" s="101">
        <f t="shared" si="0"/>
        <v>1.9961580132483044E-3</v>
      </c>
      <c r="J4" s="101">
        <f t="shared" si="1"/>
        <v>0.11517696460707859</v>
      </c>
      <c r="K4" s="98">
        <f t="shared" si="2"/>
        <v>384</v>
      </c>
      <c r="L4" s="102">
        <f t="shared" ref="L4:L67" si="4">K4/$K$92</f>
        <v>1.0225003328451604E-2</v>
      </c>
      <c r="M4" s="99">
        <f t="shared" si="3"/>
        <v>-37</v>
      </c>
      <c r="N4" s="99">
        <f t="shared" ref="N4:N67" si="5">H4-G4</f>
        <v>0</v>
      </c>
    </row>
    <row r="5" spans="1:14">
      <c r="A5" s="38">
        <v>3</v>
      </c>
      <c r="B5" s="100" t="s">
        <v>4</v>
      </c>
      <c r="C5" s="99">
        <v>1110</v>
      </c>
      <c r="D5" s="99">
        <v>1128</v>
      </c>
      <c r="E5" s="99">
        <v>1124</v>
      </c>
      <c r="F5" s="99"/>
      <c r="G5" s="99"/>
      <c r="H5" s="99"/>
      <c r="I5" s="101">
        <f t="shared" si="0"/>
        <v>6.0346466027194569E-4</v>
      </c>
      <c r="J5" s="101">
        <f t="shared" si="1"/>
        <v>1.2612612612612612E-2</v>
      </c>
      <c r="K5" s="98">
        <f t="shared" si="2"/>
        <v>14</v>
      </c>
      <c r="L5" s="102">
        <f t="shared" si="4"/>
        <v>3.7278657968313142E-4</v>
      </c>
      <c r="M5" s="99">
        <f t="shared" si="3"/>
        <v>-4</v>
      </c>
      <c r="N5" s="99">
        <f t="shared" si="5"/>
        <v>0</v>
      </c>
    </row>
    <row r="6" spans="1:14">
      <c r="A6" s="38">
        <v>5</v>
      </c>
      <c r="B6" s="100" t="s">
        <v>5</v>
      </c>
      <c r="C6" s="99">
        <v>448</v>
      </c>
      <c r="D6" s="99">
        <v>433</v>
      </c>
      <c r="E6" s="99">
        <v>435</v>
      </c>
      <c r="F6" s="99"/>
      <c r="G6" s="99"/>
      <c r="H6" s="99"/>
      <c r="I6" s="101">
        <f t="shared" si="0"/>
        <v>2.3354726620844872E-4</v>
      </c>
      <c r="J6" s="101">
        <f t="shared" si="1"/>
        <v>-2.9017857142857144E-2</v>
      </c>
      <c r="K6" s="98">
        <f t="shared" si="2"/>
        <v>-13</v>
      </c>
      <c r="L6" s="102">
        <f t="shared" si="4"/>
        <v>-3.46158966848622E-4</v>
      </c>
      <c r="M6" s="99">
        <f t="shared" si="3"/>
        <v>2</v>
      </c>
      <c r="N6" s="99">
        <f t="shared" si="5"/>
        <v>0</v>
      </c>
    </row>
    <row r="7" spans="1:14" ht="15.75" customHeight="1">
      <c r="A7" s="38">
        <v>6</v>
      </c>
      <c r="B7" s="100" t="s">
        <v>6</v>
      </c>
      <c r="C7" s="99">
        <v>34</v>
      </c>
      <c r="D7" s="99">
        <v>29</v>
      </c>
      <c r="E7" s="99">
        <v>29</v>
      </c>
      <c r="F7" s="99"/>
      <c r="G7" s="99"/>
      <c r="H7" s="99"/>
      <c r="I7" s="101">
        <f t="shared" si="0"/>
        <v>1.5569817747229916E-5</v>
      </c>
      <c r="J7" s="101">
        <f t="shared" si="1"/>
        <v>-0.14705882352941177</v>
      </c>
      <c r="K7" s="98">
        <f t="shared" si="2"/>
        <v>-5</v>
      </c>
      <c r="L7" s="102">
        <f t="shared" si="4"/>
        <v>-1.3313806417254693E-4</v>
      </c>
      <c r="M7" s="99">
        <f t="shared" si="3"/>
        <v>0</v>
      </c>
      <c r="N7" s="99">
        <f t="shared" si="5"/>
        <v>0</v>
      </c>
    </row>
    <row r="8" spans="1:14">
      <c r="A8" s="38">
        <v>7</v>
      </c>
      <c r="B8" s="100" t="s">
        <v>7</v>
      </c>
      <c r="C8" s="99">
        <v>750</v>
      </c>
      <c r="D8" s="99">
        <v>779</v>
      </c>
      <c r="E8" s="99">
        <v>782</v>
      </c>
      <c r="F8" s="99"/>
      <c r="G8" s="99"/>
      <c r="H8" s="99"/>
      <c r="I8" s="101">
        <f t="shared" si="0"/>
        <v>4.1984818890806184E-4</v>
      </c>
      <c r="J8" s="101">
        <f t="shared" si="1"/>
        <v>4.2666666666666665E-2</v>
      </c>
      <c r="K8" s="98">
        <f t="shared" si="2"/>
        <v>32</v>
      </c>
      <c r="L8" s="102">
        <f t="shared" si="4"/>
        <v>8.520836107043004E-4</v>
      </c>
      <c r="M8" s="99">
        <f t="shared" si="3"/>
        <v>3</v>
      </c>
      <c r="N8" s="99">
        <f t="shared" si="5"/>
        <v>0</v>
      </c>
    </row>
    <row r="9" spans="1:14">
      <c r="A9" s="38">
        <v>8</v>
      </c>
      <c r="B9" s="100" t="s">
        <v>299</v>
      </c>
      <c r="C9" s="99">
        <v>4879</v>
      </c>
      <c r="D9" s="99">
        <v>5024</v>
      </c>
      <c r="E9" s="99">
        <v>4999</v>
      </c>
      <c r="F9" s="99"/>
      <c r="G9" s="99"/>
      <c r="H9" s="99"/>
      <c r="I9" s="101">
        <f t="shared" si="0"/>
        <v>2.6839144454621497E-3</v>
      </c>
      <c r="J9" s="101">
        <f t="shared" si="1"/>
        <v>2.459520393523263E-2</v>
      </c>
      <c r="K9" s="98">
        <f t="shared" si="2"/>
        <v>120</v>
      </c>
      <c r="L9" s="102">
        <f t="shared" si="4"/>
        <v>3.1953135401411262E-3</v>
      </c>
      <c r="M9" s="99">
        <f t="shared" si="3"/>
        <v>-25</v>
      </c>
      <c r="N9" s="99">
        <f t="shared" si="5"/>
        <v>0</v>
      </c>
    </row>
    <row r="10" spans="1:14">
      <c r="A10" s="38">
        <v>9</v>
      </c>
      <c r="B10" s="100" t="s">
        <v>8</v>
      </c>
      <c r="C10" s="99">
        <v>543</v>
      </c>
      <c r="D10" s="99">
        <v>662</v>
      </c>
      <c r="E10" s="99">
        <v>646</v>
      </c>
      <c r="F10" s="99"/>
      <c r="G10" s="99"/>
      <c r="H10" s="99"/>
      <c r="I10" s="101">
        <f t="shared" si="0"/>
        <v>3.4683111257622501E-4</v>
      </c>
      <c r="J10" s="101">
        <f t="shared" si="1"/>
        <v>0.18968692449355432</v>
      </c>
      <c r="K10" s="98">
        <f t="shared" si="2"/>
        <v>103</v>
      </c>
      <c r="L10" s="102">
        <f t="shared" si="4"/>
        <v>2.7426441219544667E-3</v>
      </c>
      <c r="M10" s="99">
        <f t="shared" si="3"/>
        <v>-16</v>
      </c>
      <c r="N10" s="99">
        <f t="shared" si="5"/>
        <v>0</v>
      </c>
    </row>
    <row r="11" spans="1:14">
      <c r="A11" s="103">
        <v>10</v>
      </c>
      <c r="B11" s="100" t="s">
        <v>9</v>
      </c>
      <c r="C11" s="98">
        <v>41959</v>
      </c>
      <c r="D11" s="98">
        <v>43147</v>
      </c>
      <c r="E11" s="99">
        <v>42910</v>
      </c>
      <c r="F11" s="99"/>
      <c r="G11" s="99"/>
      <c r="H11" s="99"/>
      <c r="I11" s="101">
        <f t="shared" si="0"/>
        <v>2.3037961363228814E-2</v>
      </c>
      <c r="J11" s="101">
        <f t="shared" si="1"/>
        <v>2.2664982482899974E-2</v>
      </c>
      <c r="K11" s="98">
        <f t="shared" si="2"/>
        <v>951</v>
      </c>
      <c r="L11" s="102">
        <f t="shared" si="4"/>
        <v>2.5322859805618426E-2</v>
      </c>
      <c r="M11" s="99">
        <f t="shared" si="3"/>
        <v>-237</v>
      </c>
      <c r="N11" s="99">
        <f t="shared" si="5"/>
        <v>0</v>
      </c>
    </row>
    <row r="12" spans="1:14">
      <c r="A12" s="103">
        <v>11</v>
      </c>
      <c r="B12" s="100" t="s">
        <v>10</v>
      </c>
      <c r="C12" s="98">
        <v>651</v>
      </c>
      <c r="D12" s="98">
        <v>674</v>
      </c>
      <c r="E12" s="99">
        <v>671</v>
      </c>
      <c r="F12" s="99"/>
      <c r="G12" s="99"/>
      <c r="H12" s="99"/>
      <c r="I12" s="101">
        <f t="shared" si="0"/>
        <v>3.6025336925487147E-4</v>
      </c>
      <c r="J12" s="101">
        <f t="shared" si="1"/>
        <v>3.0721966205837174E-2</v>
      </c>
      <c r="K12" s="98">
        <f t="shared" si="2"/>
        <v>20</v>
      </c>
      <c r="L12" s="102">
        <f t="shared" si="4"/>
        <v>5.3255225669018771E-4</v>
      </c>
      <c r="M12" s="99">
        <f t="shared" si="3"/>
        <v>-3</v>
      </c>
      <c r="N12" s="99">
        <f t="shared" si="5"/>
        <v>0</v>
      </c>
    </row>
    <row r="13" spans="1:14">
      <c r="A13" s="103">
        <v>12</v>
      </c>
      <c r="B13" s="100" t="s">
        <v>11</v>
      </c>
      <c r="C13" s="98">
        <v>55</v>
      </c>
      <c r="D13" s="98">
        <v>70</v>
      </c>
      <c r="E13" s="99">
        <v>69</v>
      </c>
      <c r="F13" s="99"/>
      <c r="G13" s="99"/>
      <c r="H13" s="99"/>
      <c r="I13" s="101">
        <f t="shared" si="0"/>
        <v>3.7045428433064283E-5</v>
      </c>
      <c r="J13" s="101">
        <f t="shared" si="1"/>
        <v>0.25454545454545452</v>
      </c>
      <c r="K13" s="98">
        <f t="shared" si="2"/>
        <v>14</v>
      </c>
      <c r="L13" s="102">
        <f t="shared" si="4"/>
        <v>3.7278657968313142E-4</v>
      </c>
      <c r="M13" s="99">
        <f t="shared" si="3"/>
        <v>-1</v>
      </c>
      <c r="N13" s="99">
        <f t="shared" si="5"/>
        <v>0</v>
      </c>
    </row>
    <row r="14" spans="1:14">
      <c r="A14" s="103">
        <v>13</v>
      </c>
      <c r="B14" s="100" t="s">
        <v>12</v>
      </c>
      <c r="C14" s="98">
        <v>16458</v>
      </c>
      <c r="D14" s="98">
        <v>17019</v>
      </c>
      <c r="E14" s="99">
        <v>16942</v>
      </c>
      <c r="F14" s="99"/>
      <c r="G14" s="99"/>
      <c r="H14" s="99"/>
      <c r="I14" s="101">
        <f t="shared" si="0"/>
        <v>9.0959949059851459E-3</v>
      </c>
      <c r="J14" s="101">
        <f t="shared" si="1"/>
        <v>2.9408190545631305E-2</v>
      </c>
      <c r="K14" s="98">
        <f t="shared" si="2"/>
        <v>484</v>
      </c>
      <c r="L14" s="102">
        <f t="shared" si="4"/>
        <v>1.2887764611902544E-2</v>
      </c>
      <c r="M14" s="99">
        <f t="shared" si="3"/>
        <v>-77</v>
      </c>
      <c r="N14" s="99">
        <f t="shared" si="5"/>
        <v>0</v>
      </c>
    </row>
    <row r="15" spans="1:14">
      <c r="A15" s="103">
        <v>14</v>
      </c>
      <c r="B15" s="100" t="s">
        <v>13</v>
      </c>
      <c r="C15" s="98">
        <v>32378</v>
      </c>
      <c r="D15" s="98">
        <v>33657</v>
      </c>
      <c r="E15" s="99">
        <v>33474</v>
      </c>
      <c r="F15" s="99"/>
      <c r="G15" s="99"/>
      <c r="H15" s="99"/>
      <c r="I15" s="101">
        <f t="shared" si="0"/>
        <v>1.797186480244049E-2</v>
      </c>
      <c r="J15" s="101">
        <f t="shared" si="1"/>
        <v>3.3850145160294026E-2</v>
      </c>
      <c r="K15" s="98">
        <f t="shared" si="2"/>
        <v>1096</v>
      </c>
      <c r="L15" s="102">
        <f t="shared" si="4"/>
        <v>2.9183863666622286E-2</v>
      </c>
      <c r="M15" s="99">
        <f t="shared" si="3"/>
        <v>-183</v>
      </c>
      <c r="N15" s="99">
        <f t="shared" si="5"/>
        <v>0</v>
      </c>
    </row>
    <row r="16" spans="1:14">
      <c r="A16" s="103">
        <v>15</v>
      </c>
      <c r="B16" s="100" t="s">
        <v>14</v>
      </c>
      <c r="C16" s="98">
        <v>6386</v>
      </c>
      <c r="D16" s="98">
        <v>6537</v>
      </c>
      <c r="E16" s="99">
        <v>6444</v>
      </c>
      <c r="F16" s="99"/>
      <c r="G16" s="99"/>
      <c r="H16" s="99"/>
      <c r="I16" s="101">
        <f t="shared" si="0"/>
        <v>3.4597208814879164E-3</v>
      </c>
      <c r="J16" s="101">
        <f t="shared" si="1"/>
        <v>9.0823676792984656E-3</v>
      </c>
      <c r="K16" s="98">
        <f t="shared" si="2"/>
        <v>58</v>
      </c>
      <c r="L16" s="102">
        <f t="shared" si="4"/>
        <v>1.5444015444015444E-3</v>
      </c>
      <c r="M16" s="99">
        <f t="shared" si="3"/>
        <v>-93</v>
      </c>
      <c r="N16" s="99">
        <f t="shared" si="5"/>
        <v>0</v>
      </c>
    </row>
    <row r="17" spans="1:14">
      <c r="A17" s="103">
        <v>16</v>
      </c>
      <c r="B17" s="100" t="s">
        <v>15</v>
      </c>
      <c r="C17" s="98">
        <v>10511</v>
      </c>
      <c r="D17" s="98">
        <v>10588</v>
      </c>
      <c r="E17" s="99">
        <v>10481</v>
      </c>
      <c r="F17" s="99"/>
      <c r="G17" s="99"/>
      <c r="H17" s="99"/>
      <c r="I17" s="101">
        <f t="shared" si="0"/>
        <v>5.6271468899557493E-3</v>
      </c>
      <c r="J17" s="101">
        <f t="shared" si="1"/>
        <v>-2.8541527923128152E-3</v>
      </c>
      <c r="K17" s="98">
        <f t="shared" si="2"/>
        <v>-30</v>
      </c>
      <c r="L17" s="102">
        <f t="shared" si="4"/>
        <v>-7.9882838503528156E-4</v>
      </c>
      <c r="M17" s="99">
        <f t="shared" si="3"/>
        <v>-107</v>
      </c>
      <c r="N17" s="99">
        <f t="shared" si="5"/>
        <v>0</v>
      </c>
    </row>
    <row r="18" spans="1:14">
      <c r="A18" s="103">
        <v>17</v>
      </c>
      <c r="B18" s="100" t="s">
        <v>16</v>
      </c>
      <c r="C18" s="98">
        <v>2467</v>
      </c>
      <c r="D18" s="98">
        <v>2635</v>
      </c>
      <c r="E18" s="99">
        <v>2631</v>
      </c>
      <c r="F18" s="99"/>
      <c r="G18" s="99"/>
      <c r="H18" s="99"/>
      <c r="I18" s="101">
        <f t="shared" si="0"/>
        <v>1.4125582928607554E-3</v>
      </c>
      <c r="J18" s="101">
        <f t="shared" si="1"/>
        <v>6.6477503040129712E-2</v>
      </c>
      <c r="K18" s="98">
        <f t="shared" si="2"/>
        <v>164</v>
      </c>
      <c r="L18" s="102">
        <f t="shared" si="4"/>
        <v>4.3669285048595395E-3</v>
      </c>
      <c r="M18" s="99">
        <f t="shared" si="3"/>
        <v>-4</v>
      </c>
      <c r="N18" s="99">
        <f t="shared" si="5"/>
        <v>0</v>
      </c>
    </row>
    <row r="19" spans="1:14">
      <c r="A19" s="103">
        <v>18</v>
      </c>
      <c r="B19" s="100" t="s">
        <v>17</v>
      </c>
      <c r="C19" s="98">
        <v>7844</v>
      </c>
      <c r="D19" s="98">
        <v>7715</v>
      </c>
      <c r="E19" s="99">
        <v>7677</v>
      </c>
      <c r="F19" s="99"/>
      <c r="G19" s="99"/>
      <c r="H19" s="99"/>
      <c r="I19" s="101">
        <f t="shared" si="0"/>
        <v>4.1217065808787602E-3</v>
      </c>
      <c r="J19" s="101">
        <f t="shared" si="1"/>
        <v>-2.1290158082610911E-2</v>
      </c>
      <c r="K19" s="98">
        <f t="shared" si="2"/>
        <v>-167</v>
      </c>
      <c r="L19" s="102">
        <f t="shared" si="4"/>
        <v>-4.4468113433630673E-3</v>
      </c>
      <c r="M19" s="99">
        <f t="shared" si="3"/>
        <v>-38</v>
      </c>
      <c r="N19" s="99">
        <f t="shared" si="5"/>
        <v>0</v>
      </c>
    </row>
    <row r="20" spans="1:14">
      <c r="A20" s="103">
        <v>19</v>
      </c>
      <c r="B20" s="100" t="s">
        <v>18</v>
      </c>
      <c r="C20" s="98">
        <v>265</v>
      </c>
      <c r="D20" s="98">
        <v>262</v>
      </c>
      <c r="E20" s="99">
        <v>262</v>
      </c>
      <c r="F20" s="99"/>
      <c r="G20" s="99"/>
      <c r="H20" s="99"/>
      <c r="I20" s="101">
        <f t="shared" si="0"/>
        <v>1.406652499922151E-4</v>
      </c>
      <c r="J20" s="101">
        <f t="shared" si="1"/>
        <v>-1.1320754716981131E-2</v>
      </c>
      <c r="K20" s="98">
        <f t="shared" si="2"/>
        <v>-3</v>
      </c>
      <c r="L20" s="102">
        <f t="shared" si="4"/>
        <v>-7.9882838503528159E-5</v>
      </c>
      <c r="M20" s="99">
        <f t="shared" si="3"/>
        <v>0</v>
      </c>
      <c r="N20" s="99">
        <f t="shared" si="5"/>
        <v>0</v>
      </c>
    </row>
    <row r="21" spans="1:14">
      <c r="A21" s="103">
        <v>20</v>
      </c>
      <c r="B21" s="100" t="s">
        <v>19</v>
      </c>
      <c r="C21" s="98">
        <v>4433</v>
      </c>
      <c r="D21" s="98">
        <v>4727</v>
      </c>
      <c r="E21" s="99">
        <v>4703</v>
      </c>
      <c r="F21" s="99"/>
      <c r="G21" s="99"/>
      <c r="H21" s="99"/>
      <c r="I21" s="101">
        <f t="shared" si="0"/>
        <v>2.5249949263869754E-3</v>
      </c>
      <c r="J21" s="101">
        <f t="shared" si="1"/>
        <v>6.0906835100383486E-2</v>
      </c>
      <c r="K21" s="98">
        <f t="shared" si="2"/>
        <v>270</v>
      </c>
      <c r="L21" s="102">
        <f t="shared" si="4"/>
        <v>7.1894554653175345E-3</v>
      </c>
      <c r="M21" s="99">
        <f t="shared" si="3"/>
        <v>-24</v>
      </c>
      <c r="N21" s="99">
        <f t="shared" si="5"/>
        <v>0</v>
      </c>
    </row>
    <row r="22" spans="1:14">
      <c r="A22" s="103">
        <v>21</v>
      </c>
      <c r="B22" s="100" t="s">
        <v>20</v>
      </c>
      <c r="C22" s="98">
        <v>363</v>
      </c>
      <c r="D22" s="98">
        <v>432</v>
      </c>
      <c r="E22" s="99">
        <v>437</v>
      </c>
      <c r="F22" s="99"/>
      <c r="G22" s="99"/>
      <c r="H22" s="99"/>
      <c r="I22" s="101">
        <f t="shared" si="0"/>
        <v>2.3462104674274044E-4</v>
      </c>
      <c r="J22" s="101">
        <f t="shared" si="1"/>
        <v>0.20385674931129477</v>
      </c>
      <c r="K22" s="98">
        <f t="shared" si="2"/>
        <v>74</v>
      </c>
      <c r="L22" s="102">
        <f t="shared" si="4"/>
        <v>1.9704433497536944E-3</v>
      </c>
      <c r="M22" s="99">
        <f t="shared" si="3"/>
        <v>5</v>
      </c>
      <c r="N22" s="99">
        <f t="shared" si="5"/>
        <v>0</v>
      </c>
    </row>
    <row r="23" spans="1:14">
      <c r="A23" s="103">
        <v>22</v>
      </c>
      <c r="B23" s="100" t="s">
        <v>21</v>
      </c>
      <c r="C23" s="98">
        <v>13040</v>
      </c>
      <c r="D23" s="98">
        <v>13491</v>
      </c>
      <c r="E23" s="99">
        <v>13425</v>
      </c>
      <c r="F23" s="99"/>
      <c r="G23" s="99"/>
      <c r="H23" s="99"/>
      <c r="I23" s="101">
        <f t="shared" si="0"/>
        <v>7.2077518364331589E-3</v>
      </c>
      <c r="J23" s="101">
        <f t="shared" si="1"/>
        <v>2.9524539877300613E-2</v>
      </c>
      <c r="K23" s="98">
        <f t="shared" si="2"/>
        <v>385</v>
      </c>
      <c r="L23" s="102">
        <f t="shared" si="4"/>
        <v>1.0251630941286114E-2</v>
      </c>
      <c r="M23" s="99">
        <f t="shared" si="3"/>
        <v>-66</v>
      </c>
      <c r="N23" s="99">
        <f t="shared" si="5"/>
        <v>0</v>
      </c>
    </row>
    <row r="24" spans="1:14">
      <c r="A24" s="103">
        <v>23</v>
      </c>
      <c r="B24" s="100" t="s">
        <v>22</v>
      </c>
      <c r="C24" s="98">
        <v>14035</v>
      </c>
      <c r="D24" s="98">
        <v>14396</v>
      </c>
      <c r="E24" s="99">
        <v>14323</v>
      </c>
      <c r="F24" s="99"/>
      <c r="G24" s="99"/>
      <c r="H24" s="99"/>
      <c r="I24" s="101">
        <f t="shared" si="0"/>
        <v>7.6898792963301403E-3</v>
      </c>
      <c r="J24" s="101">
        <f t="shared" si="1"/>
        <v>2.0520128250801569E-2</v>
      </c>
      <c r="K24" s="98">
        <f t="shared" si="2"/>
        <v>288</v>
      </c>
      <c r="L24" s="102">
        <f t="shared" si="4"/>
        <v>7.6687524963387028E-3</v>
      </c>
      <c r="M24" s="99">
        <f t="shared" si="3"/>
        <v>-73</v>
      </c>
      <c r="N24" s="99">
        <f t="shared" si="5"/>
        <v>0</v>
      </c>
    </row>
    <row r="25" spans="1:14">
      <c r="A25" s="103">
        <v>24</v>
      </c>
      <c r="B25" s="100" t="s">
        <v>23</v>
      </c>
      <c r="C25" s="98">
        <v>6797</v>
      </c>
      <c r="D25" s="98">
        <v>6750</v>
      </c>
      <c r="E25" s="99">
        <v>6727</v>
      </c>
      <c r="F25" s="99"/>
      <c r="G25" s="99"/>
      <c r="H25" s="99"/>
      <c r="I25" s="101">
        <f t="shared" si="0"/>
        <v>3.6116608270901946E-3</v>
      </c>
      <c r="J25" s="101">
        <f t="shared" si="1"/>
        <v>-1.0298661174047374E-2</v>
      </c>
      <c r="K25" s="98">
        <f t="shared" si="2"/>
        <v>-70</v>
      </c>
      <c r="L25" s="102">
        <f t="shared" si="4"/>
        <v>-1.863932898415657E-3</v>
      </c>
      <c r="M25" s="99">
        <f t="shared" si="3"/>
        <v>-23</v>
      </c>
      <c r="N25" s="99">
        <f t="shared" si="5"/>
        <v>0</v>
      </c>
    </row>
    <row r="26" spans="1:14">
      <c r="A26" s="103">
        <v>25</v>
      </c>
      <c r="B26" s="100" t="s">
        <v>24</v>
      </c>
      <c r="C26" s="98">
        <v>35144</v>
      </c>
      <c r="D26" s="98">
        <v>35914</v>
      </c>
      <c r="E26" s="99">
        <v>35771</v>
      </c>
      <c r="F26" s="99"/>
      <c r="G26" s="99"/>
      <c r="H26" s="99"/>
      <c r="I26" s="101">
        <f t="shared" si="0"/>
        <v>1.9205101746074527E-2</v>
      </c>
      <c r="J26" s="101">
        <f t="shared" si="1"/>
        <v>1.784088322330981E-2</v>
      </c>
      <c r="K26" s="98">
        <f t="shared" si="2"/>
        <v>627</v>
      </c>
      <c r="L26" s="102">
        <f t="shared" si="4"/>
        <v>1.6695513247237385E-2</v>
      </c>
      <c r="M26" s="99">
        <f t="shared" si="3"/>
        <v>-143</v>
      </c>
      <c r="N26" s="99">
        <f t="shared" si="5"/>
        <v>0</v>
      </c>
    </row>
    <row r="27" spans="1:14">
      <c r="A27" s="103">
        <v>26</v>
      </c>
      <c r="B27" s="100" t="s">
        <v>25</v>
      </c>
      <c r="C27" s="98">
        <v>1635</v>
      </c>
      <c r="D27" s="98">
        <v>1744</v>
      </c>
      <c r="E27" s="99">
        <v>1742</v>
      </c>
      <c r="F27" s="99"/>
      <c r="G27" s="99"/>
      <c r="H27" s="99"/>
      <c r="I27" s="101">
        <f t="shared" si="0"/>
        <v>9.3526284536808659E-4</v>
      </c>
      <c r="J27" s="101">
        <f t="shared" si="1"/>
        <v>6.5443425076452594E-2</v>
      </c>
      <c r="K27" s="98">
        <f t="shared" si="2"/>
        <v>107</v>
      </c>
      <c r="L27" s="102">
        <f t="shared" si="4"/>
        <v>2.8491545732925042E-3</v>
      </c>
      <c r="M27" s="99">
        <f t="shared" si="3"/>
        <v>-2</v>
      </c>
      <c r="N27" s="99">
        <f t="shared" si="5"/>
        <v>0</v>
      </c>
    </row>
    <row r="28" spans="1:14">
      <c r="A28" s="103">
        <v>27</v>
      </c>
      <c r="B28" s="100" t="s">
        <v>26</v>
      </c>
      <c r="C28" s="98">
        <v>5908</v>
      </c>
      <c r="D28" s="98">
        <v>6336</v>
      </c>
      <c r="E28" s="99">
        <v>6319</v>
      </c>
      <c r="F28" s="99"/>
      <c r="G28" s="99"/>
      <c r="H28" s="99"/>
      <c r="I28" s="101">
        <f t="shared" si="0"/>
        <v>3.392609598094684E-3</v>
      </c>
      <c r="J28" s="101">
        <f t="shared" si="1"/>
        <v>6.9566689234935683E-2</v>
      </c>
      <c r="K28" s="98">
        <f t="shared" si="2"/>
        <v>411</v>
      </c>
      <c r="L28" s="102">
        <f t="shared" si="4"/>
        <v>1.0943948874983359E-2</v>
      </c>
      <c r="M28" s="99">
        <f t="shared" si="3"/>
        <v>-17</v>
      </c>
      <c r="N28" s="99">
        <f t="shared" si="5"/>
        <v>0</v>
      </c>
    </row>
    <row r="29" spans="1:14">
      <c r="A29" s="103">
        <v>28</v>
      </c>
      <c r="B29" s="100" t="s">
        <v>27</v>
      </c>
      <c r="C29" s="98">
        <v>10875</v>
      </c>
      <c r="D29" s="98">
        <v>11734</v>
      </c>
      <c r="E29" s="99">
        <v>11723</v>
      </c>
      <c r="F29" s="99"/>
      <c r="G29" s="99"/>
      <c r="H29" s="99"/>
      <c r="I29" s="101">
        <f t="shared" si="0"/>
        <v>6.2939646017509069E-3</v>
      </c>
      <c r="J29" s="101">
        <f t="shared" si="1"/>
        <v>7.7977011494252874E-2</v>
      </c>
      <c r="K29" s="98">
        <f t="shared" si="2"/>
        <v>848</v>
      </c>
      <c r="L29" s="102">
        <f t="shared" si="4"/>
        <v>2.2580215683663959E-2</v>
      </c>
      <c r="M29" s="99">
        <f t="shared" si="3"/>
        <v>-11</v>
      </c>
      <c r="N29" s="99">
        <f t="shared" si="5"/>
        <v>0</v>
      </c>
    </row>
    <row r="30" spans="1:14">
      <c r="A30" s="103">
        <v>29</v>
      </c>
      <c r="B30" s="100" t="s">
        <v>28</v>
      </c>
      <c r="C30" s="98">
        <v>3583</v>
      </c>
      <c r="D30" s="98">
        <v>3802</v>
      </c>
      <c r="E30" s="99">
        <v>3809</v>
      </c>
      <c r="F30" s="99"/>
      <c r="G30" s="99"/>
      <c r="H30" s="99"/>
      <c r="I30" s="101">
        <f t="shared" si="0"/>
        <v>2.0450150275585772E-3</v>
      </c>
      <c r="J30" s="101">
        <f t="shared" si="1"/>
        <v>6.3075634942785369E-2</v>
      </c>
      <c r="K30" s="98">
        <f t="shared" si="2"/>
        <v>226</v>
      </c>
      <c r="L30" s="102">
        <f t="shared" si="4"/>
        <v>6.0178405005991212E-3</v>
      </c>
      <c r="M30" s="99">
        <f t="shared" si="3"/>
        <v>7</v>
      </c>
      <c r="N30" s="99">
        <f t="shared" si="5"/>
        <v>0</v>
      </c>
    </row>
    <row r="31" spans="1:14">
      <c r="A31" s="103">
        <v>30</v>
      </c>
      <c r="B31" s="100" t="s">
        <v>29</v>
      </c>
      <c r="C31" s="98">
        <v>1046</v>
      </c>
      <c r="D31" s="98">
        <v>1141</v>
      </c>
      <c r="E31" s="99">
        <v>1129</v>
      </c>
      <c r="F31" s="99"/>
      <c r="G31" s="99"/>
      <c r="H31" s="99"/>
      <c r="I31" s="101">
        <f t="shared" si="0"/>
        <v>6.0614911160767498E-4</v>
      </c>
      <c r="J31" s="101">
        <f t="shared" si="1"/>
        <v>7.9349904397705548E-2</v>
      </c>
      <c r="K31" s="98">
        <f t="shared" si="2"/>
        <v>83</v>
      </c>
      <c r="L31" s="102">
        <f t="shared" si="4"/>
        <v>2.210091865264279E-3</v>
      </c>
      <c r="M31" s="99">
        <f t="shared" si="3"/>
        <v>-12</v>
      </c>
      <c r="N31" s="99">
        <f t="shared" si="5"/>
        <v>0</v>
      </c>
    </row>
    <row r="32" spans="1:14">
      <c r="A32" s="103">
        <v>31</v>
      </c>
      <c r="B32" s="100" t="s">
        <v>30</v>
      </c>
      <c r="C32" s="98">
        <v>22099</v>
      </c>
      <c r="D32" s="98">
        <v>22328</v>
      </c>
      <c r="E32" s="99">
        <v>22169</v>
      </c>
      <c r="F32" s="99"/>
      <c r="G32" s="99"/>
      <c r="H32" s="99"/>
      <c r="I32" s="101">
        <f t="shared" si="0"/>
        <v>1.1902320332356551E-2</v>
      </c>
      <c r="J32" s="101">
        <f t="shared" si="1"/>
        <v>3.1675641431738993E-3</v>
      </c>
      <c r="K32" s="98">
        <f t="shared" si="2"/>
        <v>70</v>
      </c>
      <c r="L32" s="102">
        <f t="shared" si="4"/>
        <v>1.863932898415657E-3</v>
      </c>
      <c r="M32" s="99">
        <f t="shared" si="3"/>
        <v>-159</v>
      </c>
      <c r="N32" s="99">
        <f t="shared" si="5"/>
        <v>0</v>
      </c>
    </row>
    <row r="33" spans="1:14">
      <c r="A33" s="103">
        <v>32</v>
      </c>
      <c r="B33" s="100" t="s">
        <v>31</v>
      </c>
      <c r="C33" s="98">
        <v>6525</v>
      </c>
      <c r="D33" s="98">
        <v>6858</v>
      </c>
      <c r="E33" s="99">
        <v>6846</v>
      </c>
      <c r="F33" s="99"/>
      <c r="G33" s="99"/>
      <c r="H33" s="99"/>
      <c r="I33" s="101">
        <f t="shared" si="0"/>
        <v>3.6755507688805518E-3</v>
      </c>
      <c r="J33" s="101">
        <f t="shared" si="1"/>
        <v>4.9195402298850575E-2</v>
      </c>
      <c r="K33" s="98">
        <f t="shared" si="2"/>
        <v>321</v>
      </c>
      <c r="L33" s="102">
        <f t="shared" si="4"/>
        <v>8.5474637198775134E-3</v>
      </c>
      <c r="M33" s="99">
        <f t="shared" si="3"/>
        <v>-12</v>
      </c>
      <c r="N33" s="99">
        <f t="shared" si="5"/>
        <v>0</v>
      </c>
    </row>
    <row r="34" spans="1:14">
      <c r="A34" s="103">
        <v>33</v>
      </c>
      <c r="B34" s="100" t="s">
        <v>32</v>
      </c>
      <c r="C34" s="98">
        <v>19331</v>
      </c>
      <c r="D34" s="98">
        <v>19131</v>
      </c>
      <c r="E34" s="99">
        <v>18998</v>
      </c>
      <c r="F34" s="99"/>
      <c r="G34" s="99"/>
      <c r="H34" s="99"/>
      <c r="I34" s="101">
        <f t="shared" si="0"/>
        <v>1.0199841295237032E-2</v>
      </c>
      <c r="J34" s="101">
        <f t="shared" si="1"/>
        <v>-1.7226216957218973E-2</v>
      </c>
      <c r="K34" s="98">
        <f t="shared" si="2"/>
        <v>-333</v>
      </c>
      <c r="L34" s="102">
        <f t="shared" si="4"/>
        <v>-8.8669950738916262E-3</v>
      </c>
      <c r="M34" s="99">
        <f t="shared" si="3"/>
        <v>-133</v>
      </c>
      <c r="N34" s="99">
        <f t="shared" si="5"/>
        <v>0</v>
      </c>
    </row>
    <row r="35" spans="1:14">
      <c r="A35" s="103">
        <v>35</v>
      </c>
      <c r="B35" s="100" t="s">
        <v>33</v>
      </c>
      <c r="C35" s="99">
        <v>15510</v>
      </c>
      <c r="D35" s="99">
        <v>13723</v>
      </c>
      <c r="E35" s="99">
        <v>13729</v>
      </c>
      <c r="F35" s="99"/>
      <c r="G35" s="99"/>
      <c r="H35" s="99"/>
      <c r="I35" s="101">
        <f t="shared" ref="I35:I66" si="6">E35/$E$92</f>
        <v>7.3709664776455E-3</v>
      </c>
      <c r="J35" s="101">
        <f t="shared" si="1"/>
        <v>-0.11482914248871695</v>
      </c>
      <c r="K35" s="98">
        <f t="shared" si="2"/>
        <v>-1781</v>
      </c>
      <c r="L35" s="102">
        <f t="shared" si="4"/>
        <v>-4.7423778458261213E-2</v>
      </c>
      <c r="M35" s="99">
        <f t="shared" si="3"/>
        <v>6</v>
      </c>
      <c r="N35" s="99">
        <f t="shared" si="5"/>
        <v>0</v>
      </c>
    </row>
    <row r="36" spans="1:14">
      <c r="A36" s="103">
        <v>36</v>
      </c>
      <c r="B36" s="100" t="s">
        <v>34</v>
      </c>
      <c r="C36" s="99">
        <v>931</v>
      </c>
      <c r="D36" s="99">
        <v>963</v>
      </c>
      <c r="E36" s="99">
        <v>958</v>
      </c>
      <c r="F36" s="99"/>
      <c r="G36" s="99"/>
      <c r="H36" s="99"/>
      <c r="I36" s="101">
        <f t="shared" si="6"/>
        <v>5.1434087592573305E-4</v>
      </c>
      <c r="J36" s="101">
        <f t="shared" si="1"/>
        <v>2.9001074113856069E-2</v>
      </c>
      <c r="K36" s="98">
        <f t="shared" si="2"/>
        <v>27</v>
      </c>
      <c r="L36" s="102">
        <f t="shared" si="4"/>
        <v>7.1894554653175347E-4</v>
      </c>
      <c r="M36" s="99">
        <f t="shared" si="3"/>
        <v>-5</v>
      </c>
      <c r="N36" s="99">
        <f t="shared" si="5"/>
        <v>0</v>
      </c>
    </row>
    <row r="37" spans="1:14">
      <c r="A37" s="103">
        <v>37</v>
      </c>
      <c r="B37" s="100" t="s">
        <v>35</v>
      </c>
      <c r="C37" s="99">
        <v>533</v>
      </c>
      <c r="D37" s="99">
        <v>598</v>
      </c>
      <c r="E37" s="99">
        <v>601</v>
      </c>
      <c r="F37" s="99"/>
      <c r="G37" s="99"/>
      <c r="H37" s="99"/>
      <c r="I37" s="101">
        <f t="shared" si="6"/>
        <v>3.2267105055466133E-4</v>
      </c>
      <c r="J37" s="101">
        <f t="shared" si="1"/>
        <v>0.12757973733583489</v>
      </c>
      <c r="K37" s="98">
        <f t="shared" si="2"/>
        <v>68</v>
      </c>
      <c r="L37" s="102">
        <f t="shared" si="4"/>
        <v>1.8106776727466382E-3</v>
      </c>
      <c r="M37" s="99">
        <f t="shared" si="3"/>
        <v>3</v>
      </c>
      <c r="N37" s="99">
        <f t="shared" si="5"/>
        <v>0</v>
      </c>
    </row>
    <row r="38" spans="1:14">
      <c r="A38" s="103">
        <v>38</v>
      </c>
      <c r="B38" s="100" t="s">
        <v>36</v>
      </c>
      <c r="C38" s="99">
        <v>3378</v>
      </c>
      <c r="D38" s="99">
        <v>3639</v>
      </c>
      <c r="E38" s="99">
        <v>3623</v>
      </c>
      <c r="F38" s="99"/>
      <c r="G38" s="99"/>
      <c r="H38" s="99"/>
      <c r="I38" s="101">
        <f t="shared" si="6"/>
        <v>1.9451534378694475E-3</v>
      </c>
      <c r="J38" s="101">
        <f t="shared" si="1"/>
        <v>7.2528123149792775E-2</v>
      </c>
      <c r="K38" s="98">
        <f t="shared" si="2"/>
        <v>245</v>
      </c>
      <c r="L38" s="102">
        <f t="shared" si="4"/>
        <v>6.5237651444547996E-3</v>
      </c>
      <c r="M38" s="99">
        <f t="shared" si="3"/>
        <v>-16</v>
      </c>
      <c r="N38" s="99">
        <f t="shared" si="5"/>
        <v>0</v>
      </c>
    </row>
    <row r="39" spans="1:14">
      <c r="A39" s="103">
        <v>39</v>
      </c>
      <c r="B39" s="100" t="s">
        <v>37</v>
      </c>
      <c r="C39" s="99">
        <v>122</v>
      </c>
      <c r="D39" s="99">
        <v>116</v>
      </c>
      <c r="E39" s="99">
        <v>110</v>
      </c>
      <c r="F39" s="99"/>
      <c r="G39" s="99"/>
      <c r="H39" s="99"/>
      <c r="I39" s="101">
        <f t="shared" si="6"/>
        <v>5.9057929386044504E-5</v>
      </c>
      <c r="J39" s="101">
        <f t="shared" si="1"/>
        <v>-9.8360655737704916E-2</v>
      </c>
      <c r="K39" s="98">
        <f t="shared" si="2"/>
        <v>-12</v>
      </c>
      <c r="L39" s="102">
        <f t="shared" si="4"/>
        <v>-3.1953135401411264E-4</v>
      </c>
      <c r="M39" s="99">
        <f t="shared" si="3"/>
        <v>-6</v>
      </c>
      <c r="N39" s="99">
        <f t="shared" si="5"/>
        <v>0</v>
      </c>
    </row>
    <row r="40" spans="1:14">
      <c r="A40" s="103">
        <v>41</v>
      </c>
      <c r="B40" s="100" t="s">
        <v>38</v>
      </c>
      <c r="C40" s="99">
        <v>138472</v>
      </c>
      <c r="D40" s="99">
        <v>135492</v>
      </c>
      <c r="E40" s="99">
        <v>130363</v>
      </c>
      <c r="F40" s="99"/>
      <c r="G40" s="99"/>
      <c r="H40" s="99"/>
      <c r="I40" s="101">
        <f t="shared" si="6"/>
        <v>6.9990625895935632E-2</v>
      </c>
      <c r="J40" s="101">
        <f t="shared" si="1"/>
        <v>-5.856057542319025E-2</v>
      </c>
      <c r="K40" s="98">
        <f t="shared" si="2"/>
        <v>-8109</v>
      </c>
      <c r="L40" s="102">
        <f t="shared" si="4"/>
        <v>-0.2159233124750366</v>
      </c>
      <c r="M40" s="99">
        <f t="shared" si="3"/>
        <v>-5129</v>
      </c>
      <c r="N40" s="99">
        <f t="shared" si="5"/>
        <v>0</v>
      </c>
    </row>
    <row r="41" spans="1:14">
      <c r="A41" s="103">
        <v>42</v>
      </c>
      <c r="B41" s="100" t="s">
        <v>39</v>
      </c>
      <c r="C41" s="99">
        <v>15797</v>
      </c>
      <c r="D41" s="99">
        <v>16134</v>
      </c>
      <c r="E41" s="99">
        <v>16044</v>
      </c>
      <c r="F41" s="99"/>
      <c r="G41" s="99"/>
      <c r="H41" s="99"/>
      <c r="I41" s="101">
        <f t="shared" si="6"/>
        <v>8.6138674460881637E-3</v>
      </c>
      <c r="J41" s="101">
        <f t="shared" si="1"/>
        <v>1.5635880230423498E-2</v>
      </c>
      <c r="K41" s="98">
        <f t="shared" si="2"/>
        <v>247</v>
      </c>
      <c r="L41" s="102">
        <f t="shared" si="4"/>
        <v>6.5770203701238181E-3</v>
      </c>
      <c r="M41" s="99">
        <f t="shared" si="3"/>
        <v>-90</v>
      </c>
      <c r="N41" s="99">
        <f t="shared" si="5"/>
        <v>0</v>
      </c>
    </row>
    <row r="42" spans="1:14">
      <c r="A42" s="103">
        <v>43</v>
      </c>
      <c r="B42" s="100" t="s">
        <v>40</v>
      </c>
      <c r="C42" s="99">
        <v>57204</v>
      </c>
      <c r="D42" s="99">
        <v>58631</v>
      </c>
      <c r="E42" s="99">
        <v>58222</v>
      </c>
      <c r="F42" s="99"/>
      <c r="G42" s="99"/>
      <c r="H42" s="99"/>
      <c r="I42" s="101">
        <f t="shared" si="6"/>
        <v>3.125882513376621E-2</v>
      </c>
      <c r="J42" s="101">
        <f t="shared" si="1"/>
        <v>1.7795958324592687E-2</v>
      </c>
      <c r="K42" s="98">
        <f t="shared" si="2"/>
        <v>1018</v>
      </c>
      <c r="L42" s="102">
        <f t="shared" si="4"/>
        <v>2.7106909865530555E-2</v>
      </c>
      <c r="M42" s="99">
        <f t="shared" si="3"/>
        <v>-409</v>
      </c>
      <c r="N42" s="99">
        <f t="shared" si="5"/>
        <v>0</v>
      </c>
    </row>
    <row r="43" spans="1:14">
      <c r="A43" s="103">
        <v>45</v>
      </c>
      <c r="B43" s="100" t="s">
        <v>41</v>
      </c>
      <c r="C43" s="99">
        <v>52351</v>
      </c>
      <c r="D43" s="99">
        <v>55355</v>
      </c>
      <c r="E43" s="99">
        <v>55223</v>
      </c>
      <c r="F43" s="99"/>
      <c r="G43" s="99"/>
      <c r="H43" s="99"/>
      <c r="I43" s="101">
        <f t="shared" si="6"/>
        <v>2.964869122259578E-2</v>
      </c>
      <c r="J43" s="101">
        <f t="shared" si="1"/>
        <v>5.4860461118221238E-2</v>
      </c>
      <c r="K43" s="98">
        <f t="shared" si="2"/>
        <v>2872</v>
      </c>
      <c r="L43" s="102">
        <f t="shared" si="4"/>
        <v>7.6474504060710963E-2</v>
      </c>
      <c r="M43" s="99">
        <f t="shared" si="3"/>
        <v>-132</v>
      </c>
      <c r="N43" s="99">
        <f t="shared" si="5"/>
        <v>0</v>
      </c>
    </row>
    <row r="44" spans="1:14">
      <c r="A44" s="103">
        <v>46</v>
      </c>
      <c r="B44" s="100" t="s">
        <v>42</v>
      </c>
      <c r="C44" s="99">
        <v>133911</v>
      </c>
      <c r="D44" s="99">
        <v>139518</v>
      </c>
      <c r="E44" s="99">
        <v>139080</v>
      </c>
      <c r="F44" s="99"/>
      <c r="G44" s="99"/>
      <c r="H44" s="99"/>
      <c r="I44" s="101">
        <f t="shared" si="6"/>
        <v>7.4670698354646084E-2</v>
      </c>
      <c r="J44" s="101">
        <f t="shared" si="1"/>
        <v>3.8600264354683334E-2</v>
      </c>
      <c r="K44" s="98">
        <f t="shared" si="2"/>
        <v>5169</v>
      </c>
      <c r="L44" s="102">
        <f t="shared" si="4"/>
        <v>0.13763813074157902</v>
      </c>
      <c r="M44" s="99">
        <f t="shared" si="3"/>
        <v>-438</v>
      </c>
      <c r="N44" s="99">
        <f t="shared" si="5"/>
        <v>0</v>
      </c>
    </row>
    <row r="45" spans="1:14">
      <c r="A45" s="103">
        <v>47</v>
      </c>
      <c r="B45" s="100" t="s">
        <v>43</v>
      </c>
      <c r="C45" s="99">
        <v>317825</v>
      </c>
      <c r="D45" s="99">
        <v>323632</v>
      </c>
      <c r="E45" s="99">
        <v>322273</v>
      </c>
      <c r="F45" s="99"/>
      <c r="G45" s="99"/>
      <c r="H45" s="99"/>
      <c r="I45" s="101">
        <f t="shared" si="6"/>
        <v>0.17302523706389747</v>
      </c>
      <c r="J45" s="101">
        <f t="shared" si="1"/>
        <v>1.3995123102336192E-2</v>
      </c>
      <c r="K45" s="98">
        <f t="shared" si="2"/>
        <v>4448</v>
      </c>
      <c r="L45" s="102">
        <f t="shared" si="4"/>
        <v>0.11843962188789775</v>
      </c>
      <c r="M45" s="99">
        <f t="shared" si="3"/>
        <v>-1359</v>
      </c>
      <c r="N45" s="99">
        <f t="shared" si="5"/>
        <v>0</v>
      </c>
    </row>
    <row r="46" spans="1:14">
      <c r="A46" s="103">
        <v>49</v>
      </c>
      <c r="B46" s="100" t="s">
        <v>44</v>
      </c>
      <c r="C46" s="99">
        <v>117006</v>
      </c>
      <c r="D46" s="99">
        <v>120238</v>
      </c>
      <c r="E46" s="99">
        <v>119375</v>
      </c>
      <c r="F46" s="99"/>
      <c r="G46" s="99"/>
      <c r="H46" s="99"/>
      <c r="I46" s="101">
        <f t="shared" si="6"/>
        <v>6.4091275640536932E-2</v>
      </c>
      <c r="J46" s="101">
        <f t="shared" si="1"/>
        <v>2.0246824949147906E-2</v>
      </c>
      <c r="K46" s="98">
        <f t="shared" si="2"/>
        <v>2369</v>
      </c>
      <c r="L46" s="102">
        <f t="shared" si="4"/>
        <v>6.3080814804952742E-2</v>
      </c>
      <c r="M46" s="99">
        <f t="shared" si="3"/>
        <v>-863</v>
      </c>
      <c r="N46" s="99">
        <f t="shared" si="5"/>
        <v>0</v>
      </c>
    </row>
    <row r="47" spans="1:14">
      <c r="A47" s="103">
        <v>50</v>
      </c>
      <c r="B47" s="100" t="s">
        <v>45</v>
      </c>
      <c r="C47" s="99">
        <v>2825</v>
      </c>
      <c r="D47" s="99">
        <v>3089</v>
      </c>
      <c r="E47" s="99">
        <v>3108</v>
      </c>
      <c r="F47" s="99"/>
      <c r="G47" s="99"/>
      <c r="H47" s="99"/>
      <c r="I47" s="101">
        <f t="shared" si="6"/>
        <v>1.6686549502893302E-3</v>
      </c>
      <c r="J47" s="101">
        <f t="shared" si="1"/>
        <v>0.10017699115044248</v>
      </c>
      <c r="K47" s="98">
        <f t="shared" si="2"/>
        <v>283</v>
      </c>
      <c r="L47" s="102">
        <f t="shared" si="4"/>
        <v>7.5356144321661565E-3</v>
      </c>
      <c r="M47" s="99">
        <f t="shared" si="3"/>
        <v>19</v>
      </c>
      <c r="N47" s="99">
        <f t="shared" si="5"/>
        <v>0</v>
      </c>
    </row>
    <row r="48" spans="1:14">
      <c r="A48" s="103">
        <v>51</v>
      </c>
      <c r="B48" s="100" t="s">
        <v>46</v>
      </c>
      <c r="C48" s="99">
        <v>282</v>
      </c>
      <c r="D48" s="99">
        <v>281</v>
      </c>
      <c r="E48" s="99">
        <v>283</v>
      </c>
      <c r="F48" s="99"/>
      <c r="G48" s="99"/>
      <c r="H48" s="99"/>
      <c r="I48" s="101">
        <f t="shared" si="6"/>
        <v>1.5193994560227814E-4</v>
      </c>
      <c r="J48" s="101">
        <f t="shared" si="1"/>
        <v>3.5460992907801418E-3</v>
      </c>
      <c r="K48" s="98">
        <f t="shared" si="2"/>
        <v>1</v>
      </c>
      <c r="L48" s="102">
        <f t="shared" si="4"/>
        <v>2.6627612834509387E-5</v>
      </c>
      <c r="M48" s="99">
        <f t="shared" si="3"/>
        <v>2</v>
      </c>
      <c r="N48" s="99">
        <f t="shared" si="5"/>
        <v>0</v>
      </c>
    </row>
    <row r="49" spans="1:14">
      <c r="A49" s="103">
        <v>52</v>
      </c>
      <c r="B49" s="100" t="s">
        <v>47</v>
      </c>
      <c r="C49" s="99">
        <v>18316</v>
      </c>
      <c r="D49" s="99">
        <v>18627</v>
      </c>
      <c r="E49" s="99">
        <v>18542</v>
      </c>
      <c r="F49" s="99"/>
      <c r="G49" s="99"/>
      <c r="H49" s="99"/>
      <c r="I49" s="101">
        <f t="shared" si="6"/>
        <v>9.9550193334185192E-3</v>
      </c>
      <c r="J49" s="101">
        <f t="shared" si="1"/>
        <v>1.2338938632889276E-2</v>
      </c>
      <c r="K49" s="98">
        <f t="shared" si="2"/>
        <v>226</v>
      </c>
      <c r="L49" s="102">
        <f t="shared" si="4"/>
        <v>6.0178405005991212E-3</v>
      </c>
      <c r="M49" s="99">
        <f t="shared" si="3"/>
        <v>-85</v>
      </c>
      <c r="N49" s="99">
        <f t="shared" si="5"/>
        <v>0</v>
      </c>
    </row>
    <row r="50" spans="1:14">
      <c r="A50" s="103">
        <v>53</v>
      </c>
      <c r="B50" s="100" t="s">
        <v>48</v>
      </c>
      <c r="C50" s="99">
        <v>2679</v>
      </c>
      <c r="D50" s="99">
        <v>2957</v>
      </c>
      <c r="E50" s="99">
        <v>2957</v>
      </c>
      <c r="F50" s="99"/>
      <c r="G50" s="99"/>
      <c r="H50" s="99"/>
      <c r="I50" s="101">
        <f t="shared" si="6"/>
        <v>1.5875845199503054E-3</v>
      </c>
      <c r="J50" s="101">
        <f t="shared" si="1"/>
        <v>0.10377006345651363</v>
      </c>
      <c r="K50" s="98">
        <f t="shared" si="2"/>
        <v>278</v>
      </c>
      <c r="L50" s="102">
        <f t="shared" si="4"/>
        <v>7.4024763679936094E-3</v>
      </c>
      <c r="M50" s="99">
        <f t="shared" si="3"/>
        <v>0</v>
      </c>
      <c r="N50" s="99">
        <f t="shared" si="5"/>
        <v>0</v>
      </c>
    </row>
    <row r="51" spans="1:14">
      <c r="A51" s="103">
        <v>55</v>
      </c>
      <c r="B51" s="100" t="s">
        <v>49</v>
      </c>
      <c r="C51" s="99">
        <v>18709</v>
      </c>
      <c r="D51" s="99">
        <v>19533</v>
      </c>
      <c r="E51" s="99">
        <v>19529</v>
      </c>
      <c r="F51" s="99"/>
      <c r="G51" s="99"/>
      <c r="H51" s="99"/>
      <c r="I51" s="101">
        <f t="shared" si="6"/>
        <v>1.0484930027091484E-2</v>
      </c>
      <c r="J51" s="101">
        <f t="shared" si="1"/>
        <v>4.3829173125233843E-2</v>
      </c>
      <c r="K51" s="98">
        <f t="shared" si="2"/>
        <v>820</v>
      </c>
      <c r="L51" s="102">
        <f t="shared" si="4"/>
        <v>2.1834642524297697E-2</v>
      </c>
      <c r="M51" s="99">
        <f t="shared" si="3"/>
        <v>-4</v>
      </c>
      <c r="N51" s="99">
        <f t="shared" si="5"/>
        <v>0</v>
      </c>
    </row>
    <row r="52" spans="1:14">
      <c r="A52" s="103">
        <v>56</v>
      </c>
      <c r="B52" s="100" t="s">
        <v>50</v>
      </c>
      <c r="C52" s="99">
        <v>111526</v>
      </c>
      <c r="D52" s="99">
        <v>117258</v>
      </c>
      <c r="E52" s="99">
        <v>116578</v>
      </c>
      <c r="F52" s="99"/>
      <c r="G52" s="99"/>
      <c r="H52" s="99"/>
      <c r="I52" s="101">
        <f t="shared" si="6"/>
        <v>6.2589593563329965E-2</v>
      </c>
      <c r="J52" s="101">
        <f t="shared" si="1"/>
        <v>4.5298854078869501E-2</v>
      </c>
      <c r="K52" s="98">
        <f t="shared" si="2"/>
        <v>5052</v>
      </c>
      <c r="L52" s="102">
        <f t="shared" si="4"/>
        <v>0.13452270003994141</v>
      </c>
      <c r="M52" s="99">
        <f t="shared" si="3"/>
        <v>-680</v>
      </c>
      <c r="N52" s="99">
        <f t="shared" si="5"/>
        <v>0</v>
      </c>
    </row>
    <row r="53" spans="1:14">
      <c r="A53" s="103">
        <v>58</v>
      </c>
      <c r="B53" s="100" t="s">
        <v>51</v>
      </c>
      <c r="C53" s="99">
        <v>2367</v>
      </c>
      <c r="D53" s="99">
        <v>2629</v>
      </c>
      <c r="E53" s="99">
        <v>2644</v>
      </c>
      <c r="F53" s="99"/>
      <c r="G53" s="99"/>
      <c r="H53" s="99"/>
      <c r="I53" s="101">
        <f t="shared" si="6"/>
        <v>1.4195378663336515E-3</v>
      </c>
      <c r="J53" s="101">
        <f t="shared" si="1"/>
        <v>0.11702577101816646</v>
      </c>
      <c r="K53" s="98">
        <f t="shared" si="2"/>
        <v>277</v>
      </c>
      <c r="L53" s="102">
        <f t="shared" si="4"/>
        <v>7.3758487551591001E-3</v>
      </c>
      <c r="M53" s="99">
        <f t="shared" si="3"/>
        <v>15</v>
      </c>
      <c r="N53" s="99">
        <f t="shared" si="5"/>
        <v>0</v>
      </c>
    </row>
    <row r="54" spans="1:14">
      <c r="A54" s="103">
        <v>59</v>
      </c>
      <c r="B54" s="100" t="s">
        <v>52</v>
      </c>
      <c r="C54" s="99">
        <v>2060</v>
      </c>
      <c r="D54" s="99">
        <v>2085</v>
      </c>
      <c r="E54" s="99">
        <v>2095</v>
      </c>
      <c r="F54" s="99"/>
      <c r="G54" s="99"/>
      <c r="H54" s="99"/>
      <c r="I54" s="101">
        <f t="shared" si="6"/>
        <v>1.1247851096705748E-3</v>
      </c>
      <c r="J54" s="101">
        <f t="shared" si="1"/>
        <v>1.6990291262135922E-2</v>
      </c>
      <c r="K54" s="98">
        <f t="shared" si="2"/>
        <v>35</v>
      </c>
      <c r="L54" s="102">
        <f t="shared" si="4"/>
        <v>9.3196644920782849E-4</v>
      </c>
      <c r="M54" s="99">
        <f t="shared" si="3"/>
        <v>10</v>
      </c>
      <c r="N54" s="99">
        <f t="shared" si="5"/>
        <v>0</v>
      </c>
    </row>
    <row r="55" spans="1:14">
      <c r="A55" s="103">
        <v>60</v>
      </c>
      <c r="B55" s="100" t="s">
        <v>53</v>
      </c>
      <c r="C55" s="99">
        <v>741</v>
      </c>
      <c r="D55" s="99">
        <v>739</v>
      </c>
      <c r="E55" s="99">
        <v>755</v>
      </c>
      <c r="F55" s="99"/>
      <c r="G55" s="99"/>
      <c r="H55" s="99"/>
      <c r="I55" s="101">
        <f t="shared" si="6"/>
        <v>4.0535215169512363E-4</v>
      </c>
      <c r="J55" s="101">
        <f t="shared" si="1"/>
        <v>1.8893387314439947E-2</v>
      </c>
      <c r="K55" s="98">
        <f t="shared" si="2"/>
        <v>14</v>
      </c>
      <c r="L55" s="102">
        <f t="shared" si="4"/>
        <v>3.7278657968313142E-4</v>
      </c>
      <c r="M55" s="99">
        <f t="shared" si="3"/>
        <v>16</v>
      </c>
      <c r="N55" s="99">
        <f t="shared" si="5"/>
        <v>0</v>
      </c>
    </row>
    <row r="56" spans="1:14">
      <c r="A56" s="103">
        <v>61</v>
      </c>
      <c r="B56" s="100" t="s">
        <v>54</v>
      </c>
      <c r="C56" s="99">
        <v>3187</v>
      </c>
      <c r="D56" s="99">
        <v>3051</v>
      </c>
      <c r="E56" s="99">
        <v>3045</v>
      </c>
      <c r="F56" s="99"/>
      <c r="G56" s="99"/>
      <c r="H56" s="99"/>
      <c r="I56" s="101">
        <f t="shared" si="6"/>
        <v>1.6348308634591411E-3</v>
      </c>
      <c r="J56" s="101">
        <f t="shared" si="1"/>
        <v>-4.4556008785691874E-2</v>
      </c>
      <c r="K56" s="98">
        <f t="shared" si="2"/>
        <v>-142</v>
      </c>
      <c r="L56" s="102">
        <f t="shared" si="4"/>
        <v>-3.7811210225003329E-3</v>
      </c>
      <c r="M56" s="99">
        <f t="shared" si="3"/>
        <v>-6</v>
      </c>
      <c r="N56" s="99">
        <f t="shared" si="5"/>
        <v>0</v>
      </c>
    </row>
    <row r="57" spans="1:14">
      <c r="A57" s="103">
        <v>62</v>
      </c>
      <c r="B57" s="100" t="s">
        <v>55</v>
      </c>
      <c r="C57" s="99">
        <v>8097</v>
      </c>
      <c r="D57" s="99">
        <v>9023</v>
      </c>
      <c r="E57" s="99">
        <v>9032</v>
      </c>
      <c r="F57" s="99"/>
      <c r="G57" s="99"/>
      <c r="H57" s="99"/>
      <c r="I57" s="101">
        <f t="shared" si="6"/>
        <v>4.8491928928613998E-3</v>
      </c>
      <c r="J57" s="101">
        <f t="shared" si="1"/>
        <v>0.11547486723477832</v>
      </c>
      <c r="K57" s="98">
        <f t="shared" si="2"/>
        <v>935</v>
      </c>
      <c r="L57" s="102">
        <f t="shared" si="4"/>
        <v>2.4896818000266278E-2</v>
      </c>
      <c r="M57" s="99">
        <f t="shared" si="3"/>
        <v>9</v>
      </c>
      <c r="N57" s="99">
        <f t="shared" si="5"/>
        <v>0</v>
      </c>
    </row>
    <row r="58" spans="1:14">
      <c r="A58" s="103">
        <v>63</v>
      </c>
      <c r="B58" s="100" t="s">
        <v>56</v>
      </c>
      <c r="C58" s="99">
        <v>1684</v>
      </c>
      <c r="D58" s="99">
        <v>1838</v>
      </c>
      <c r="E58" s="99">
        <v>1862</v>
      </c>
      <c r="F58" s="99"/>
      <c r="G58" s="99"/>
      <c r="H58" s="99"/>
      <c r="I58" s="101">
        <f t="shared" si="6"/>
        <v>9.996896774255898E-4</v>
      </c>
      <c r="J58" s="101">
        <f t="shared" si="1"/>
        <v>0.10570071258907364</v>
      </c>
      <c r="K58" s="98">
        <f t="shared" si="2"/>
        <v>178</v>
      </c>
      <c r="L58" s="102">
        <f t="shared" si="4"/>
        <v>4.7397150845426709E-3</v>
      </c>
      <c r="M58" s="99">
        <f t="shared" si="3"/>
        <v>24</v>
      </c>
      <c r="N58" s="99">
        <f t="shared" si="5"/>
        <v>0</v>
      </c>
    </row>
    <row r="59" spans="1:14">
      <c r="A59" s="103">
        <v>64</v>
      </c>
      <c r="B59" s="100" t="s">
        <v>57</v>
      </c>
      <c r="C59" s="99">
        <v>7096</v>
      </c>
      <c r="D59" s="99">
        <v>7204</v>
      </c>
      <c r="E59" s="99">
        <v>7201</v>
      </c>
      <c r="F59" s="99"/>
      <c r="G59" s="99"/>
      <c r="H59" s="99"/>
      <c r="I59" s="101">
        <f t="shared" si="6"/>
        <v>3.8661468137173314E-3</v>
      </c>
      <c r="J59" s="101">
        <f t="shared" si="1"/>
        <v>1.479706877113867E-2</v>
      </c>
      <c r="K59" s="98">
        <f t="shared" si="2"/>
        <v>105</v>
      </c>
      <c r="L59" s="102">
        <f t="shared" si="4"/>
        <v>2.7958993476234857E-3</v>
      </c>
      <c r="M59" s="99">
        <f t="shared" si="3"/>
        <v>-3</v>
      </c>
      <c r="N59" s="99">
        <f t="shared" si="5"/>
        <v>0</v>
      </c>
    </row>
    <row r="60" spans="1:14">
      <c r="A60" s="103">
        <v>65</v>
      </c>
      <c r="B60" s="100" t="s">
        <v>58</v>
      </c>
      <c r="C60" s="99">
        <v>3895</v>
      </c>
      <c r="D60" s="99">
        <v>3732</v>
      </c>
      <c r="E60" s="99">
        <v>3706</v>
      </c>
      <c r="F60" s="99"/>
      <c r="G60" s="99"/>
      <c r="H60" s="99"/>
      <c r="I60" s="101">
        <f t="shared" si="6"/>
        <v>1.989715330042554E-3</v>
      </c>
      <c r="J60" s="101">
        <f t="shared" si="1"/>
        <v>-4.8523748395378694E-2</v>
      </c>
      <c r="K60" s="98">
        <f t="shared" si="2"/>
        <v>-189</v>
      </c>
      <c r="L60" s="102">
        <f t="shared" si="4"/>
        <v>-5.0326188257222744E-3</v>
      </c>
      <c r="M60" s="99">
        <f t="shared" si="3"/>
        <v>-26</v>
      </c>
      <c r="N60" s="99">
        <f t="shared" si="5"/>
        <v>0</v>
      </c>
    </row>
    <row r="61" spans="1:14">
      <c r="A61" s="103">
        <v>66</v>
      </c>
      <c r="B61" s="100" t="s">
        <v>59</v>
      </c>
      <c r="C61" s="99">
        <v>11860</v>
      </c>
      <c r="D61" s="99">
        <v>12010</v>
      </c>
      <c r="E61" s="99">
        <v>12016</v>
      </c>
      <c r="F61" s="99"/>
      <c r="G61" s="99"/>
      <c r="H61" s="99"/>
      <c r="I61" s="101">
        <f t="shared" si="6"/>
        <v>6.451273450024643E-3</v>
      </c>
      <c r="J61" s="101">
        <f t="shared" si="1"/>
        <v>1.315345699831366E-2</v>
      </c>
      <c r="K61" s="98">
        <f t="shared" si="2"/>
        <v>156</v>
      </c>
      <c r="L61" s="102">
        <f t="shared" si="4"/>
        <v>4.1539076021834646E-3</v>
      </c>
      <c r="M61" s="99">
        <f t="shared" si="3"/>
        <v>6</v>
      </c>
      <c r="N61" s="99">
        <f t="shared" si="5"/>
        <v>0</v>
      </c>
    </row>
    <row r="62" spans="1:14">
      <c r="A62" s="103">
        <v>68</v>
      </c>
      <c r="B62" s="100" t="s">
        <v>60</v>
      </c>
      <c r="C62" s="99">
        <v>58107</v>
      </c>
      <c r="D62" s="99">
        <v>61055</v>
      </c>
      <c r="E62" s="99">
        <v>60906</v>
      </c>
      <c r="F62" s="99"/>
      <c r="G62" s="99"/>
      <c r="H62" s="99"/>
      <c r="I62" s="101">
        <f t="shared" si="6"/>
        <v>3.2699838610785695E-2</v>
      </c>
      <c r="J62" s="101">
        <f t="shared" si="1"/>
        <v>4.8169755795343071E-2</v>
      </c>
      <c r="K62" s="98">
        <f t="shared" si="2"/>
        <v>2799</v>
      </c>
      <c r="L62" s="102">
        <f t="shared" si="4"/>
        <v>7.4530688323791769E-2</v>
      </c>
      <c r="M62" s="99">
        <f t="shared" si="3"/>
        <v>-149</v>
      </c>
      <c r="N62" s="99">
        <f t="shared" si="5"/>
        <v>0</v>
      </c>
    </row>
    <row r="63" spans="1:14">
      <c r="A63" s="103">
        <v>69</v>
      </c>
      <c r="B63" s="100" t="s">
        <v>61</v>
      </c>
      <c r="C63" s="99">
        <v>48251</v>
      </c>
      <c r="D63" s="99">
        <v>50523</v>
      </c>
      <c r="E63" s="99">
        <v>50376</v>
      </c>
      <c r="F63" s="99"/>
      <c r="G63" s="99"/>
      <c r="H63" s="99"/>
      <c r="I63" s="101">
        <f t="shared" si="6"/>
        <v>2.7046384097739799E-2</v>
      </c>
      <c r="J63" s="101">
        <f t="shared" si="1"/>
        <v>4.404053801993741E-2</v>
      </c>
      <c r="K63" s="98">
        <f t="shared" si="2"/>
        <v>2125</v>
      </c>
      <c r="L63" s="102">
        <f t="shared" si="4"/>
        <v>5.6583677273332446E-2</v>
      </c>
      <c r="M63" s="99">
        <f t="shared" si="3"/>
        <v>-147</v>
      </c>
      <c r="N63" s="99">
        <f t="shared" si="5"/>
        <v>0</v>
      </c>
    </row>
    <row r="64" spans="1:14">
      <c r="A64" s="103">
        <v>70</v>
      </c>
      <c r="B64" s="100" t="s">
        <v>62</v>
      </c>
      <c r="C64" s="99">
        <v>20101</v>
      </c>
      <c r="D64" s="99">
        <v>20046</v>
      </c>
      <c r="E64" s="99">
        <v>19965</v>
      </c>
      <c r="F64" s="99"/>
      <c r="G64" s="99"/>
      <c r="H64" s="99"/>
      <c r="I64" s="101">
        <f t="shared" si="6"/>
        <v>1.0719014183567077E-2</v>
      </c>
      <c r="J64" s="101">
        <f t="shared" si="1"/>
        <v>-6.7658325456444951E-3</v>
      </c>
      <c r="K64" s="98">
        <f t="shared" si="2"/>
        <v>-136</v>
      </c>
      <c r="L64" s="102">
        <f t="shared" si="4"/>
        <v>-3.6213553454932765E-3</v>
      </c>
      <c r="M64" s="99">
        <f t="shared" si="3"/>
        <v>-81</v>
      </c>
      <c r="N64" s="99">
        <f t="shared" si="5"/>
        <v>0</v>
      </c>
    </row>
    <row r="65" spans="1:14">
      <c r="A65" s="103">
        <v>71</v>
      </c>
      <c r="B65" s="100" t="s">
        <v>63</v>
      </c>
      <c r="C65" s="99">
        <v>24052</v>
      </c>
      <c r="D65" s="99">
        <v>25294</v>
      </c>
      <c r="E65" s="99">
        <v>25269</v>
      </c>
      <c r="F65" s="99"/>
      <c r="G65" s="99"/>
      <c r="H65" s="99"/>
      <c r="I65" s="101">
        <f t="shared" si="6"/>
        <v>1.3566680160508715E-2</v>
      </c>
      <c r="J65" s="101">
        <f t="shared" si="1"/>
        <v>5.059870281057708E-2</v>
      </c>
      <c r="K65" s="98">
        <f t="shared" si="2"/>
        <v>1217</v>
      </c>
      <c r="L65" s="102">
        <f t="shared" si="4"/>
        <v>3.2405804819597921E-2</v>
      </c>
      <c r="M65" s="99">
        <f t="shared" si="3"/>
        <v>-25</v>
      </c>
      <c r="N65" s="99">
        <f t="shared" si="5"/>
        <v>0</v>
      </c>
    </row>
    <row r="66" spans="1:14">
      <c r="A66" s="103">
        <v>72</v>
      </c>
      <c r="B66" s="100" t="s">
        <v>64</v>
      </c>
      <c r="C66" s="99">
        <v>855</v>
      </c>
      <c r="D66" s="99">
        <v>940</v>
      </c>
      <c r="E66" s="99">
        <v>955</v>
      </c>
      <c r="F66" s="99"/>
      <c r="G66" s="99"/>
      <c r="H66" s="99"/>
      <c r="I66" s="101">
        <f t="shared" si="6"/>
        <v>5.1273020512429546E-4</v>
      </c>
      <c r="J66" s="101">
        <f t="shared" si="1"/>
        <v>0.11695906432748537</v>
      </c>
      <c r="K66" s="98">
        <f t="shared" si="2"/>
        <v>100</v>
      </c>
      <c r="L66" s="102">
        <f t="shared" si="4"/>
        <v>2.6627612834509385E-3</v>
      </c>
      <c r="M66" s="99">
        <f t="shared" si="3"/>
        <v>15</v>
      </c>
      <c r="N66" s="99">
        <f t="shared" si="5"/>
        <v>0</v>
      </c>
    </row>
    <row r="67" spans="1:14">
      <c r="A67" s="103">
        <v>73</v>
      </c>
      <c r="B67" s="100" t="s">
        <v>65</v>
      </c>
      <c r="C67" s="99">
        <v>7375</v>
      </c>
      <c r="D67" s="99">
        <v>7413</v>
      </c>
      <c r="E67" s="99">
        <v>7373</v>
      </c>
      <c r="F67" s="99"/>
      <c r="G67" s="99"/>
      <c r="H67" s="99"/>
      <c r="I67" s="101">
        <f t="shared" ref="I67:I92" si="7">E67/$E$92</f>
        <v>3.9584919396664191E-3</v>
      </c>
      <c r="J67" s="101">
        <f t="shared" ref="J67:J90" si="8">(E67-C67)/C67</f>
        <v>-2.711864406779661E-4</v>
      </c>
      <c r="K67" s="98">
        <f t="shared" ref="K67:K90" si="9">E67-C67</f>
        <v>-2</v>
      </c>
      <c r="L67" s="102">
        <f t="shared" si="4"/>
        <v>-5.3255225669018775E-5</v>
      </c>
      <c r="M67" s="99">
        <f t="shared" ref="M67:M90" si="10">E67-D67</f>
        <v>-40</v>
      </c>
      <c r="N67" s="99">
        <f t="shared" si="5"/>
        <v>0</v>
      </c>
    </row>
    <row r="68" spans="1:14">
      <c r="A68" s="103">
        <v>74</v>
      </c>
      <c r="B68" s="100" t="s">
        <v>66</v>
      </c>
      <c r="C68" s="99">
        <v>8414</v>
      </c>
      <c r="D68" s="99">
        <v>9095</v>
      </c>
      <c r="E68" s="99">
        <v>9066</v>
      </c>
      <c r="F68" s="99"/>
      <c r="G68" s="99"/>
      <c r="H68" s="99"/>
      <c r="I68" s="101">
        <f t="shared" si="7"/>
        <v>4.8674471619443585E-3</v>
      </c>
      <c r="J68" s="101">
        <f t="shared" si="8"/>
        <v>7.7489897789398618E-2</v>
      </c>
      <c r="K68" s="98">
        <f t="shared" si="9"/>
        <v>652</v>
      </c>
      <c r="L68" s="102">
        <f t="shared" ref="L68:L92" si="11">K68/$K$92</f>
        <v>1.7361203568100121E-2</v>
      </c>
      <c r="M68" s="99">
        <f t="shared" si="10"/>
        <v>-29</v>
      </c>
      <c r="N68" s="99">
        <f t="shared" ref="N68:N92" si="12">H68-G68</f>
        <v>0</v>
      </c>
    </row>
    <row r="69" spans="1:14">
      <c r="A69" s="103">
        <v>75</v>
      </c>
      <c r="B69" s="100" t="s">
        <v>67</v>
      </c>
      <c r="C69" s="99">
        <v>2355</v>
      </c>
      <c r="D69" s="99">
        <v>2655</v>
      </c>
      <c r="E69" s="99">
        <v>2661</v>
      </c>
      <c r="F69" s="99"/>
      <c r="G69" s="99"/>
      <c r="H69" s="99"/>
      <c r="I69" s="101">
        <f t="shared" si="7"/>
        <v>1.4286650008751311E-3</v>
      </c>
      <c r="J69" s="101">
        <f t="shared" si="8"/>
        <v>0.12993630573248408</v>
      </c>
      <c r="K69" s="98">
        <f t="shared" si="9"/>
        <v>306</v>
      </c>
      <c r="L69" s="102">
        <f t="shared" si="11"/>
        <v>8.148049527359872E-3</v>
      </c>
      <c r="M69" s="99">
        <f t="shared" si="10"/>
        <v>6</v>
      </c>
      <c r="N69" s="99">
        <f t="shared" si="12"/>
        <v>0</v>
      </c>
    </row>
    <row r="70" spans="1:14">
      <c r="A70" s="103">
        <v>77</v>
      </c>
      <c r="B70" s="100" t="s">
        <v>68</v>
      </c>
      <c r="C70" s="99">
        <v>5787</v>
      </c>
      <c r="D70" s="99">
        <v>5930</v>
      </c>
      <c r="E70" s="99">
        <v>5938</v>
      </c>
      <c r="F70" s="99"/>
      <c r="G70" s="99"/>
      <c r="H70" s="99"/>
      <c r="I70" s="101">
        <f t="shared" si="7"/>
        <v>3.1880544063121116E-3</v>
      </c>
      <c r="J70" s="101">
        <f t="shared" si="8"/>
        <v>2.6092966994988767E-2</v>
      </c>
      <c r="K70" s="98">
        <f t="shared" si="9"/>
        <v>151</v>
      </c>
      <c r="L70" s="102">
        <f t="shared" si="11"/>
        <v>4.0207695380109175E-3</v>
      </c>
      <c r="M70" s="99">
        <f t="shared" si="10"/>
        <v>8</v>
      </c>
      <c r="N70" s="99">
        <f t="shared" si="12"/>
        <v>0</v>
      </c>
    </row>
    <row r="71" spans="1:14">
      <c r="A71" s="103">
        <v>78</v>
      </c>
      <c r="B71" s="100" t="s">
        <v>69</v>
      </c>
      <c r="C71" s="99">
        <v>1841</v>
      </c>
      <c r="D71" s="99">
        <v>1845</v>
      </c>
      <c r="E71" s="99">
        <v>1854</v>
      </c>
      <c r="F71" s="99"/>
      <c r="G71" s="99"/>
      <c r="H71" s="99"/>
      <c r="I71" s="101">
        <f t="shared" si="7"/>
        <v>9.9539455528842281E-4</v>
      </c>
      <c r="J71" s="101">
        <f t="shared" si="8"/>
        <v>7.0613796849538293E-3</v>
      </c>
      <c r="K71" s="98">
        <f t="shared" si="9"/>
        <v>13</v>
      </c>
      <c r="L71" s="102">
        <f t="shared" si="11"/>
        <v>3.46158966848622E-4</v>
      </c>
      <c r="M71" s="99">
        <f t="shared" si="10"/>
        <v>9</v>
      </c>
      <c r="N71" s="99">
        <f t="shared" si="12"/>
        <v>0</v>
      </c>
    </row>
    <row r="72" spans="1:14">
      <c r="A72" s="103">
        <v>79</v>
      </c>
      <c r="B72" s="100" t="s">
        <v>70</v>
      </c>
      <c r="C72" s="99">
        <v>8052</v>
      </c>
      <c r="D72" s="99">
        <v>8372</v>
      </c>
      <c r="E72" s="99">
        <v>8337</v>
      </c>
      <c r="F72" s="99"/>
      <c r="G72" s="99"/>
      <c r="H72" s="99"/>
      <c r="I72" s="101">
        <f t="shared" si="7"/>
        <v>4.4760541571950271E-3</v>
      </c>
      <c r="J72" s="101">
        <f t="shared" si="8"/>
        <v>3.5394932935916543E-2</v>
      </c>
      <c r="K72" s="98">
        <f t="shared" si="9"/>
        <v>285</v>
      </c>
      <c r="L72" s="102">
        <f t="shared" si="11"/>
        <v>7.588869657835175E-3</v>
      </c>
      <c r="M72" s="99">
        <f t="shared" si="10"/>
        <v>-35</v>
      </c>
      <c r="N72" s="99">
        <f t="shared" si="12"/>
        <v>0</v>
      </c>
    </row>
    <row r="73" spans="1:14">
      <c r="A73" s="103">
        <v>80</v>
      </c>
      <c r="B73" s="100" t="s">
        <v>71</v>
      </c>
      <c r="C73" s="99">
        <v>20788</v>
      </c>
      <c r="D73" s="99">
        <v>22536</v>
      </c>
      <c r="E73" s="99">
        <v>22557</v>
      </c>
      <c r="F73" s="99"/>
      <c r="G73" s="99"/>
      <c r="H73" s="99"/>
      <c r="I73" s="101">
        <f t="shared" si="7"/>
        <v>1.2110633756009145E-2</v>
      </c>
      <c r="J73" s="101">
        <f t="shared" si="8"/>
        <v>8.5097171445064457E-2</v>
      </c>
      <c r="K73" s="98">
        <f t="shared" si="9"/>
        <v>1769</v>
      </c>
      <c r="L73" s="102">
        <f t="shared" si="11"/>
        <v>4.7104247104247106E-2</v>
      </c>
      <c r="M73" s="99">
        <f t="shared" si="10"/>
        <v>21</v>
      </c>
      <c r="N73" s="99">
        <f t="shared" si="12"/>
        <v>0</v>
      </c>
    </row>
    <row r="74" spans="1:14">
      <c r="A74" s="103">
        <v>81</v>
      </c>
      <c r="B74" s="100" t="s">
        <v>72</v>
      </c>
      <c r="C74" s="99">
        <v>47285</v>
      </c>
      <c r="D74" s="99">
        <v>47462</v>
      </c>
      <c r="E74" s="99">
        <v>47523</v>
      </c>
      <c r="F74" s="99"/>
      <c r="G74" s="99"/>
      <c r="H74" s="99"/>
      <c r="I74" s="101">
        <f t="shared" si="7"/>
        <v>2.5514636165572663E-2</v>
      </c>
      <c r="J74" s="101">
        <f t="shared" si="8"/>
        <v>5.0333086602516652E-3</v>
      </c>
      <c r="K74" s="98">
        <f t="shared" si="9"/>
        <v>238</v>
      </c>
      <c r="L74" s="102">
        <f t="shared" si="11"/>
        <v>6.337371854613234E-3</v>
      </c>
      <c r="M74" s="99">
        <f t="shared" si="10"/>
        <v>61</v>
      </c>
      <c r="N74" s="99">
        <f t="shared" si="12"/>
        <v>0</v>
      </c>
    </row>
    <row r="75" spans="1:14">
      <c r="A75" s="103">
        <v>82</v>
      </c>
      <c r="B75" s="100" t="s">
        <v>73</v>
      </c>
      <c r="C75" s="99">
        <v>50146</v>
      </c>
      <c r="D75" s="99">
        <v>50026</v>
      </c>
      <c r="E75" s="99">
        <v>49571</v>
      </c>
      <c r="F75" s="99"/>
      <c r="G75" s="99"/>
      <c r="H75" s="99"/>
      <c r="I75" s="101">
        <f t="shared" si="7"/>
        <v>2.6614187432687383E-2</v>
      </c>
      <c r="J75" s="101">
        <f t="shared" si="8"/>
        <v>-1.1466517768117098E-2</v>
      </c>
      <c r="K75" s="98">
        <f t="shared" si="9"/>
        <v>-575</v>
      </c>
      <c r="L75" s="102">
        <f t="shared" si="11"/>
        <v>-1.5310877379842897E-2</v>
      </c>
      <c r="M75" s="99">
        <f t="shared" si="10"/>
        <v>-455</v>
      </c>
      <c r="N75" s="99">
        <f t="shared" si="12"/>
        <v>0</v>
      </c>
    </row>
    <row r="76" spans="1:14">
      <c r="A76" s="103">
        <v>84</v>
      </c>
      <c r="B76" s="100" t="s">
        <v>74</v>
      </c>
      <c r="C76" s="99">
        <v>2691</v>
      </c>
      <c r="D76" s="99">
        <v>4125</v>
      </c>
      <c r="E76" s="99">
        <v>4140</v>
      </c>
      <c r="F76" s="99"/>
      <c r="G76" s="99"/>
      <c r="H76" s="99"/>
      <c r="I76" s="101">
        <f t="shared" si="7"/>
        <v>2.2227257059838569E-3</v>
      </c>
      <c r="J76" s="101">
        <f t="shared" si="8"/>
        <v>0.53846153846153844</v>
      </c>
      <c r="K76" s="98">
        <f t="shared" si="9"/>
        <v>1449</v>
      </c>
      <c r="L76" s="102">
        <f t="shared" si="11"/>
        <v>3.8583410997204103E-2</v>
      </c>
      <c r="M76" s="99">
        <f t="shared" si="10"/>
        <v>15</v>
      </c>
      <c r="N76" s="99">
        <f t="shared" si="12"/>
        <v>0</v>
      </c>
    </row>
    <row r="77" spans="1:14">
      <c r="A77" s="103">
        <v>85</v>
      </c>
      <c r="B77" s="100" t="s">
        <v>75</v>
      </c>
      <c r="C77" s="99">
        <v>24546</v>
      </c>
      <c r="D77" s="99">
        <v>27162</v>
      </c>
      <c r="E77" s="99">
        <v>27079</v>
      </c>
      <c r="F77" s="99"/>
      <c r="G77" s="99"/>
      <c r="H77" s="99"/>
      <c r="I77" s="101">
        <f t="shared" si="7"/>
        <v>1.453845154404272E-2</v>
      </c>
      <c r="J77" s="101">
        <f t="shared" si="8"/>
        <v>0.10319400309622749</v>
      </c>
      <c r="K77" s="98">
        <f t="shared" si="9"/>
        <v>2533</v>
      </c>
      <c r="L77" s="102">
        <f t="shared" si="11"/>
        <v>6.7447743309812278E-2</v>
      </c>
      <c r="M77" s="99">
        <f t="shared" si="10"/>
        <v>-83</v>
      </c>
      <c r="N77" s="99">
        <f t="shared" si="12"/>
        <v>0</v>
      </c>
    </row>
    <row r="78" spans="1:14">
      <c r="A78" s="103">
        <v>86</v>
      </c>
      <c r="B78" s="100" t="s">
        <v>76</v>
      </c>
      <c r="C78" s="99">
        <v>23038</v>
      </c>
      <c r="D78" s="99">
        <v>25560</v>
      </c>
      <c r="E78" s="99">
        <v>25604</v>
      </c>
      <c r="F78" s="99"/>
      <c r="G78" s="99"/>
      <c r="H78" s="99"/>
      <c r="I78" s="101">
        <f t="shared" si="7"/>
        <v>1.3746538400002577E-2</v>
      </c>
      <c r="J78" s="101">
        <f t="shared" si="8"/>
        <v>0.11138119628439969</v>
      </c>
      <c r="K78" s="98">
        <f t="shared" si="9"/>
        <v>2566</v>
      </c>
      <c r="L78" s="102">
        <f t="shared" si="11"/>
        <v>6.832645453335108E-2</v>
      </c>
      <c r="M78" s="99">
        <f t="shared" si="10"/>
        <v>44</v>
      </c>
      <c r="N78" s="99">
        <f t="shared" si="12"/>
        <v>0</v>
      </c>
    </row>
    <row r="79" spans="1:14">
      <c r="A79" s="103">
        <v>87</v>
      </c>
      <c r="B79" s="100" t="s">
        <v>77</v>
      </c>
      <c r="C79" s="99">
        <v>1442</v>
      </c>
      <c r="D79" s="99">
        <v>1648</v>
      </c>
      <c r="E79" s="99">
        <v>1641</v>
      </c>
      <c r="F79" s="99"/>
      <c r="G79" s="99"/>
      <c r="H79" s="99"/>
      <c r="I79" s="101">
        <f t="shared" si="7"/>
        <v>8.8103692838635485E-4</v>
      </c>
      <c r="J79" s="101">
        <f t="shared" si="8"/>
        <v>0.13800277392510402</v>
      </c>
      <c r="K79" s="98">
        <f t="shared" si="9"/>
        <v>199</v>
      </c>
      <c r="L79" s="102">
        <f t="shared" si="11"/>
        <v>5.2988949540673678E-3</v>
      </c>
      <c r="M79" s="99">
        <f t="shared" si="10"/>
        <v>-7</v>
      </c>
      <c r="N79" s="99">
        <f t="shared" si="12"/>
        <v>0</v>
      </c>
    </row>
    <row r="80" spans="1:14">
      <c r="A80" s="103">
        <v>88</v>
      </c>
      <c r="B80" s="100" t="s">
        <v>78</v>
      </c>
      <c r="C80" s="99">
        <v>4611</v>
      </c>
      <c r="D80" s="99">
        <v>4986</v>
      </c>
      <c r="E80" s="99">
        <v>4995</v>
      </c>
      <c r="F80" s="99"/>
      <c r="G80" s="99"/>
      <c r="H80" s="99"/>
      <c r="I80" s="101">
        <f t="shared" si="7"/>
        <v>2.6817668843935666E-3</v>
      </c>
      <c r="J80" s="101">
        <f t="shared" si="8"/>
        <v>8.3279115159401437E-2</v>
      </c>
      <c r="K80" s="98">
        <f t="shared" si="9"/>
        <v>384</v>
      </c>
      <c r="L80" s="102">
        <f t="shared" si="11"/>
        <v>1.0225003328451604E-2</v>
      </c>
      <c r="M80" s="99">
        <f t="shared" si="10"/>
        <v>9</v>
      </c>
      <c r="N80" s="99">
        <f t="shared" si="12"/>
        <v>0</v>
      </c>
    </row>
    <row r="81" spans="1:15">
      <c r="A81" s="103">
        <v>90</v>
      </c>
      <c r="B81" s="100" t="s">
        <v>79</v>
      </c>
      <c r="C81" s="99">
        <v>1405</v>
      </c>
      <c r="D81" s="99">
        <v>1432</v>
      </c>
      <c r="E81" s="99">
        <v>1432</v>
      </c>
      <c r="F81" s="99"/>
      <c r="G81" s="99"/>
      <c r="H81" s="99"/>
      <c r="I81" s="101">
        <f t="shared" si="7"/>
        <v>7.6882686255287029E-4</v>
      </c>
      <c r="J81" s="101">
        <f t="shared" si="8"/>
        <v>1.9217081850533807E-2</v>
      </c>
      <c r="K81" s="98">
        <f t="shared" si="9"/>
        <v>27</v>
      </c>
      <c r="L81" s="102">
        <f t="shared" si="11"/>
        <v>7.1894554653175347E-4</v>
      </c>
      <c r="M81" s="99">
        <f t="shared" si="10"/>
        <v>0</v>
      </c>
      <c r="N81" s="99">
        <f t="shared" si="12"/>
        <v>0</v>
      </c>
      <c r="O81" s="10"/>
    </row>
    <row r="82" spans="1:15">
      <c r="A82" s="103">
        <v>91</v>
      </c>
      <c r="B82" s="100" t="s">
        <v>80</v>
      </c>
      <c r="C82" s="99">
        <v>425</v>
      </c>
      <c r="D82" s="99">
        <v>510</v>
      </c>
      <c r="E82" s="99">
        <v>522</v>
      </c>
      <c r="F82" s="99"/>
      <c r="G82" s="99"/>
      <c r="H82" s="99"/>
      <c r="I82" s="101">
        <f t="shared" si="7"/>
        <v>2.8025671945013846E-4</v>
      </c>
      <c r="J82" s="101">
        <f t="shared" si="8"/>
        <v>0.22823529411764706</v>
      </c>
      <c r="K82" s="98">
        <f t="shared" si="9"/>
        <v>97</v>
      </c>
      <c r="L82" s="102">
        <f t="shared" si="11"/>
        <v>2.5828784449474103E-3</v>
      </c>
      <c r="M82" s="99">
        <f t="shared" si="10"/>
        <v>12</v>
      </c>
      <c r="N82" s="99">
        <f t="shared" si="12"/>
        <v>0</v>
      </c>
    </row>
    <row r="83" spans="1:15">
      <c r="A83" s="103">
        <v>92</v>
      </c>
      <c r="B83" s="100" t="s">
        <v>81</v>
      </c>
      <c r="C83" s="99">
        <v>3398</v>
      </c>
      <c r="D83" s="99">
        <v>3173</v>
      </c>
      <c r="E83" s="99">
        <v>3144</v>
      </c>
      <c r="F83" s="99"/>
      <c r="G83" s="99"/>
      <c r="H83" s="99"/>
      <c r="I83" s="101">
        <f t="shared" si="7"/>
        <v>1.6879829999065811E-3</v>
      </c>
      <c r="J83" s="101">
        <f t="shared" si="8"/>
        <v>-7.4749852854620366E-2</v>
      </c>
      <c r="K83" s="98">
        <f t="shared" si="9"/>
        <v>-254</v>
      </c>
      <c r="L83" s="102">
        <f t="shared" si="11"/>
        <v>-6.7634136599653838E-3</v>
      </c>
      <c r="M83" s="99">
        <f t="shared" si="10"/>
        <v>-29</v>
      </c>
      <c r="N83" s="99">
        <f t="shared" si="12"/>
        <v>0</v>
      </c>
    </row>
    <row r="84" spans="1:15">
      <c r="A84" s="103">
        <v>93</v>
      </c>
      <c r="B84" s="100" t="s">
        <v>82</v>
      </c>
      <c r="C84" s="99">
        <v>8206</v>
      </c>
      <c r="D84" s="99">
        <v>8831</v>
      </c>
      <c r="E84" s="99">
        <v>8881</v>
      </c>
      <c r="F84" s="99"/>
      <c r="G84" s="99"/>
      <c r="H84" s="99"/>
      <c r="I84" s="101">
        <f t="shared" si="7"/>
        <v>4.7681224625223751E-3</v>
      </c>
      <c r="J84" s="101">
        <f t="shared" si="8"/>
        <v>8.2256885205946872E-2</v>
      </c>
      <c r="K84" s="98">
        <f t="shared" si="9"/>
        <v>675</v>
      </c>
      <c r="L84" s="102">
        <f t="shared" si="11"/>
        <v>1.7973638663293837E-2</v>
      </c>
      <c r="M84" s="99">
        <f t="shared" si="10"/>
        <v>50</v>
      </c>
      <c r="N84" s="99">
        <f t="shared" si="12"/>
        <v>0</v>
      </c>
    </row>
    <row r="85" spans="1:15">
      <c r="A85" s="103">
        <v>94</v>
      </c>
      <c r="B85" s="100" t="s">
        <v>83</v>
      </c>
      <c r="C85" s="99">
        <v>10024</v>
      </c>
      <c r="D85" s="99">
        <v>10422</v>
      </c>
      <c r="E85" s="99">
        <v>10406</v>
      </c>
      <c r="F85" s="99"/>
      <c r="G85" s="99"/>
      <c r="H85" s="99"/>
      <c r="I85" s="101">
        <f t="shared" si="7"/>
        <v>5.58688011991981E-3</v>
      </c>
      <c r="J85" s="101">
        <f t="shared" si="8"/>
        <v>3.8108539505187548E-2</v>
      </c>
      <c r="K85" s="98">
        <f t="shared" si="9"/>
        <v>382</v>
      </c>
      <c r="L85" s="102">
        <f t="shared" si="11"/>
        <v>1.0171748102782586E-2</v>
      </c>
      <c r="M85" s="99">
        <f t="shared" si="10"/>
        <v>-16</v>
      </c>
      <c r="N85" s="99">
        <f t="shared" si="12"/>
        <v>0</v>
      </c>
    </row>
    <row r="86" spans="1:15">
      <c r="A86" s="103">
        <v>95</v>
      </c>
      <c r="B86" s="100" t="s">
        <v>84</v>
      </c>
      <c r="C86" s="99">
        <v>11946</v>
      </c>
      <c r="D86" s="99">
        <v>11919</v>
      </c>
      <c r="E86" s="99">
        <v>11814</v>
      </c>
      <c r="F86" s="99"/>
      <c r="G86" s="99"/>
      <c r="H86" s="99"/>
      <c r="I86" s="101">
        <f t="shared" si="7"/>
        <v>6.3428216160611797E-3</v>
      </c>
      <c r="J86" s="101">
        <f t="shared" si="8"/>
        <v>-1.1049723756906077E-2</v>
      </c>
      <c r="K86" s="98">
        <f t="shared" si="9"/>
        <v>-132</v>
      </c>
      <c r="L86" s="102">
        <f t="shared" si="11"/>
        <v>-3.514844894155239E-3</v>
      </c>
      <c r="M86" s="99">
        <f t="shared" si="10"/>
        <v>-105</v>
      </c>
      <c r="N86" s="99">
        <f t="shared" si="12"/>
        <v>0</v>
      </c>
    </row>
    <row r="87" spans="1:15">
      <c r="A87" s="103">
        <v>96</v>
      </c>
      <c r="B87" s="100" t="s">
        <v>85</v>
      </c>
      <c r="C87" s="99">
        <v>31246</v>
      </c>
      <c r="D87" s="99">
        <v>32490</v>
      </c>
      <c r="E87" s="99">
        <v>32476</v>
      </c>
      <c r="F87" s="99"/>
      <c r="G87" s="99"/>
      <c r="H87" s="99"/>
      <c r="I87" s="101">
        <f t="shared" si="7"/>
        <v>1.7436048315828921E-2</v>
      </c>
      <c r="J87" s="101">
        <f t="shared" si="8"/>
        <v>3.9365038724956794E-2</v>
      </c>
      <c r="K87" s="98">
        <f t="shared" si="9"/>
        <v>1230</v>
      </c>
      <c r="L87" s="102">
        <f t="shared" si="11"/>
        <v>3.2751963786446542E-2</v>
      </c>
      <c r="M87" s="99">
        <f t="shared" si="10"/>
        <v>-14</v>
      </c>
      <c r="N87" s="99">
        <f t="shared" si="12"/>
        <v>0</v>
      </c>
    </row>
    <row r="88" spans="1:15">
      <c r="A88" s="103">
        <v>97</v>
      </c>
      <c r="B88" s="100" t="s">
        <v>86</v>
      </c>
      <c r="C88" s="99">
        <v>16462</v>
      </c>
      <c r="D88" s="99">
        <v>13185</v>
      </c>
      <c r="E88" s="99">
        <v>12911</v>
      </c>
      <c r="F88" s="99"/>
      <c r="G88" s="99"/>
      <c r="H88" s="99"/>
      <c r="I88" s="101">
        <f t="shared" si="7"/>
        <v>6.9317902391201874E-3</v>
      </c>
      <c r="J88" s="101">
        <f t="shared" si="8"/>
        <v>-0.21570890535779372</v>
      </c>
      <c r="K88" s="98">
        <f t="shared" si="9"/>
        <v>-3551</v>
      </c>
      <c r="L88" s="102">
        <f t="shared" si="11"/>
        <v>-9.4554653175342826E-2</v>
      </c>
      <c r="M88" s="99">
        <f t="shared" si="10"/>
        <v>-274</v>
      </c>
      <c r="N88" s="99">
        <f t="shared" si="12"/>
        <v>0</v>
      </c>
    </row>
    <row r="89" spans="1:15">
      <c r="A89" s="103">
        <v>98</v>
      </c>
      <c r="B89" s="100" t="s">
        <v>87</v>
      </c>
      <c r="C89" s="99">
        <v>438</v>
      </c>
      <c r="D89" s="99">
        <v>394</v>
      </c>
      <c r="E89" s="99">
        <v>394</v>
      </c>
      <c r="F89" s="99"/>
      <c r="G89" s="99"/>
      <c r="H89" s="99"/>
      <c r="I89" s="101">
        <f t="shared" si="7"/>
        <v>2.1153476525546849E-4</v>
      </c>
      <c r="J89" s="101">
        <f t="shared" si="8"/>
        <v>-0.1004566210045662</v>
      </c>
      <c r="K89" s="98">
        <f t="shared" si="9"/>
        <v>-44</v>
      </c>
      <c r="L89" s="102">
        <f t="shared" si="11"/>
        <v>-1.1716149647184131E-3</v>
      </c>
      <c r="M89" s="99">
        <f t="shared" si="10"/>
        <v>0</v>
      </c>
      <c r="N89" s="99">
        <f t="shared" si="12"/>
        <v>0</v>
      </c>
    </row>
    <row r="90" spans="1:15">
      <c r="A90" s="103">
        <v>99</v>
      </c>
      <c r="B90" s="100" t="s">
        <v>88</v>
      </c>
      <c r="C90" s="99">
        <v>448</v>
      </c>
      <c r="D90" s="99">
        <v>435</v>
      </c>
      <c r="E90" s="99">
        <v>434</v>
      </c>
      <c r="F90" s="99"/>
      <c r="G90" s="99"/>
      <c r="H90" s="99"/>
      <c r="I90" s="101">
        <f t="shared" si="7"/>
        <v>2.3301037594130285E-4</v>
      </c>
      <c r="J90" s="101">
        <f t="shared" si="8"/>
        <v>-3.125E-2</v>
      </c>
      <c r="K90" s="98">
        <f t="shared" si="9"/>
        <v>-14</v>
      </c>
      <c r="L90" s="102">
        <f t="shared" si="11"/>
        <v>-3.7278657968313142E-4</v>
      </c>
      <c r="M90" s="99">
        <f t="shared" si="10"/>
        <v>-1</v>
      </c>
      <c r="N90" s="99">
        <f t="shared" si="12"/>
        <v>0</v>
      </c>
    </row>
    <row r="91" spans="1:15">
      <c r="A91" s="103"/>
      <c r="B91" s="100" t="s">
        <v>285</v>
      </c>
      <c r="C91" s="99">
        <v>41236</v>
      </c>
      <c r="D91" s="99">
        <v>42255</v>
      </c>
      <c r="E91" s="99">
        <v>42479</v>
      </c>
      <c r="F91" s="99"/>
      <c r="G91" s="99"/>
      <c r="H91" s="99"/>
      <c r="I91" s="101">
        <f t="shared" ref="I91" si="13">E91/$E$92</f>
        <v>2.2806561658088951E-2</v>
      </c>
      <c r="J91" s="101">
        <f t="shared" ref="J91" si="14">(E91-C91)/C91</f>
        <v>3.0143563876224657E-2</v>
      </c>
      <c r="K91" s="98">
        <f t="shared" ref="K91" si="15">E91-C91</f>
        <v>1243</v>
      </c>
      <c r="L91" s="102">
        <f t="shared" ref="L91" si="16">K91/$K$92</f>
        <v>3.309812275329517E-2</v>
      </c>
      <c r="M91" s="99">
        <f t="shared" ref="M91" si="17">E91-D91</f>
        <v>224</v>
      </c>
      <c r="N91" s="99">
        <f t="shared" ref="N91" si="18">H91-G91</f>
        <v>0</v>
      </c>
    </row>
    <row r="92" spans="1:15" s="110" customFormat="1">
      <c r="A92" s="187" t="s">
        <v>89</v>
      </c>
      <c r="B92" s="187"/>
      <c r="C92" s="65">
        <v>1825023</v>
      </c>
      <c r="D92" s="65">
        <v>1874315</v>
      </c>
      <c r="E92" s="65">
        <v>1862578</v>
      </c>
      <c r="F92" s="65"/>
      <c r="G92" s="65"/>
      <c r="H92" s="65"/>
      <c r="I92" s="101">
        <f t="shared" si="7"/>
        <v>1</v>
      </c>
      <c r="J92" s="101">
        <f>(E92-C92)/C92</f>
        <v>2.0577822854835254E-2</v>
      </c>
      <c r="K92" s="98">
        <f>E92-C92</f>
        <v>37555</v>
      </c>
      <c r="L92" s="102">
        <f t="shared" si="11"/>
        <v>1</v>
      </c>
      <c r="M92" s="98">
        <f>E92-D92</f>
        <v>-11737</v>
      </c>
      <c r="N92" s="99">
        <f t="shared" si="12"/>
        <v>0</v>
      </c>
      <c r="O92" s="20"/>
    </row>
    <row r="93" spans="1:15">
      <c r="C93" s="126"/>
      <c r="D93" s="126"/>
      <c r="E93" s="129"/>
      <c r="F93" s="141"/>
      <c r="G93" s="141"/>
      <c r="H93" s="141"/>
    </row>
    <row r="94" spans="1:15">
      <c r="C94" s="127"/>
      <c r="D94" s="125"/>
      <c r="E94" s="128"/>
      <c r="F94" s="128"/>
      <c r="G94" s="128"/>
      <c r="H94" s="128"/>
    </row>
    <row r="95" spans="1:15">
      <c r="C95" s="126"/>
      <c r="D95" s="126"/>
      <c r="E95" s="129"/>
      <c r="F95" s="141"/>
      <c r="G95" s="141"/>
      <c r="H95" s="141"/>
    </row>
    <row r="96" spans="1:15">
      <c r="C96" s="126"/>
      <c r="D96" s="126"/>
      <c r="E96" s="129"/>
      <c r="F96" s="141"/>
      <c r="G96" s="141"/>
      <c r="H96" s="141"/>
    </row>
    <row r="97" spans="3:8">
      <c r="C97" s="126"/>
      <c r="D97" s="127"/>
      <c r="E97" s="127"/>
      <c r="F97" s="141"/>
      <c r="G97" s="141"/>
      <c r="H97" s="141"/>
    </row>
  </sheetData>
  <mergeCells count="3">
    <mergeCell ref="A92:B92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O144"/>
  <sheetViews>
    <sheetView topLeftCell="K1" zoomScale="80" zoomScaleNormal="80" workbookViewId="0">
      <pane ySplit="2" topLeftCell="A3" activePane="bottomLeft" state="frozen"/>
      <selection pane="bottomLeft" activeCell="U15" sqref="U15"/>
    </sheetView>
  </sheetViews>
  <sheetFormatPr defaultColWidth="9.140625" defaultRowHeight="15"/>
  <cols>
    <col min="1" max="1" width="12.7109375" style="6" bestFit="1" customWidth="1"/>
    <col min="2" max="2" width="16.42578125" style="6" bestFit="1" customWidth="1"/>
    <col min="3" max="8" width="12" style="6" customWidth="1"/>
    <col min="9" max="9" width="19.140625" style="6" customWidth="1"/>
    <col min="10" max="11" width="33.140625" style="6" customWidth="1"/>
    <col min="12" max="12" width="18.42578125" style="6" customWidth="1"/>
    <col min="13" max="14" width="33.140625" style="6" customWidth="1"/>
    <col min="15" max="16384" width="9.140625" style="6"/>
  </cols>
  <sheetData>
    <row r="1" spans="1:15" ht="15.75" thickBot="1">
      <c r="C1" s="188" t="s">
        <v>281</v>
      </c>
      <c r="D1" s="188"/>
      <c r="E1" s="189"/>
      <c r="F1" s="190" t="s">
        <v>280</v>
      </c>
      <c r="G1" s="188"/>
      <c r="H1" s="189"/>
    </row>
    <row r="2" spans="1:15" ht="30">
      <c r="A2" s="94" t="s">
        <v>91</v>
      </c>
      <c r="B2" s="94" t="s">
        <v>174</v>
      </c>
      <c r="C2" s="94">
        <v>42948</v>
      </c>
      <c r="D2" s="94">
        <v>43282</v>
      </c>
      <c r="E2" s="94">
        <v>43313</v>
      </c>
      <c r="F2" s="94">
        <v>42948</v>
      </c>
      <c r="G2" s="94">
        <v>43282</v>
      </c>
      <c r="H2" s="94">
        <v>43313</v>
      </c>
      <c r="I2" s="93" t="s">
        <v>310</v>
      </c>
      <c r="J2" s="93" t="s">
        <v>327</v>
      </c>
      <c r="K2" s="93" t="s">
        <v>331</v>
      </c>
      <c r="L2" s="93" t="s">
        <v>318</v>
      </c>
      <c r="M2" s="97" t="s">
        <v>329</v>
      </c>
      <c r="N2" s="161" t="s">
        <v>332</v>
      </c>
    </row>
    <row r="3" spans="1:15">
      <c r="A3" s="42">
        <v>1</v>
      </c>
      <c r="B3" s="104" t="s">
        <v>92</v>
      </c>
      <c r="C3" s="99">
        <v>40416</v>
      </c>
      <c r="D3" s="99">
        <v>41289</v>
      </c>
      <c r="E3" s="99">
        <v>41007</v>
      </c>
      <c r="F3" s="99"/>
      <c r="G3" s="99"/>
      <c r="H3" s="99"/>
      <c r="I3" s="101">
        <f t="shared" ref="I3:I66" si="0">E3/$E$84</f>
        <v>2.2016259184850246E-2</v>
      </c>
      <c r="J3" s="101">
        <f t="shared" ref="J3:J66" si="1">(E3-C3)/C3</f>
        <v>1.46229216152019E-2</v>
      </c>
      <c r="K3" s="98">
        <f t="shared" ref="K3:K66" si="2">E3-C3</f>
        <v>591</v>
      </c>
      <c r="L3" s="102">
        <f>K3/$K$84</f>
        <v>1.5736919185195049E-2</v>
      </c>
      <c r="M3" s="99">
        <f t="shared" ref="M3:M66" si="3">E3-D3</f>
        <v>-282</v>
      </c>
      <c r="N3" s="99">
        <f>H3-G3</f>
        <v>0</v>
      </c>
      <c r="O3" s="9"/>
    </row>
    <row r="4" spans="1:15">
      <c r="A4" s="42">
        <v>2</v>
      </c>
      <c r="B4" s="104" t="s">
        <v>93</v>
      </c>
      <c r="C4" s="99">
        <v>6622</v>
      </c>
      <c r="D4" s="99">
        <v>7203</v>
      </c>
      <c r="E4" s="99">
        <v>7179</v>
      </c>
      <c r="F4" s="99"/>
      <c r="G4" s="99"/>
      <c r="H4" s="99"/>
      <c r="I4" s="101">
        <f t="shared" si="0"/>
        <v>3.8543352278401226E-3</v>
      </c>
      <c r="J4" s="101">
        <f t="shared" si="1"/>
        <v>8.4113560857746905E-2</v>
      </c>
      <c r="K4" s="98">
        <f t="shared" si="2"/>
        <v>557</v>
      </c>
      <c r="L4" s="102">
        <f t="shared" ref="L4:L67" si="4">K4/$K$84</f>
        <v>1.4831580348821729E-2</v>
      </c>
      <c r="M4" s="99">
        <f t="shared" si="3"/>
        <v>-24</v>
      </c>
      <c r="N4" s="99">
        <f t="shared" ref="N4:N67" si="5">H4-G4</f>
        <v>0</v>
      </c>
      <c r="O4" s="9"/>
    </row>
    <row r="5" spans="1:15">
      <c r="A5" s="42">
        <v>3</v>
      </c>
      <c r="B5" s="104" t="s">
        <v>94</v>
      </c>
      <c r="C5" s="99">
        <v>12852</v>
      </c>
      <c r="D5" s="99">
        <v>13473</v>
      </c>
      <c r="E5" s="99">
        <v>13355</v>
      </c>
      <c r="F5" s="99"/>
      <c r="G5" s="99"/>
      <c r="H5" s="99"/>
      <c r="I5" s="101">
        <f t="shared" si="0"/>
        <v>7.1701695177329482E-3</v>
      </c>
      <c r="J5" s="101">
        <f t="shared" si="1"/>
        <v>3.9137877373171488E-2</v>
      </c>
      <c r="K5" s="98">
        <f t="shared" si="2"/>
        <v>503</v>
      </c>
      <c r="L5" s="102">
        <f t="shared" si="4"/>
        <v>1.339368925575822E-2</v>
      </c>
      <c r="M5" s="99">
        <f t="shared" si="3"/>
        <v>-118</v>
      </c>
      <c r="N5" s="99">
        <f t="shared" si="5"/>
        <v>0</v>
      </c>
      <c r="O5" s="9"/>
    </row>
    <row r="6" spans="1:15">
      <c r="A6" s="42">
        <v>4</v>
      </c>
      <c r="B6" s="104" t="s">
        <v>95</v>
      </c>
      <c r="C6" s="99">
        <v>2613</v>
      </c>
      <c r="D6" s="99">
        <v>2837</v>
      </c>
      <c r="E6" s="99">
        <v>2837</v>
      </c>
      <c r="F6" s="99"/>
      <c r="G6" s="99"/>
      <c r="H6" s="99"/>
      <c r="I6" s="101">
        <f t="shared" si="0"/>
        <v>1.5231576878928024E-3</v>
      </c>
      <c r="J6" s="101">
        <f t="shared" si="1"/>
        <v>8.5725220053578258E-2</v>
      </c>
      <c r="K6" s="98">
        <f t="shared" si="2"/>
        <v>224</v>
      </c>
      <c r="L6" s="102">
        <f t="shared" si="4"/>
        <v>5.9645852749301027E-3</v>
      </c>
      <c r="M6" s="99">
        <f t="shared" si="3"/>
        <v>0</v>
      </c>
      <c r="N6" s="99">
        <f t="shared" si="5"/>
        <v>0</v>
      </c>
      <c r="O6" s="9"/>
    </row>
    <row r="7" spans="1:15">
      <c r="A7" s="42">
        <v>5</v>
      </c>
      <c r="B7" s="104" t="s">
        <v>96</v>
      </c>
      <c r="C7" s="99">
        <v>5939</v>
      </c>
      <c r="D7" s="99">
        <v>6117</v>
      </c>
      <c r="E7" s="99">
        <v>6100</v>
      </c>
      <c r="F7" s="99"/>
      <c r="G7" s="99"/>
      <c r="H7" s="99"/>
      <c r="I7" s="101">
        <f t="shared" si="0"/>
        <v>3.2750306295897405E-3</v>
      </c>
      <c r="J7" s="101">
        <f t="shared" si="1"/>
        <v>2.710894089914127E-2</v>
      </c>
      <c r="K7" s="98">
        <f t="shared" si="2"/>
        <v>161</v>
      </c>
      <c r="L7" s="102">
        <f t="shared" si="4"/>
        <v>4.2870456663560109E-3</v>
      </c>
      <c r="M7" s="99">
        <f t="shared" si="3"/>
        <v>-17</v>
      </c>
      <c r="N7" s="99">
        <f t="shared" si="5"/>
        <v>0</v>
      </c>
      <c r="O7" s="9"/>
    </row>
    <row r="8" spans="1:15">
      <c r="A8" s="42">
        <v>6</v>
      </c>
      <c r="B8" s="104" t="s">
        <v>97</v>
      </c>
      <c r="C8" s="99">
        <v>142563</v>
      </c>
      <c r="D8" s="99">
        <v>144435</v>
      </c>
      <c r="E8" s="99">
        <v>143578</v>
      </c>
      <c r="F8" s="99"/>
      <c r="G8" s="99"/>
      <c r="H8" s="99"/>
      <c r="I8" s="101">
        <f t="shared" si="0"/>
        <v>7.7085630776268163E-2</v>
      </c>
      <c r="J8" s="101">
        <f t="shared" si="1"/>
        <v>7.1196593786606623E-3</v>
      </c>
      <c r="K8" s="98">
        <f t="shared" si="2"/>
        <v>1015</v>
      </c>
      <c r="L8" s="102">
        <f t="shared" si="4"/>
        <v>2.7027027027027029E-2</v>
      </c>
      <c r="M8" s="99">
        <f t="shared" si="3"/>
        <v>-857</v>
      </c>
      <c r="N8" s="99">
        <f t="shared" si="5"/>
        <v>0</v>
      </c>
      <c r="O8" s="9"/>
    </row>
    <row r="9" spans="1:15">
      <c r="A9" s="42">
        <v>7</v>
      </c>
      <c r="B9" s="104" t="s">
        <v>98</v>
      </c>
      <c r="C9" s="99">
        <v>73884</v>
      </c>
      <c r="D9" s="99">
        <v>74493</v>
      </c>
      <c r="E9" s="99">
        <v>73978</v>
      </c>
      <c r="F9" s="99"/>
      <c r="G9" s="99"/>
      <c r="H9" s="99"/>
      <c r="I9" s="101">
        <f t="shared" si="0"/>
        <v>3.9718068182916365E-2</v>
      </c>
      <c r="J9" s="101">
        <f t="shared" si="1"/>
        <v>1.2722646310432571E-3</v>
      </c>
      <c r="K9" s="98">
        <f t="shared" si="2"/>
        <v>94</v>
      </c>
      <c r="L9" s="102">
        <f t="shared" si="4"/>
        <v>2.5029956064438821E-3</v>
      </c>
      <c r="M9" s="99">
        <f t="shared" si="3"/>
        <v>-515</v>
      </c>
      <c r="N9" s="99">
        <f t="shared" si="5"/>
        <v>0</v>
      </c>
      <c r="O9" s="9"/>
    </row>
    <row r="10" spans="1:15">
      <c r="A10" s="42">
        <v>8</v>
      </c>
      <c r="B10" s="104" t="s">
        <v>99</v>
      </c>
      <c r="C10" s="99">
        <v>3799</v>
      </c>
      <c r="D10" s="99">
        <v>4011</v>
      </c>
      <c r="E10" s="99">
        <v>4041</v>
      </c>
      <c r="F10" s="99"/>
      <c r="G10" s="99"/>
      <c r="H10" s="99"/>
      <c r="I10" s="101">
        <f t="shared" si="0"/>
        <v>2.1695735695364169E-3</v>
      </c>
      <c r="J10" s="101">
        <f t="shared" si="1"/>
        <v>6.3700973940510663E-2</v>
      </c>
      <c r="K10" s="98">
        <f t="shared" si="2"/>
        <v>242</v>
      </c>
      <c r="L10" s="102">
        <f t="shared" si="4"/>
        <v>6.4438823059512719E-3</v>
      </c>
      <c r="M10" s="99">
        <f t="shared" si="3"/>
        <v>30</v>
      </c>
      <c r="N10" s="99">
        <f t="shared" si="5"/>
        <v>0</v>
      </c>
      <c r="O10" s="9"/>
    </row>
    <row r="11" spans="1:15">
      <c r="A11" s="42">
        <v>9</v>
      </c>
      <c r="B11" s="104" t="s">
        <v>100</v>
      </c>
      <c r="C11" s="99">
        <v>27225</v>
      </c>
      <c r="D11" s="99">
        <v>27960</v>
      </c>
      <c r="E11" s="99">
        <v>27736</v>
      </c>
      <c r="F11" s="99"/>
      <c r="G11" s="99"/>
      <c r="H11" s="99"/>
      <c r="I11" s="101">
        <f t="shared" si="0"/>
        <v>1.4891188449557549E-2</v>
      </c>
      <c r="J11" s="101">
        <f t="shared" si="1"/>
        <v>1.8769513314967859E-2</v>
      </c>
      <c r="K11" s="98">
        <f t="shared" si="2"/>
        <v>511</v>
      </c>
      <c r="L11" s="102">
        <f t="shared" si="4"/>
        <v>1.3606710158434296E-2</v>
      </c>
      <c r="M11" s="99">
        <f t="shared" si="3"/>
        <v>-224</v>
      </c>
      <c r="N11" s="99">
        <f t="shared" si="5"/>
        <v>0</v>
      </c>
      <c r="O11" s="9"/>
    </row>
    <row r="12" spans="1:15">
      <c r="A12" s="42">
        <v>10</v>
      </c>
      <c r="B12" s="104" t="s">
        <v>101</v>
      </c>
      <c r="C12" s="99">
        <v>29171</v>
      </c>
      <c r="D12" s="99">
        <v>30169</v>
      </c>
      <c r="E12" s="99">
        <v>29936</v>
      </c>
      <c r="F12" s="99"/>
      <c r="G12" s="99"/>
      <c r="H12" s="99"/>
      <c r="I12" s="101">
        <f t="shared" si="0"/>
        <v>1.6072347037278438E-2</v>
      </c>
      <c r="J12" s="101">
        <f t="shared" si="1"/>
        <v>2.6224675191114464E-2</v>
      </c>
      <c r="K12" s="98">
        <f t="shared" si="2"/>
        <v>765</v>
      </c>
      <c r="L12" s="102">
        <f t="shared" si="4"/>
        <v>2.0370123818399682E-2</v>
      </c>
      <c r="M12" s="99">
        <f t="shared" si="3"/>
        <v>-233</v>
      </c>
      <c r="N12" s="99">
        <f t="shared" si="5"/>
        <v>0</v>
      </c>
      <c r="O12" s="9"/>
    </row>
    <row r="13" spans="1:15">
      <c r="A13" s="42">
        <v>11</v>
      </c>
      <c r="B13" s="104" t="s">
        <v>102</v>
      </c>
      <c r="C13" s="99">
        <v>4602</v>
      </c>
      <c r="D13" s="99">
        <v>4717</v>
      </c>
      <c r="E13" s="99">
        <v>4679</v>
      </c>
      <c r="F13" s="99"/>
      <c r="G13" s="99"/>
      <c r="H13" s="99"/>
      <c r="I13" s="101">
        <f t="shared" si="0"/>
        <v>2.5121095599754751E-3</v>
      </c>
      <c r="J13" s="101">
        <f t="shared" si="1"/>
        <v>1.6731855714906561E-2</v>
      </c>
      <c r="K13" s="98">
        <f t="shared" si="2"/>
        <v>77</v>
      </c>
      <c r="L13" s="102">
        <f t="shared" si="4"/>
        <v>2.0503261882572226E-3</v>
      </c>
      <c r="M13" s="99">
        <f t="shared" si="3"/>
        <v>-38</v>
      </c>
      <c r="N13" s="99">
        <f t="shared" si="5"/>
        <v>0</v>
      </c>
      <c r="O13" s="9"/>
    </row>
    <row r="14" spans="1:15">
      <c r="A14" s="42">
        <v>12</v>
      </c>
      <c r="B14" s="104" t="s">
        <v>103</v>
      </c>
      <c r="C14" s="99">
        <v>2528</v>
      </c>
      <c r="D14" s="99">
        <v>2762</v>
      </c>
      <c r="E14" s="99">
        <v>2755</v>
      </c>
      <c r="F14" s="99"/>
      <c r="G14" s="99"/>
      <c r="H14" s="99"/>
      <c r="I14" s="101">
        <f t="shared" si="0"/>
        <v>1.479132685986842E-3</v>
      </c>
      <c r="J14" s="101">
        <f t="shared" si="1"/>
        <v>8.9794303797468361E-2</v>
      </c>
      <c r="K14" s="98">
        <f t="shared" si="2"/>
        <v>227</v>
      </c>
      <c r="L14" s="102">
        <f t="shared" si="4"/>
        <v>6.0444681134336304E-3</v>
      </c>
      <c r="M14" s="99">
        <f t="shared" si="3"/>
        <v>-7</v>
      </c>
      <c r="N14" s="99">
        <f t="shared" si="5"/>
        <v>0</v>
      </c>
      <c r="O14" s="9"/>
    </row>
    <row r="15" spans="1:15">
      <c r="A15" s="42">
        <v>13</v>
      </c>
      <c r="B15" s="104" t="s">
        <v>104</v>
      </c>
      <c r="C15" s="99">
        <v>2754</v>
      </c>
      <c r="D15" s="99">
        <v>2935</v>
      </c>
      <c r="E15" s="99">
        <v>2931</v>
      </c>
      <c r="F15" s="99"/>
      <c r="G15" s="99"/>
      <c r="H15" s="99"/>
      <c r="I15" s="101">
        <f t="shared" si="0"/>
        <v>1.5736253730045131E-3</v>
      </c>
      <c r="J15" s="101">
        <f t="shared" si="1"/>
        <v>6.4270152505446626E-2</v>
      </c>
      <c r="K15" s="98">
        <f t="shared" si="2"/>
        <v>177</v>
      </c>
      <c r="L15" s="102">
        <f t="shared" si="4"/>
        <v>4.7130874717081616E-3</v>
      </c>
      <c r="M15" s="99">
        <f t="shared" si="3"/>
        <v>-4</v>
      </c>
      <c r="N15" s="99">
        <f t="shared" si="5"/>
        <v>0</v>
      </c>
      <c r="O15" s="9"/>
    </row>
    <row r="16" spans="1:15">
      <c r="A16" s="42">
        <v>14</v>
      </c>
      <c r="B16" s="104" t="s">
        <v>105</v>
      </c>
      <c r="C16" s="99">
        <v>7097</v>
      </c>
      <c r="D16" s="99">
        <v>7440</v>
      </c>
      <c r="E16" s="99">
        <v>7397</v>
      </c>
      <c r="F16" s="99"/>
      <c r="G16" s="99"/>
      <c r="H16" s="99"/>
      <c r="I16" s="101">
        <f t="shared" si="0"/>
        <v>3.9713773060779198E-3</v>
      </c>
      <c r="J16" s="101">
        <f t="shared" si="1"/>
        <v>4.2271382274200367E-2</v>
      </c>
      <c r="K16" s="98">
        <f t="shared" si="2"/>
        <v>300</v>
      </c>
      <c r="L16" s="102">
        <f t="shared" si="4"/>
        <v>7.9882838503528165E-3</v>
      </c>
      <c r="M16" s="99">
        <f t="shared" si="3"/>
        <v>-43</v>
      </c>
      <c r="N16" s="99">
        <f t="shared" si="5"/>
        <v>0</v>
      </c>
      <c r="O16" s="9"/>
    </row>
    <row r="17" spans="1:15">
      <c r="A17" s="42">
        <v>15</v>
      </c>
      <c r="B17" s="104" t="s">
        <v>106</v>
      </c>
      <c r="C17" s="99">
        <v>5947</v>
      </c>
      <c r="D17" s="99">
        <v>6220</v>
      </c>
      <c r="E17" s="99">
        <v>6181</v>
      </c>
      <c r="F17" s="99"/>
      <c r="G17" s="99"/>
      <c r="H17" s="99"/>
      <c r="I17" s="101">
        <f t="shared" si="0"/>
        <v>3.3185187412285554E-3</v>
      </c>
      <c r="J17" s="101">
        <f t="shared" si="1"/>
        <v>3.9347570203463932E-2</v>
      </c>
      <c r="K17" s="98">
        <f t="shared" si="2"/>
        <v>234</v>
      </c>
      <c r="L17" s="102">
        <f t="shared" si="4"/>
        <v>6.2308614032751961E-3</v>
      </c>
      <c r="M17" s="99">
        <f t="shared" si="3"/>
        <v>-39</v>
      </c>
      <c r="N17" s="99">
        <f t="shared" si="5"/>
        <v>0</v>
      </c>
      <c r="O17" s="9"/>
    </row>
    <row r="18" spans="1:15">
      <c r="A18" s="42">
        <v>16</v>
      </c>
      <c r="B18" s="104" t="s">
        <v>107</v>
      </c>
      <c r="C18" s="99">
        <v>77279</v>
      </c>
      <c r="D18" s="99">
        <v>78195</v>
      </c>
      <c r="E18" s="99">
        <v>77785</v>
      </c>
      <c r="F18" s="99"/>
      <c r="G18" s="99"/>
      <c r="H18" s="99"/>
      <c r="I18" s="101">
        <f t="shared" si="0"/>
        <v>4.1762009429940655E-2</v>
      </c>
      <c r="J18" s="101">
        <f t="shared" si="1"/>
        <v>6.5477037746347645E-3</v>
      </c>
      <c r="K18" s="98">
        <f t="shared" si="2"/>
        <v>506</v>
      </c>
      <c r="L18" s="102">
        <f t="shared" si="4"/>
        <v>1.3473572094261749E-2</v>
      </c>
      <c r="M18" s="99">
        <f t="shared" si="3"/>
        <v>-410</v>
      </c>
      <c r="N18" s="99">
        <f t="shared" si="5"/>
        <v>0</v>
      </c>
      <c r="O18" s="8"/>
    </row>
    <row r="19" spans="1:15">
      <c r="A19" s="42">
        <v>17</v>
      </c>
      <c r="B19" s="104" t="s">
        <v>108</v>
      </c>
      <c r="C19" s="99">
        <v>14394</v>
      </c>
      <c r="D19" s="99">
        <v>14883</v>
      </c>
      <c r="E19" s="99">
        <v>14745</v>
      </c>
      <c r="F19" s="99"/>
      <c r="G19" s="99"/>
      <c r="H19" s="99"/>
      <c r="I19" s="101">
        <f t="shared" si="0"/>
        <v>7.9164469890656928E-3</v>
      </c>
      <c r="J19" s="101">
        <f t="shared" si="1"/>
        <v>2.4385160483534805E-2</v>
      </c>
      <c r="K19" s="98">
        <f t="shared" si="2"/>
        <v>351</v>
      </c>
      <c r="L19" s="102">
        <f t="shared" si="4"/>
        <v>9.3462921049127946E-3</v>
      </c>
      <c r="M19" s="99">
        <f t="shared" si="3"/>
        <v>-138</v>
      </c>
      <c r="N19" s="99">
        <f t="shared" si="5"/>
        <v>0</v>
      </c>
    </row>
    <row r="20" spans="1:15">
      <c r="A20" s="42">
        <v>18</v>
      </c>
      <c r="B20" s="104" t="s">
        <v>109</v>
      </c>
      <c r="C20" s="99">
        <v>3084</v>
      </c>
      <c r="D20" s="99">
        <v>3153</v>
      </c>
      <c r="E20" s="99">
        <v>3125</v>
      </c>
      <c r="F20" s="99"/>
      <c r="G20" s="99"/>
      <c r="H20" s="99"/>
      <c r="I20" s="101">
        <f t="shared" si="0"/>
        <v>1.6777820848308098E-3</v>
      </c>
      <c r="J20" s="101">
        <f t="shared" si="1"/>
        <v>1.3294422827496757E-2</v>
      </c>
      <c r="K20" s="98">
        <f t="shared" si="2"/>
        <v>41</v>
      </c>
      <c r="L20" s="102">
        <f t="shared" si="4"/>
        <v>1.0917321262148849E-3</v>
      </c>
      <c r="M20" s="99">
        <f t="shared" si="3"/>
        <v>-28</v>
      </c>
      <c r="N20" s="99">
        <f t="shared" si="5"/>
        <v>0</v>
      </c>
    </row>
    <row r="21" spans="1:15">
      <c r="A21" s="42">
        <v>19</v>
      </c>
      <c r="B21" s="104" t="s">
        <v>110</v>
      </c>
      <c r="C21" s="99">
        <v>8539</v>
      </c>
      <c r="D21" s="99">
        <v>8806</v>
      </c>
      <c r="E21" s="99">
        <v>8726</v>
      </c>
      <c r="F21" s="99"/>
      <c r="G21" s="99"/>
      <c r="H21" s="99"/>
      <c r="I21" s="101">
        <f t="shared" si="0"/>
        <v>4.6849044711147671E-3</v>
      </c>
      <c r="J21" s="101">
        <f t="shared" si="1"/>
        <v>2.1899519850099542E-2</v>
      </c>
      <c r="K21" s="98">
        <f t="shared" si="2"/>
        <v>187</v>
      </c>
      <c r="L21" s="102">
        <f t="shared" si="4"/>
        <v>4.979363600053255E-3</v>
      </c>
      <c r="M21" s="99">
        <f t="shared" si="3"/>
        <v>-80</v>
      </c>
      <c r="N21" s="99">
        <f t="shared" si="5"/>
        <v>0</v>
      </c>
    </row>
    <row r="22" spans="1:15">
      <c r="A22" s="42">
        <v>20</v>
      </c>
      <c r="B22" s="104" t="s">
        <v>111</v>
      </c>
      <c r="C22" s="99">
        <v>25491</v>
      </c>
      <c r="D22" s="99">
        <v>26055</v>
      </c>
      <c r="E22" s="99">
        <v>25826</v>
      </c>
      <c r="F22" s="99"/>
      <c r="G22" s="99"/>
      <c r="H22" s="99"/>
      <c r="I22" s="101">
        <f t="shared" si="0"/>
        <v>1.3865728039308958E-2</v>
      </c>
      <c r="J22" s="101">
        <f t="shared" si="1"/>
        <v>1.3141893217213919E-2</v>
      </c>
      <c r="K22" s="98">
        <f t="shared" si="2"/>
        <v>335</v>
      </c>
      <c r="L22" s="102">
        <f t="shared" si="4"/>
        <v>8.9202502995606447E-3</v>
      </c>
      <c r="M22" s="99">
        <f t="shared" si="3"/>
        <v>-229</v>
      </c>
      <c r="N22" s="99">
        <f t="shared" si="5"/>
        <v>0</v>
      </c>
    </row>
    <row r="23" spans="1:15">
      <c r="A23" s="42">
        <v>21</v>
      </c>
      <c r="B23" s="104" t="s">
        <v>112</v>
      </c>
      <c r="C23" s="99">
        <v>14669</v>
      </c>
      <c r="D23" s="99">
        <v>15974</v>
      </c>
      <c r="E23" s="99">
        <v>15970</v>
      </c>
      <c r="F23" s="99"/>
      <c r="G23" s="99"/>
      <c r="H23" s="99"/>
      <c r="I23" s="101">
        <f t="shared" si="0"/>
        <v>8.5741375663193706E-3</v>
      </c>
      <c r="J23" s="101">
        <f t="shared" si="1"/>
        <v>8.8690435612516189E-2</v>
      </c>
      <c r="K23" s="98">
        <f t="shared" si="2"/>
        <v>1301</v>
      </c>
      <c r="L23" s="102">
        <f t="shared" si="4"/>
        <v>3.4642524297696708E-2</v>
      </c>
      <c r="M23" s="99">
        <f t="shared" si="3"/>
        <v>-4</v>
      </c>
      <c r="N23" s="99">
        <f t="shared" si="5"/>
        <v>0</v>
      </c>
    </row>
    <row r="24" spans="1:15">
      <c r="A24" s="42">
        <v>22</v>
      </c>
      <c r="B24" s="104" t="s">
        <v>113</v>
      </c>
      <c r="C24" s="99">
        <v>9427</v>
      </c>
      <c r="D24" s="99">
        <v>9754</v>
      </c>
      <c r="E24" s="99">
        <v>9682</v>
      </c>
      <c r="F24" s="99"/>
      <c r="G24" s="99"/>
      <c r="H24" s="99"/>
      <c r="I24" s="101">
        <f t="shared" si="0"/>
        <v>5.198171566506208E-3</v>
      </c>
      <c r="J24" s="101">
        <f t="shared" si="1"/>
        <v>2.7049962872599979E-2</v>
      </c>
      <c r="K24" s="98">
        <f t="shared" si="2"/>
        <v>255</v>
      </c>
      <c r="L24" s="102">
        <f t="shared" si="4"/>
        <v>6.7900412727998939E-3</v>
      </c>
      <c r="M24" s="99">
        <f t="shared" si="3"/>
        <v>-72</v>
      </c>
      <c r="N24" s="99">
        <f t="shared" si="5"/>
        <v>0</v>
      </c>
    </row>
    <row r="25" spans="1:15">
      <c r="A25" s="42">
        <v>23</v>
      </c>
      <c r="B25" s="104" t="s">
        <v>114</v>
      </c>
      <c r="C25" s="99">
        <v>7686</v>
      </c>
      <c r="D25" s="99">
        <v>8225</v>
      </c>
      <c r="E25" s="99">
        <v>8191</v>
      </c>
      <c r="F25" s="99"/>
      <c r="G25" s="99"/>
      <c r="H25" s="99"/>
      <c r="I25" s="101">
        <f t="shared" si="0"/>
        <v>4.3976681781917317E-3</v>
      </c>
      <c r="J25" s="101">
        <f t="shared" si="1"/>
        <v>6.570387717928701E-2</v>
      </c>
      <c r="K25" s="98">
        <f t="shared" si="2"/>
        <v>505</v>
      </c>
      <c r="L25" s="102">
        <f t="shared" si="4"/>
        <v>1.3446944481427241E-2</v>
      </c>
      <c r="M25" s="99">
        <f t="shared" si="3"/>
        <v>-34</v>
      </c>
      <c r="N25" s="99">
        <f t="shared" si="5"/>
        <v>0</v>
      </c>
    </row>
    <row r="26" spans="1:15">
      <c r="A26" s="42">
        <v>24</v>
      </c>
      <c r="B26" s="104" t="s">
        <v>115</v>
      </c>
      <c r="C26" s="99">
        <v>3828</v>
      </c>
      <c r="D26" s="99">
        <v>4128</v>
      </c>
      <c r="E26" s="99">
        <v>4094</v>
      </c>
      <c r="F26" s="99"/>
      <c r="G26" s="99"/>
      <c r="H26" s="99"/>
      <c r="I26" s="101">
        <f t="shared" si="0"/>
        <v>2.1980287536951474E-3</v>
      </c>
      <c r="J26" s="101">
        <f t="shared" si="1"/>
        <v>6.9487983281086727E-2</v>
      </c>
      <c r="K26" s="98">
        <f t="shared" si="2"/>
        <v>266</v>
      </c>
      <c r="L26" s="102">
        <f t="shared" si="4"/>
        <v>7.0829450139794966E-3</v>
      </c>
      <c r="M26" s="99">
        <f t="shared" si="3"/>
        <v>-34</v>
      </c>
      <c r="N26" s="99">
        <f t="shared" si="5"/>
        <v>0</v>
      </c>
    </row>
    <row r="27" spans="1:15">
      <c r="A27" s="42">
        <v>25</v>
      </c>
      <c r="B27" s="104" t="s">
        <v>116</v>
      </c>
      <c r="C27" s="99">
        <v>9810</v>
      </c>
      <c r="D27" s="99">
        <v>10350</v>
      </c>
      <c r="E27" s="99">
        <v>10327</v>
      </c>
      <c r="F27" s="99"/>
      <c r="G27" s="99"/>
      <c r="H27" s="99"/>
      <c r="I27" s="101">
        <f t="shared" si="0"/>
        <v>5.5444657888152876E-3</v>
      </c>
      <c r="J27" s="101">
        <f t="shared" si="1"/>
        <v>5.2701325178389401E-2</v>
      </c>
      <c r="K27" s="98">
        <f t="shared" si="2"/>
        <v>517</v>
      </c>
      <c r="L27" s="102">
        <f t="shared" si="4"/>
        <v>1.3766475835441353E-2</v>
      </c>
      <c r="M27" s="99">
        <f t="shared" si="3"/>
        <v>-23</v>
      </c>
      <c r="N27" s="99">
        <f t="shared" si="5"/>
        <v>0</v>
      </c>
    </row>
    <row r="28" spans="1:15">
      <c r="A28" s="42">
        <v>26</v>
      </c>
      <c r="B28" s="104" t="s">
        <v>117</v>
      </c>
      <c r="C28" s="99">
        <v>20498</v>
      </c>
      <c r="D28" s="99">
        <v>20643</v>
      </c>
      <c r="E28" s="99">
        <v>20591</v>
      </c>
      <c r="F28" s="99"/>
      <c r="G28" s="99"/>
      <c r="H28" s="99"/>
      <c r="I28" s="101">
        <f t="shared" si="0"/>
        <v>1.1055107490800384E-2</v>
      </c>
      <c r="J28" s="101">
        <f t="shared" si="1"/>
        <v>4.5370280027319737E-3</v>
      </c>
      <c r="K28" s="98">
        <f t="shared" si="2"/>
        <v>93</v>
      </c>
      <c r="L28" s="102">
        <f t="shared" si="4"/>
        <v>2.4763679936093729E-3</v>
      </c>
      <c r="M28" s="99">
        <f t="shared" si="3"/>
        <v>-52</v>
      </c>
      <c r="N28" s="99">
        <f t="shared" si="5"/>
        <v>0</v>
      </c>
    </row>
    <row r="29" spans="1:15">
      <c r="A29" s="42">
        <v>27</v>
      </c>
      <c r="B29" s="104" t="s">
        <v>118</v>
      </c>
      <c r="C29" s="99">
        <v>32880</v>
      </c>
      <c r="D29" s="99">
        <v>33814</v>
      </c>
      <c r="E29" s="99">
        <v>33605</v>
      </c>
      <c r="F29" s="99"/>
      <c r="G29" s="99"/>
      <c r="H29" s="99"/>
      <c r="I29" s="101">
        <f t="shared" si="0"/>
        <v>1.8042197427436596E-2</v>
      </c>
      <c r="J29" s="101">
        <f t="shared" si="1"/>
        <v>2.2049878345498784E-2</v>
      </c>
      <c r="K29" s="98">
        <f t="shared" si="2"/>
        <v>725</v>
      </c>
      <c r="L29" s="102">
        <f t="shared" si="4"/>
        <v>1.9305019305019305E-2</v>
      </c>
      <c r="M29" s="99">
        <f t="shared" si="3"/>
        <v>-209</v>
      </c>
      <c r="N29" s="99">
        <f t="shared" si="5"/>
        <v>0</v>
      </c>
    </row>
    <row r="30" spans="1:15">
      <c r="A30" s="42">
        <v>28</v>
      </c>
      <c r="B30" s="104" t="s">
        <v>119</v>
      </c>
      <c r="C30" s="99">
        <v>8334</v>
      </c>
      <c r="D30" s="99">
        <v>8947</v>
      </c>
      <c r="E30" s="99">
        <v>8888</v>
      </c>
      <c r="F30" s="99"/>
      <c r="G30" s="99"/>
      <c r="H30" s="99"/>
      <c r="I30" s="101">
        <f t="shared" si="0"/>
        <v>4.7718806943923961E-3</v>
      </c>
      <c r="J30" s="101">
        <f t="shared" si="1"/>
        <v>6.6474682025437964E-2</v>
      </c>
      <c r="K30" s="98">
        <f t="shared" si="2"/>
        <v>554</v>
      </c>
      <c r="L30" s="102">
        <f t="shared" si="4"/>
        <v>1.47516975103182E-2</v>
      </c>
      <c r="M30" s="99">
        <f t="shared" si="3"/>
        <v>-59</v>
      </c>
      <c r="N30" s="99">
        <f t="shared" si="5"/>
        <v>0</v>
      </c>
    </row>
    <row r="31" spans="1:15">
      <c r="A31" s="42">
        <v>29</v>
      </c>
      <c r="B31" s="104" t="s">
        <v>120</v>
      </c>
      <c r="C31" s="99">
        <v>2268</v>
      </c>
      <c r="D31" s="99">
        <v>2434</v>
      </c>
      <c r="E31" s="99">
        <v>2405</v>
      </c>
      <c r="F31" s="99"/>
      <c r="G31" s="99"/>
      <c r="H31" s="99"/>
      <c r="I31" s="101">
        <f t="shared" si="0"/>
        <v>1.2912210924857911E-3</v>
      </c>
      <c r="J31" s="101">
        <f t="shared" si="1"/>
        <v>6.0405643738977069E-2</v>
      </c>
      <c r="K31" s="98">
        <f t="shared" si="2"/>
        <v>137</v>
      </c>
      <c r="L31" s="102">
        <f t="shared" si="4"/>
        <v>3.6479829583277858E-3</v>
      </c>
      <c r="M31" s="99">
        <f t="shared" si="3"/>
        <v>-29</v>
      </c>
      <c r="N31" s="99">
        <f t="shared" si="5"/>
        <v>0</v>
      </c>
    </row>
    <row r="32" spans="1:15">
      <c r="A32" s="42">
        <v>30</v>
      </c>
      <c r="B32" s="104" t="s">
        <v>121</v>
      </c>
      <c r="C32" s="99">
        <v>1347</v>
      </c>
      <c r="D32" s="99">
        <v>1520</v>
      </c>
      <c r="E32" s="99">
        <v>1505</v>
      </c>
      <c r="F32" s="99"/>
      <c r="G32" s="99"/>
      <c r="H32" s="99"/>
      <c r="I32" s="101">
        <f t="shared" si="0"/>
        <v>8.0801985205451797E-4</v>
      </c>
      <c r="J32" s="101">
        <f t="shared" si="1"/>
        <v>0.11729769858945806</v>
      </c>
      <c r="K32" s="98">
        <f t="shared" si="2"/>
        <v>158</v>
      </c>
      <c r="L32" s="102">
        <f t="shared" si="4"/>
        <v>4.2071628278524831E-3</v>
      </c>
      <c r="M32" s="99">
        <f t="shared" si="3"/>
        <v>-15</v>
      </c>
      <c r="N32" s="99">
        <f t="shared" si="5"/>
        <v>0</v>
      </c>
    </row>
    <row r="33" spans="1:14">
      <c r="A33" s="42">
        <v>31</v>
      </c>
      <c r="B33" s="104" t="s">
        <v>122</v>
      </c>
      <c r="C33" s="99">
        <v>22418</v>
      </c>
      <c r="D33" s="99">
        <v>23522</v>
      </c>
      <c r="E33" s="99">
        <v>23462</v>
      </c>
      <c r="F33" s="99"/>
      <c r="G33" s="99"/>
      <c r="H33" s="99"/>
      <c r="I33" s="101">
        <f t="shared" si="0"/>
        <v>1.2596519447776146E-2</v>
      </c>
      <c r="J33" s="101">
        <f t="shared" si="1"/>
        <v>4.6569720760103489E-2</v>
      </c>
      <c r="K33" s="98">
        <f t="shared" si="2"/>
        <v>1044</v>
      </c>
      <c r="L33" s="102">
        <f t="shared" si="4"/>
        <v>2.7799227799227798E-2</v>
      </c>
      <c r="M33" s="99">
        <f t="shared" si="3"/>
        <v>-60</v>
      </c>
      <c r="N33" s="99">
        <f t="shared" si="5"/>
        <v>0</v>
      </c>
    </row>
    <row r="34" spans="1:14">
      <c r="A34" s="42">
        <v>32</v>
      </c>
      <c r="B34" s="104" t="s">
        <v>123</v>
      </c>
      <c r="C34" s="99">
        <v>8926</v>
      </c>
      <c r="D34" s="99">
        <v>9193</v>
      </c>
      <c r="E34" s="99">
        <v>9112</v>
      </c>
      <c r="F34" s="99"/>
      <c r="G34" s="99"/>
      <c r="H34" s="99"/>
      <c r="I34" s="101">
        <f t="shared" si="0"/>
        <v>4.8921441142330685E-3</v>
      </c>
      <c r="J34" s="101">
        <f t="shared" si="1"/>
        <v>2.0838001344387184E-2</v>
      </c>
      <c r="K34" s="98">
        <f t="shared" si="2"/>
        <v>186</v>
      </c>
      <c r="L34" s="102">
        <f t="shared" si="4"/>
        <v>4.9527359872187458E-3</v>
      </c>
      <c r="M34" s="99">
        <f t="shared" si="3"/>
        <v>-81</v>
      </c>
      <c r="N34" s="99">
        <f t="shared" si="5"/>
        <v>0</v>
      </c>
    </row>
    <row r="35" spans="1:14">
      <c r="A35" s="42">
        <v>33</v>
      </c>
      <c r="B35" s="104" t="s">
        <v>124</v>
      </c>
      <c r="C35" s="99">
        <v>36882</v>
      </c>
      <c r="D35" s="99">
        <v>38138</v>
      </c>
      <c r="E35" s="99">
        <v>37797</v>
      </c>
      <c r="F35" s="99"/>
      <c r="G35" s="99"/>
      <c r="H35" s="99"/>
      <c r="I35" s="101">
        <f t="shared" si="0"/>
        <v>2.0292841427312039E-2</v>
      </c>
      <c r="J35" s="101">
        <f t="shared" si="1"/>
        <v>2.4808849845453066E-2</v>
      </c>
      <c r="K35" s="98">
        <f t="shared" si="2"/>
        <v>915</v>
      </c>
      <c r="L35" s="102">
        <f t="shared" si="4"/>
        <v>2.4364265743576089E-2</v>
      </c>
      <c r="M35" s="99">
        <f t="shared" si="3"/>
        <v>-341</v>
      </c>
      <c r="N35" s="99">
        <f t="shared" si="5"/>
        <v>0</v>
      </c>
    </row>
    <row r="36" spans="1:14">
      <c r="A36" s="42">
        <v>34</v>
      </c>
      <c r="B36" s="104" t="s">
        <v>125</v>
      </c>
      <c r="C36" s="99">
        <v>517225</v>
      </c>
      <c r="D36" s="99">
        <v>524928</v>
      </c>
      <c r="E36" s="99">
        <v>521502</v>
      </c>
      <c r="F36" s="99"/>
      <c r="G36" s="99"/>
      <c r="H36" s="99"/>
      <c r="I36" s="101">
        <f t="shared" si="0"/>
        <v>0.2799893480970998</v>
      </c>
      <c r="J36" s="101">
        <f t="shared" si="1"/>
        <v>8.2691285224032098E-3</v>
      </c>
      <c r="K36" s="98">
        <f t="shared" si="2"/>
        <v>4277</v>
      </c>
      <c r="L36" s="102">
        <f t="shared" si="4"/>
        <v>0.11388630009319664</v>
      </c>
      <c r="M36" s="99">
        <f t="shared" si="3"/>
        <v>-3426</v>
      </c>
      <c r="N36" s="99">
        <f t="shared" si="5"/>
        <v>0</v>
      </c>
    </row>
    <row r="37" spans="1:14">
      <c r="A37" s="42">
        <v>35</v>
      </c>
      <c r="B37" s="104" t="s">
        <v>126</v>
      </c>
      <c r="C37" s="99">
        <v>129127</v>
      </c>
      <c r="D37" s="99">
        <v>131574</v>
      </c>
      <c r="E37" s="99">
        <v>130616</v>
      </c>
      <c r="F37" s="99"/>
      <c r="G37" s="99"/>
      <c r="H37" s="99"/>
      <c r="I37" s="101">
        <f t="shared" si="0"/>
        <v>7.0126459133523542E-2</v>
      </c>
      <c r="J37" s="101">
        <f t="shared" si="1"/>
        <v>1.153128315534319E-2</v>
      </c>
      <c r="K37" s="98">
        <f t="shared" si="2"/>
        <v>1489</v>
      </c>
      <c r="L37" s="102">
        <f t="shared" si="4"/>
        <v>3.9648515510584473E-2</v>
      </c>
      <c r="M37" s="99">
        <f t="shared" si="3"/>
        <v>-958</v>
      </c>
      <c r="N37" s="99">
        <f t="shared" si="5"/>
        <v>0</v>
      </c>
    </row>
    <row r="38" spans="1:14">
      <c r="A38" s="42">
        <v>36</v>
      </c>
      <c r="B38" s="104" t="s">
        <v>127</v>
      </c>
      <c r="C38" s="99">
        <v>2960</v>
      </c>
      <c r="D38" s="99">
        <v>3012</v>
      </c>
      <c r="E38" s="99">
        <v>3000</v>
      </c>
      <c r="F38" s="99"/>
      <c r="G38" s="99"/>
      <c r="H38" s="99"/>
      <c r="I38" s="101">
        <f t="shared" si="0"/>
        <v>1.6106708014375774E-3</v>
      </c>
      <c r="J38" s="101">
        <f t="shared" si="1"/>
        <v>1.3513513513513514E-2</v>
      </c>
      <c r="K38" s="98">
        <f t="shared" si="2"/>
        <v>40</v>
      </c>
      <c r="L38" s="102">
        <f t="shared" si="4"/>
        <v>1.0651045133803754E-3</v>
      </c>
      <c r="M38" s="99">
        <f t="shared" si="3"/>
        <v>-12</v>
      </c>
      <c r="N38" s="99">
        <f t="shared" si="5"/>
        <v>0</v>
      </c>
    </row>
    <row r="39" spans="1:14">
      <c r="A39" s="42">
        <v>37</v>
      </c>
      <c r="B39" s="104" t="s">
        <v>128</v>
      </c>
      <c r="C39" s="99">
        <v>7277</v>
      </c>
      <c r="D39" s="99">
        <v>7723</v>
      </c>
      <c r="E39" s="99">
        <v>7672</v>
      </c>
      <c r="F39" s="99"/>
      <c r="G39" s="99"/>
      <c r="H39" s="99"/>
      <c r="I39" s="101">
        <f t="shared" si="0"/>
        <v>4.1190221295430316E-3</v>
      </c>
      <c r="J39" s="101">
        <f t="shared" si="1"/>
        <v>5.4280610141541841E-2</v>
      </c>
      <c r="K39" s="98">
        <f t="shared" si="2"/>
        <v>395</v>
      </c>
      <c r="L39" s="102">
        <f t="shared" si="4"/>
        <v>1.0517907069631207E-2</v>
      </c>
      <c r="M39" s="99">
        <f t="shared" si="3"/>
        <v>-51</v>
      </c>
      <c r="N39" s="99">
        <f t="shared" si="5"/>
        <v>0</v>
      </c>
    </row>
    <row r="40" spans="1:14">
      <c r="A40" s="42">
        <v>38</v>
      </c>
      <c r="B40" s="104" t="s">
        <v>129</v>
      </c>
      <c r="C40" s="99">
        <v>30236</v>
      </c>
      <c r="D40" s="99">
        <v>31167</v>
      </c>
      <c r="E40" s="99">
        <v>31130</v>
      </c>
      <c r="F40" s="99"/>
      <c r="G40" s="99"/>
      <c r="H40" s="99"/>
      <c r="I40" s="101">
        <f t="shared" si="0"/>
        <v>1.6713394016250594E-2</v>
      </c>
      <c r="J40" s="101">
        <f t="shared" si="1"/>
        <v>2.9567403095647572E-2</v>
      </c>
      <c r="K40" s="98">
        <f t="shared" si="2"/>
        <v>894</v>
      </c>
      <c r="L40" s="102">
        <f t="shared" si="4"/>
        <v>2.380508587405139E-2</v>
      </c>
      <c r="M40" s="99">
        <f t="shared" si="3"/>
        <v>-37</v>
      </c>
      <c r="N40" s="99">
        <f t="shared" si="5"/>
        <v>0</v>
      </c>
    </row>
    <row r="41" spans="1:14">
      <c r="A41" s="42">
        <v>39</v>
      </c>
      <c r="B41" s="104" t="s">
        <v>130</v>
      </c>
      <c r="C41" s="99">
        <v>8133</v>
      </c>
      <c r="D41" s="99">
        <v>8476</v>
      </c>
      <c r="E41" s="99">
        <v>8417</v>
      </c>
      <c r="F41" s="99"/>
      <c r="G41" s="99"/>
      <c r="H41" s="99"/>
      <c r="I41" s="101">
        <f t="shared" si="0"/>
        <v>4.5190053785666966E-3</v>
      </c>
      <c r="J41" s="101">
        <f t="shared" si="1"/>
        <v>3.4919463912455428E-2</v>
      </c>
      <c r="K41" s="98">
        <f t="shared" si="2"/>
        <v>284</v>
      </c>
      <c r="L41" s="102">
        <f t="shared" si="4"/>
        <v>7.5622420450006658E-3</v>
      </c>
      <c r="M41" s="99">
        <f t="shared" si="3"/>
        <v>-59</v>
      </c>
      <c r="N41" s="99">
        <f t="shared" si="5"/>
        <v>0</v>
      </c>
    </row>
    <row r="42" spans="1:14">
      <c r="A42" s="42">
        <v>40</v>
      </c>
      <c r="B42" s="104" t="s">
        <v>131</v>
      </c>
      <c r="C42" s="99">
        <v>3812</v>
      </c>
      <c r="D42" s="99">
        <v>3954</v>
      </c>
      <c r="E42" s="99">
        <v>3919</v>
      </c>
      <c r="F42" s="99"/>
      <c r="G42" s="99"/>
      <c r="H42" s="99"/>
      <c r="I42" s="101">
        <f t="shared" si="0"/>
        <v>2.1040729569446219E-3</v>
      </c>
      <c r="J42" s="101">
        <f t="shared" si="1"/>
        <v>2.8069254984260231E-2</v>
      </c>
      <c r="K42" s="98">
        <f t="shared" si="2"/>
        <v>107</v>
      </c>
      <c r="L42" s="102">
        <f t="shared" si="4"/>
        <v>2.8491545732925042E-3</v>
      </c>
      <c r="M42" s="99">
        <f t="shared" si="3"/>
        <v>-35</v>
      </c>
      <c r="N42" s="99">
        <f t="shared" si="5"/>
        <v>0</v>
      </c>
    </row>
    <row r="43" spans="1:14">
      <c r="A43" s="42">
        <v>41</v>
      </c>
      <c r="B43" s="104" t="s">
        <v>132</v>
      </c>
      <c r="C43" s="99">
        <v>45166</v>
      </c>
      <c r="D43" s="99">
        <v>46823</v>
      </c>
      <c r="E43" s="99">
        <v>46552</v>
      </c>
      <c r="F43" s="99"/>
      <c r="G43" s="99"/>
      <c r="H43" s="99"/>
      <c r="I43" s="101">
        <f t="shared" si="0"/>
        <v>2.4993315716174035E-2</v>
      </c>
      <c r="J43" s="101">
        <f t="shared" si="1"/>
        <v>3.0686799805163176E-2</v>
      </c>
      <c r="K43" s="98">
        <f t="shared" si="2"/>
        <v>1386</v>
      </c>
      <c r="L43" s="102">
        <f t="shared" si="4"/>
        <v>3.690587138863001E-2</v>
      </c>
      <c r="M43" s="99">
        <f t="shared" si="3"/>
        <v>-271</v>
      </c>
      <c r="N43" s="99">
        <f t="shared" si="5"/>
        <v>0</v>
      </c>
    </row>
    <row r="44" spans="1:14">
      <c r="A44" s="42">
        <v>42</v>
      </c>
      <c r="B44" s="104" t="s">
        <v>133</v>
      </c>
      <c r="C44" s="99">
        <v>44332</v>
      </c>
      <c r="D44" s="99">
        <v>45752</v>
      </c>
      <c r="E44" s="99">
        <v>45537</v>
      </c>
      <c r="F44" s="99"/>
      <c r="G44" s="99"/>
      <c r="H44" s="99"/>
      <c r="I44" s="101">
        <f t="shared" si="0"/>
        <v>2.4448372095020987E-2</v>
      </c>
      <c r="J44" s="101">
        <f t="shared" si="1"/>
        <v>2.7181268609582244E-2</v>
      </c>
      <c r="K44" s="98">
        <f t="shared" si="2"/>
        <v>1205</v>
      </c>
      <c r="L44" s="102">
        <f t="shared" si="4"/>
        <v>3.2086273465583813E-2</v>
      </c>
      <c r="M44" s="99">
        <f t="shared" si="3"/>
        <v>-215</v>
      </c>
      <c r="N44" s="99">
        <f t="shared" si="5"/>
        <v>0</v>
      </c>
    </row>
    <row r="45" spans="1:14">
      <c r="A45" s="42">
        <v>43</v>
      </c>
      <c r="B45" s="104" t="s">
        <v>134</v>
      </c>
      <c r="C45" s="99">
        <v>10348</v>
      </c>
      <c r="D45" s="99">
        <v>10629</v>
      </c>
      <c r="E45" s="99">
        <v>10574</v>
      </c>
      <c r="F45" s="99"/>
      <c r="G45" s="99"/>
      <c r="H45" s="99"/>
      <c r="I45" s="101">
        <f t="shared" si="0"/>
        <v>5.6770776848003145E-3</v>
      </c>
      <c r="J45" s="101">
        <f t="shared" si="1"/>
        <v>2.1839969076149979E-2</v>
      </c>
      <c r="K45" s="98">
        <f t="shared" si="2"/>
        <v>226</v>
      </c>
      <c r="L45" s="102">
        <f t="shared" si="4"/>
        <v>6.0178405005991212E-3</v>
      </c>
      <c r="M45" s="99">
        <f t="shared" si="3"/>
        <v>-55</v>
      </c>
      <c r="N45" s="99">
        <f t="shared" si="5"/>
        <v>0</v>
      </c>
    </row>
    <row r="46" spans="1:14">
      <c r="A46" s="42">
        <v>44</v>
      </c>
      <c r="B46" s="104" t="s">
        <v>135</v>
      </c>
      <c r="C46" s="99">
        <v>11670</v>
      </c>
      <c r="D46" s="99">
        <v>12175</v>
      </c>
      <c r="E46" s="99">
        <v>12147</v>
      </c>
      <c r="F46" s="99"/>
      <c r="G46" s="99"/>
      <c r="H46" s="99"/>
      <c r="I46" s="101">
        <f t="shared" si="0"/>
        <v>6.521606075020751E-3</v>
      </c>
      <c r="J46" s="101">
        <f t="shared" si="1"/>
        <v>4.0874035989717221E-2</v>
      </c>
      <c r="K46" s="98">
        <f t="shared" si="2"/>
        <v>477</v>
      </c>
      <c r="L46" s="102">
        <f t="shared" si="4"/>
        <v>1.2701371322060978E-2</v>
      </c>
      <c r="M46" s="99">
        <f t="shared" si="3"/>
        <v>-28</v>
      </c>
      <c r="N46" s="99">
        <f t="shared" si="5"/>
        <v>0</v>
      </c>
    </row>
    <row r="47" spans="1:14">
      <c r="A47" s="42">
        <v>45</v>
      </c>
      <c r="B47" s="104" t="s">
        <v>136</v>
      </c>
      <c r="C47" s="99">
        <v>27408</v>
      </c>
      <c r="D47" s="99">
        <v>28339</v>
      </c>
      <c r="E47" s="99">
        <v>28011</v>
      </c>
      <c r="F47" s="99"/>
      <c r="G47" s="99"/>
      <c r="H47" s="99"/>
      <c r="I47" s="101">
        <f t="shared" si="0"/>
        <v>1.503883327302266E-2</v>
      </c>
      <c r="J47" s="101">
        <f t="shared" si="1"/>
        <v>2.2000875656742556E-2</v>
      </c>
      <c r="K47" s="98">
        <f t="shared" si="2"/>
        <v>603</v>
      </c>
      <c r="L47" s="102">
        <f t="shared" si="4"/>
        <v>1.605645053920916E-2</v>
      </c>
      <c r="M47" s="99">
        <f t="shared" si="3"/>
        <v>-328</v>
      </c>
      <c r="N47" s="99">
        <f t="shared" si="5"/>
        <v>0</v>
      </c>
    </row>
    <row r="48" spans="1:14">
      <c r="A48" s="42">
        <v>46</v>
      </c>
      <c r="B48" s="104" t="s">
        <v>137</v>
      </c>
      <c r="C48" s="99">
        <v>15261</v>
      </c>
      <c r="D48" s="99">
        <v>15993</v>
      </c>
      <c r="E48" s="99">
        <v>15913</v>
      </c>
      <c r="F48" s="99"/>
      <c r="G48" s="99"/>
      <c r="H48" s="99"/>
      <c r="I48" s="101">
        <f t="shared" si="0"/>
        <v>8.5435348210920557E-3</v>
      </c>
      <c r="J48" s="101">
        <f t="shared" si="1"/>
        <v>4.2723281567394009E-2</v>
      </c>
      <c r="K48" s="98">
        <f t="shared" si="2"/>
        <v>652</v>
      </c>
      <c r="L48" s="102">
        <f t="shared" si="4"/>
        <v>1.7361203568100121E-2</v>
      </c>
      <c r="M48" s="99">
        <f t="shared" si="3"/>
        <v>-80</v>
      </c>
      <c r="N48" s="99">
        <f t="shared" si="5"/>
        <v>0</v>
      </c>
    </row>
    <row r="49" spans="1:14">
      <c r="A49" s="42">
        <v>47</v>
      </c>
      <c r="B49" s="104" t="s">
        <v>138</v>
      </c>
      <c r="C49" s="99">
        <v>5615</v>
      </c>
      <c r="D49" s="99">
        <v>6092</v>
      </c>
      <c r="E49" s="99">
        <v>6102</v>
      </c>
      <c r="F49" s="99"/>
      <c r="G49" s="99"/>
      <c r="H49" s="99"/>
      <c r="I49" s="101">
        <f t="shared" si="0"/>
        <v>3.2761044101240326E-3</v>
      </c>
      <c r="J49" s="101">
        <f t="shared" si="1"/>
        <v>8.6731967943009788E-2</v>
      </c>
      <c r="K49" s="98">
        <f t="shared" si="2"/>
        <v>487</v>
      </c>
      <c r="L49" s="102">
        <f t="shared" si="4"/>
        <v>1.2967647450406071E-2</v>
      </c>
      <c r="M49" s="99">
        <f t="shared" si="3"/>
        <v>10</v>
      </c>
      <c r="N49" s="99">
        <f t="shared" si="5"/>
        <v>0</v>
      </c>
    </row>
    <row r="50" spans="1:14">
      <c r="A50" s="42">
        <v>48</v>
      </c>
      <c r="B50" s="104" t="s">
        <v>139</v>
      </c>
      <c r="C50" s="99">
        <v>36123</v>
      </c>
      <c r="D50" s="99">
        <v>37757</v>
      </c>
      <c r="E50" s="99">
        <v>37458</v>
      </c>
      <c r="F50" s="99"/>
      <c r="G50" s="99"/>
      <c r="H50" s="99"/>
      <c r="I50" s="101">
        <f t="shared" si="0"/>
        <v>2.011083562674959E-2</v>
      </c>
      <c r="J50" s="101">
        <f t="shared" si="1"/>
        <v>3.6957063366829995E-2</v>
      </c>
      <c r="K50" s="98">
        <f t="shared" si="2"/>
        <v>1335</v>
      </c>
      <c r="L50" s="102">
        <f t="shared" si="4"/>
        <v>3.5547863134070032E-2</v>
      </c>
      <c r="M50" s="99">
        <f t="shared" si="3"/>
        <v>-299</v>
      </c>
      <c r="N50" s="99">
        <f t="shared" si="5"/>
        <v>0</v>
      </c>
    </row>
    <row r="51" spans="1:14">
      <c r="A51" s="42">
        <v>49</v>
      </c>
      <c r="B51" s="104" t="s">
        <v>140</v>
      </c>
      <c r="C51" s="99">
        <v>2317</v>
      </c>
      <c r="D51" s="99">
        <v>2456</v>
      </c>
      <c r="E51" s="99">
        <v>2462</v>
      </c>
      <c r="F51" s="99"/>
      <c r="G51" s="99"/>
      <c r="H51" s="99"/>
      <c r="I51" s="101">
        <f t="shared" si="0"/>
        <v>1.3218238377131052E-3</v>
      </c>
      <c r="J51" s="101">
        <f t="shared" si="1"/>
        <v>6.2580923608113945E-2</v>
      </c>
      <c r="K51" s="98">
        <f t="shared" si="2"/>
        <v>145</v>
      </c>
      <c r="L51" s="102">
        <f t="shared" si="4"/>
        <v>3.8610038610038611E-3</v>
      </c>
      <c r="M51" s="99">
        <f t="shared" si="3"/>
        <v>6</v>
      </c>
      <c r="N51" s="99">
        <f t="shared" si="5"/>
        <v>0</v>
      </c>
    </row>
    <row r="52" spans="1:14">
      <c r="A52" s="42">
        <v>50</v>
      </c>
      <c r="B52" s="104" t="s">
        <v>141</v>
      </c>
      <c r="C52" s="99">
        <v>6117</v>
      </c>
      <c r="D52" s="99">
        <v>6369</v>
      </c>
      <c r="E52" s="99">
        <v>6350</v>
      </c>
      <c r="F52" s="99"/>
      <c r="G52" s="99"/>
      <c r="H52" s="99"/>
      <c r="I52" s="101">
        <f t="shared" si="0"/>
        <v>3.4092531963762053E-3</v>
      </c>
      <c r="J52" s="101">
        <f t="shared" si="1"/>
        <v>3.8090567271538339E-2</v>
      </c>
      <c r="K52" s="98">
        <f t="shared" si="2"/>
        <v>233</v>
      </c>
      <c r="L52" s="102">
        <f t="shared" si="4"/>
        <v>6.2042337904406868E-3</v>
      </c>
      <c r="M52" s="99">
        <f t="shared" si="3"/>
        <v>-19</v>
      </c>
      <c r="N52" s="99">
        <f t="shared" si="5"/>
        <v>0</v>
      </c>
    </row>
    <row r="53" spans="1:14">
      <c r="A53" s="42">
        <v>51</v>
      </c>
      <c r="B53" s="104" t="s">
        <v>142</v>
      </c>
      <c r="C53" s="99">
        <v>6047</v>
      </c>
      <c r="D53" s="99">
        <v>6244</v>
      </c>
      <c r="E53" s="99">
        <v>6174</v>
      </c>
      <c r="F53" s="99"/>
      <c r="G53" s="99"/>
      <c r="H53" s="99"/>
      <c r="I53" s="101">
        <f t="shared" si="0"/>
        <v>3.3147605093585344E-3</v>
      </c>
      <c r="J53" s="101">
        <f t="shared" si="1"/>
        <v>2.1002149826360179E-2</v>
      </c>
      <c r="K53" s="98">
        <f t="shared" si="2"/>
        <v>127</v>
      </c>
      <c r="L53" s="102">
        <f t="shared" si="4"/>
        <v>3.3817068299826919E-3</v>
      </c>
      <c r="M53" s="99">
        <f t="shared" si="3"/>
        <v>-70</v>
      </c>
      <c r="N53" s="99">
        <f t="shared" si="5"/>
        <v>0</v>
      </c>
    </row>
    <row r="54" spans="1:14">
      <c r="A54" s="42">
        <v>52</v>
      </c>
      <c r="B54" s="104" t="s">
        <v>143</v>
      </c>
      <c r="C54" s="99">
        <v>12364</v>
      </c>
      <c r="D54" s="99">
        <v>13260</v>
      </c>
      <c r="E54" s="99">
        <v>13142</v>
      </c>
      <c r="F54" s="99"/>
      <c r="G54" s="99"/>
      <c r="H54" s="99"/>
      <c r="I54" s="101">
        <f t="shared" si="0"/>
        <v>7.0558118908308808E-3</v>
      </c>
      <c r="J54" s="101">
        <f t="shared" si="1"/>
        <v>6.292461986412165E-2</v>
      </c>
      <c r="K54" s="98">
        <f t="shared" si="2"/>
        <v>778</v>
      </c>
      <c r="L54" s="102">
        <f t="shared" si="4"/>
        <v>2.0716282785248303E-2</v>
      </c>
      <c r="M54" s="99">
        <f t="shared" si="3"/>
        <v>-118</v>
      </c>
      <c r="N54" s="99">
        <f t="shared" si="5"/>
        <v>0</v>
      </c>
    </row>
    <row r="55" spans="1:14">
      <c r="A55" s="42">
        <v>53</v>
      </c>
      <c r="B55" s="104" t="s">
        <v>144</v>
      </c>
      <c r="C55" s="99">
        <v>6660</v>
      </c>
      <c r="D55" s="99">
        <v>7237</v>
      </c>
      <c r="E55" s="99">
        <v>7219</v>
      </c>
      <c r="F55" s="99"/>
      <c r="G55" s="99"/>
      <c r="H55" s="99"/>
      <c r="I55" s="101">
        <f t="shared" si="0"/>
        <v>3.8758108385259569E-3</v>
      </c>
      <c r="J55" s="101">
        <f t="shared" si="1"/>
        <v>8.3933933933933932E-2</v>
      </c>
      <c r="K55" s="98">
        <f t="shared" si="2"/>
        <v>559</v>
      </c>
      <c r="L55" s="102">
        <f t="shared" si="4"/>
        <v>1.4884835574490747E-2</v>
      </c>
      <c r="M55" s="99">
        <f t="shared" si="3"/>
        <v>-18</v>
      </c>
      <c r="N55" s="99">
        <f t="shared" si="5"/>
        <v>0</v>
      </c>
    </row>
    <row r="56" spans="1:14">
      <c r="A56" s="42">
        <v>54</v>
      </c>
      <c r="B56" s="104" t="s">
        <v>145</v>
      </c>
      <c r="C56" s="99">
        <v>22514</v>
      </c>
      <c r="D56" s="99">
        <v>22908</v>
      </c>
      <c r="E56" s="99">
        <v>22703</v>
      </c>
      <c r="F56" s="99"/>
      <c r="G56" s="99"/>
      <c r="H56" s="99"/>
      <c r="I56" s="101">
        <f t="shared" si="0"/>
        <v>1.218901973501244E-2</v>
      </c>
      <c r="J56" s="101">
        <f t="shared" si="1"/>
        <v>8.3947765834591816E-3</v>
      </c>
      <c r="K56" s="98">
        <f t="shared" si="2"/>
        <v>189</v>
      </c>
      <c r="L56" s="102">
        <f t="shared" si="4"/>
        <v>5.0326188257222744E-3</v>
      </c>
      <c r="M56" s="99">
        <f t="shared" si="3"/>
        <v>-205</v>
      </c>
      <c r="N56" s="99">
        <f t="shared" si="5"/>
        <v>0</v>
      </c>
    </row>
    <row r="57" spans="1:14">
      <c r="A57" s="42">
        <v>55</v>
      </c>
      <c r="B57" s="104" t="s">
        <v>146</v>
      </c>
      <c r="C57" s="99">
        <v>25025</v>
      </c>
      <c r="D57" s="99">
        <v>26071</v>
      </c>
      <c r="E57" s="99">
        <v>25865</v>
      </c>
      <c r="F57" s="99"/>
      <c r="G57" s="99"/>
      <c r="H57" s="99"/>
      <c r="I57" s="101">
        <f t="shared" si="0"/>
        <v>1.3886666759727646E-2</v>
      </c>
      <c r="J57" s="101">
        <f t="shared" si="1"/>
        <v>3.3566433566433566E-2</v>
      </c>
      <c r="K57" s="98">
        <f t="shared" si="2"/>
        <v>840</v>
      </c>
      <c r="L57" s="102">
        <f t="shared" si="4"/>
        <v>2.2367194780987885E-2</v>
      </c>
      <c r="M57" s="99">
        <f t="shared" si="3"/>
        <v>-206</v>
      </c>
      <c r="N57" s="99">
        <f t="shared" si="5"/>
        <v>0</v>
      </c>
    </row>
    <row r="58" spans="1:14">
      <c r="A58" s="42">
        <v>56</v>
      </c>
      <c r="B58" s="104" t="s">
        <v>147</v>
      </c>
      <c r="C58" s="99">
        <v>2230</v>
      </c>
      <c r="D58" s="99">
        <v>2353</v>
      </c>
      <c r="E58" s="99">
        <v>2389</v>
      </c>
      <c r="F58" s="99"/>
      <c r="G58" s="99"/>
      <c r="H58" s="99"/>
      <c r="I58" s="101">
        <f t="shared" si="0"/>
        <v>1.2826308482114575E-3</v>
      </c>
      <c r="J58" s="101">
        <f t="shared" si="1"/>
        <v>7.1300448430493268E-2</v>
      </c>
      <c r="K58" s="98">
        <f t="shared" si="2"/>
        <v>159</v>
      </c>
      <c r="L58" s="102">
        <f t="shared" si="4"/>
        <v>4.2337904406869924E-3</v>
      </c>
      <c r="M58" s="99">
        <f t="shared" si="3"/>
        <v>36</v>
      </c>
      <c r="N58" s="99">
        <f t="shared" si="5"/>
        <v>0</v>
      </c>
    </row>
    <row r="59" spans="1:14">
      <c r="A59" s="42">
        <v>57</v>
      </c>
      <c r="B59" s="104" t="s">
        <v>148</v>
      </c>
      <c r="C59" s="99">
        <v>4076</v>
      </c>
      <c r="D59" s="99">
        <v>4318</v>
      </c>
      <c r="E59" s="99">
        <v>4278</v>
      </c>
      <c r="F59" s="99"/>
      <c r="G59" s="99"/>
      <c r="H59" s="99"/>
      <c r="I59" s="101">
        <f t="shared" si="0"/>
        <v>2.2968165628499855E-3</v>
      </c>
      <c r="J59" s="101">
        <f t="shared" si="1"/>
        <v>4.9558390578999016E-2</v>
      </c>
      <c r="K59" s="98">
        <f t="shared" si="2"/>
        <v>202</v>
      </c>
      <c r="L59" s="102">
        <f t="shared" si="4"/>
        <v>5.3787777925708965E-3</v>
      </c>
      <c r="M59" s="99">
        <f t="shared" si="3"/>
        <v>-40</v>
      </c>
      <c r="N59" s="99">
        <f t="shared" si="5"/>
        <v>0</v>
      </c>
    </row>
    <row r="60" spans="1:14">
      <c r="A60" s="42">
        <v>58</v>
      </c>
      <c r="B60" s="104" t="s">
        <v>149</v>
      </c>
      <c r="C60" s="99">
        <v>9998</v>
      </c>
      <c r="D60" s="99">
        <v>10466</v>
      </c>
      <c r="E60" s="99">
        <v>10450</v>
      </c>
      <c r="F60" s="99"/>
      <c r="G60" s="99"/>
      <c r="H60" s="99"/>
      <c r="I60" s="101">
        <f t="shared" si="0"/>
        <v>5.6105032916742275E-3</v>
      </c>
      <c r="J60" s="101">
        <f t="shared" si="1"/>
        <v>4.5209041808361675E-2</v>
      </c>
      <c r="K60" s="98">
        <f t="shared" si="2"/>
        <v>452</v>
      </c>
      <c r="L60" s="102">
        <f t="shared" si="4"/>
        <v>1.2035681001198242E-2</v>
      </c>
      <c r="M60" s="99">
        <f t="shared" si="3"/>
        <v>-16</v>
      </c>
      <c r="N60" s="99">
        <f t="shared" si="5"/>
        <v>0</v>
      </c>
    </row>
    <row r="61" spans="1:14">
      <c r="A61" s="42">
        <v>59</v>
      </c>
      <c r="B61" s="104" t="s">
        <v>150</v>
      </c>
      <c r="C61" s="99">
        <v>24108</v>
      </c>
      <c r="D61" s="99">
        <v>24916</v>
      </c>
      <c r="E61" s="99">
        <v>24632</v>
      </c>
      <c r="F61" s="99"/>
      <c r="G61" s="99"/>
      <c r="H61" s="99"/>
      <c r="I61" s="101">
        <f t="shared" si="0"/>
        <v>1.3224681060336802E-2</v>
      </c>
      <c r="J61" s="101">
        <f t="shared" si="1"/>
        <v>2.1735523477683757E-2</v>
      </c>
      <c r="K61" s="98">
        <f t="shared" si="2"/>
        <v>524</v>
      </c>
      <c r="L61" s="102">
        <f t="shared" si="4"/>
        <v>1.3952869125282919E-2</v>
      </c>
      <c r="M61" s="99">
        <f t="shared" si="3"/>
        <v>-284</v>
      </c>
      <c r="N61" s="99">
        <f t="shared" si="5"/>
        <v>0</v>
      </c>
    </row>
    <row r="62" spans="1:14">
      <c r="A62" s="42">
        <v>60</v>
      </c>
      <c r="B62" s="104" t="s">
        <v>151</v>
      </c>
      <c r="C62" s="99">
        <v>8629</v>
      </c>
      <c r="D62" s="99">
        <v>8936</v>
      </c>
      <c r="E62" s="99">
        <v>8879</v>
      </c>
      <c r="F62" s="99"/>
      <c r="G62" s="99"/>
      <c r="H62" s="99"/>
      <c r="I62" s="101">
        <f t="shared" si="0"/>
        <v>4.7670486819880835E-3</v>
      </c>
      <c r="J62" s="101">
        <f t="shared" si="1"/>
        <v>2.897207092362962E-2</v>
      </c>
      <c r="K62" s="98">
        <f t="shared" si="2"/>
        <v>250</v>
      </c>
      <c r="L62" s="102">
        <f t="shared" si="4"/>
        <v>6.6569032086273468E-3</v>
      </c>
      <c r="M62" s="99">
        <f t="shared" si="3"/>
        <v>-57</v>
      </c>
      <c r="N62" s="99">
        <f t="shared" si="5"/>
        <v>0</v>
      </c>
    </row>
    <row r="63" spans="1:14">
      <c r="A63" s="42">
        <v>61</v>
      </c>
      <c r="B63" s="104" t="s">
        <v>152</v>
      </c>
      <c r="C63" s="99">
        <v>17529</v>
      </c>
      <c r="D63" s="99">
        <v>18761</v>
      </c>
      <c r="E63" s="99">
        <v>18711</v>
      </c>
      <c r="F63" s="99"/>
      <c r="G63" s="99"/>
      <c r="H63" s="99"/>
      <c r="I63" s="101">
        <f t="shared" si="0"/>
        <v>1.004575378856617E-2</v>
      </c>
      <c r="J63" s="101">
        <f t="shared" si="1"/>
        <v>6.7431114153688174E-2</v>
      </c>
      <c r="K63" s="98">
        <f t="shared" si="2"/>
        <v>1182</v>
      </c>
      <c r="L63" s="102">
        <f t="shared" si="4"/>
        <v>3.1473838370390098E-2</v>
      </c>
      <c r="M63" s="99">
        <f t="shared" si="3"/>
        <v>-50</v>
      </c>
      <c r="N63" s="99">
        <f t="shared" si="5"/>
        <v>0</v>
      </c>
    </row>
    <row r="64" spans="1:14">
      <c r="A64" s="42">
        <v>62</v>
      </c>
      <c r="B64" s="104" t="s">
        <v>153</v>
      </c>
      <c r="C64" s="99">
        <v>1284</v>
      </c>
      <c r="D64" s="99">
        <v>1355</v>
      </c>
      <c r="E64" s="99">
        <v>1370</v>
      </c>
      <c r="F64" s="99"/>
      <c r="G64" s="99"/>
      <c r="H64" s="99"/>
      <c r="I64" s="101">
        <f t="shared" si="0"/>
        <v>7.3553966598982699E-4</v>
      </c>
      <c r="J64" s="101">
        <f t="shared" si="1"/>
        <v>6.6978193146417439E-2</v>
      </c>
      <c r="K64" s="98">
        <f t="shared" si="2"/>
        <v>86</v>
      </c>
      <c r="L64" s="102">
        <f t="shared" si="4"/>
        <v>2.2899747037678072E-3</v>
      </c>
      <c r="M64" s="99">
        <f t="shared" si="3"/>
        <v>15</v>
      </c>
      <c r="N64" s="99">
        <f t="shared" si="5"/>
        <v>0</v>
      </c>
    </row>
    <row r="65" spans="1:14">
      <c r="A65" s="42">
        <v>63</v>
      </c>
      <c r="B65" s="104" t="s">
        <v>154</v>
      </c>
      <c r="C65" s="99">
        <v>12234</v>
      </c>
      <c r="D65" s="99">
        <v>13283</v>
      </c>
      <c r="E65" s="99">
        <v>13226</v>
      </c>
      <c r="F65" s="99"/>
      <c r="G65" s="99"/>
      <c r="H65" s="99"/>
      <c r="I65" s="101">
        <f t="shared" si="0"/>
        <v>7.1009106732711326E-3</v>
      </c>
      <c r="J65" s="101">
        <f t="shared" si="1"/>
        <v>8.1085499427824101E-2</v>
      </c>
      <c r="K65" s="98">
        <f t="shared" si="2"/>
        <v>992</v>
      </c>
      <c r="L65" s="102">
        <f t="shared" si="4"/>
        <v>2.641459193183331E-2</v>
      </c>
      <c r="M65" s="99">
        <f t="shared" si="3"/>
        <v>-57</v>
      </c>
      <c r="N65" s="99">
        <f t="shared" si="5"/>
        <v>0</v>
      </c>
    </row>
    <row r="66" spans="1:14">
      <c r="A66" s="42">
        <v>64</v>
      </c>
      <c r="B66" s="104" t="s">
        <v>155</v>
      </c>
      <c r="C66" s="99">
        <v>8861</v>
      </c>
      <c r="D66" s="99">
        <v>9115</v>
      </c>
      <c r="E66" s="99">
        <v>9031</v>
      </c>
      <c r="F66" s="99"/>
      <c r="G66" s="99"/>
      <c r="H66" s="99"/>
      <c r="I66" s="101">
        <f t="shared" si="0"/>
        <v>4.8486560025942536E-3</v>
      </c>
      <c r="J66" s="101">
        <f t="shared" si="1"/>
        <v>1.9185193544746643E-2</v>
      </c>
      <c r="K66" s="98">
        <f t="shared" si="2"/>
        <v>170</v>
      </c>
      <c r="L66" s="102">
        <f t="shared" si="4"/>
        <v>4.5266941818665959E-3</v>
      </c>
      <c r="M66" s="99">
        <f t="shared" si="3"/>
        <v>-84</v>
      </c>
      <c r="N66" s="99">
        <f t="shared" si="5"/>
        <v>0</v>
      </c>
    </row>
    <row r="67" spans="1:14">
      <c r="A67" s="42">
        <v>65</v>
      </c>
      <c r="B67" s="104" t="s">
        <v>156</v>
      </c>
      <c r="C67" s="99">
        <v>8209</v>
      </c>
      <c r="D67" s="99">
        <v>9045</v>
      </c>
      <c r="E67" s="99">
        <v>8985</v>
      </c>
      <c r="F67" s="99"/>
      <c r="G67" s="99"/>
      <c r="H67" s="99"/>
      <c r="I67" s="101">
        <f t="shared" ref="I67:I84" si="6">E67/$E$84</f>
        <v>4.8239590503055445E-3</v>
      </c>
      <c r="J67" s="101">
        <f t="shared" ref="J67:J84" si="7">(E67-C67)/C67</f>
        <v>9.4530393470581064E-2</v>
      </c>
      <c r="K67" s="98">
        <f t="shared" ref="K67:K84" si="8">E67-C67</f>
        <v>776</v>
      </c>
      <c r="L67" s="102">
        <f t="shared" si="4"/>
        <v>2.0663027559579283E-2</v>
      </c>
      <c r="M67" s="99">
        <f t="shared" ref="M67:M84" si="9">E67-D67</f>
        <v>-60</v>
      </c>
      <c r="N67" s="99">
        <f t="shared" si="5"/>
        <v>0</v>
      </c>
    </row>
    <row r="68" spans="1:14">
      <c r="A68" s="42">
        <v>66</v>
      </c>
      <c r="B68" s="104" t="s">
        <v>157</v>
      </c>
      <c r="C68" s="99">
        <v>5879</v>
      </c>
      <c r="D68" s="99">
        <v>6026</v>
      </c>
      <c r="E68" s="99">
        <v>5999</v>
      </c>
      <c r="F68" s="99"/>
      <c r="G68" s="99"/>
      <c r="H68" s="99"/>
      <c r="I68" s="101">
        <f t="shared" si="6"/>
        <v>3.2208047126080089E-3</v>
      </c>
      <c r="J68" s="101">
        <f t="shared" si="7"/>
        <v>2.0411634631740092E-2</v>
      </c>
      <c r="K68" s="98">
        <f t="shared" si="8"/>
        <v>120</v>
      </c>
      <c r="L68" s="102">
        <f t="shared" ref="L68:L84" si="10">K68/$K$84</f>
        <v>3.1953135401411262E-3</v>
      </c>
      <c r="M68" s="99">
        <f t="shared" si="9"/>
        <v>-27</v>
      </c>
      <c r="N68" s="99">
        <f t="shared" ref="N68:N84" si="11">H68-G68</f>
        <v>0</v>
      </c>
    </row>
    <row r="69" spans="1:14">
      <c r="A69" s="42">
        <v>67</v>
      </c>
      <c r="B69" s="104" t="s">
        <v>158</v>
      </c>
      <c r="C69" s="99">
        <v>10829</v>
      </c>
      <c r="D69" s="99">
        <v>11122</v>
      </c>
      <c r="E69" s="99">
        <v>11017</v>
      </c>
      <c r="F69" s="99"/>
      <c r="G69" s="99"/>
      <c r="H69" s="99"/>
      <c r="I69" s="101">
        <f t="shared" si="6"/>
        <v>5.91492007314593E-3</v>
      </c>
      <c r="J69" s="101">
        <f t="shared" si="7"/>
        <v>1.7360790470034169E-2</v>
      </c>
      <c r="K69" s="98">
        <f t="shared" si="8"/>
        <v>188</v>
      </c>
      <c r="L69" s="102">
        <f t="shared" si="10"/>
        <v>5.0059912128877643E-3</v>
      </c>
      <c r="M69" s="99">
        <f t="shared" si="9"/>
        <v>-105</v>
      </c>
      <c r="N69" s="99">
        <f t="shared" si="11"/>
        <v>0</v>
      </c>
    </row>
    <row r="70" spans="1:14">
      <c r="A70" s="42">
        <v>68</v>
      </c>
      <c r="B70" s="104" t="s">
        <v>159</v>
      </c>
      <c r="C70" s="99">
        <v>7133</v>
      </c>
      <c r="D70" s="99">
        <v>7404</v>
      </c>
      <c r="E70" s="99">
        <v>7401</v>
      </c>
      <c r="F70" s="99"/>
      <c r="G70" s="99"/>
      <c r="H70" s="99"/>
      <c r="I70" s="101">
        <f t="shared" si="6"/>
        <v>3.973524867146503E-3</v>
      </c>
      <c r="J70" s="101">
        <f t="shared" si="7"/>
        <v>3.7571849151829526E-2</v>
      </c>
      <c r="K70" s="98">
        <f t="shared" si="8"/>
        <v>268</v>
      </c>
      <c r="L70" s="102">
        <f t="shared" si="10"/>
        <v>7.1362002396485151E-3</v>
      </c>
      <c r="M70" s="99">
        <f t="shared" si="9"/>
        <v>-3</v>
      </c>
      <c r="N70" s="99">
        <f t="shared" si="11"/>
        <v>0</v>
      </c>
    </row>
    <row r="71" spans="1:14">
      <c r="A71" s="42">
        <v>69</v>
      </c>
      <c r="B71" s="104" t="s">
        <v>160</v>
      </c>
      <c r="C71" s="99">
        <v>1177</v>
      </c>
      <c r="D71" s="99">
        <v>1242</v>
      </c>
      <c r="E71" s="99">
        <v>1248</v>
      </c>
      <c r="F71" s="99"/>
      <c r="G71" s="99"/>
      <c r="H71" s="99"/>
      <c r="I71" s="101">
        <f t="shared" si="6"/>
        <v>6.7003905339803218E-4</v>
      </c>
      <c r="J71" s="101">
        <f t="shared" si="7"/>
        <v>6.0322854715378078E-2</v>
      </c>
      <c r="K71" s="98">
        <f t="shared" si="8"/>
        <v>71</v>
      </c>
      <c r="L71" s="102">
        <f t="shared" si="10"/>
        <v>1.8905605112501664E-3</v>
      </c>
      <c r="M71" s="99">
        <f t="shared" si="9"/>
        <v>6</v>
      </c>
      <c r="N71" s="99">
        <f t="shared" si="11"/>
        <v>0</v>
      </c>
    </row>
    <row r="72" spans="1:14">
      <c r="A72" s="42">
        <v>70</v>
      </c>
      <c r="B72" s="104" t="s">
        <v>161</v>
      </c>
      <c r="C72" s="99">
        <v>4518</v>
      </c>
      <c r="D72" s="99">
        <v>4604</v>
      </c>
      <c r="E72" s="99">
        <v>4589</v>
      </c>
      <c r="F72" s="99"/>
      <c r="G72" s="99"/>
      <c r="H72" s="99"/>
      <c r="I72" s="101">
        <f t="shared" si="6"/>
        <v>2.4637894359323476E-3</v>
      </c>
      <c r="J72" s="101">
        <f t="shared" si="7"/>
        <v>1.5714918105356353E-2</v>
      </c>
      <c r="K72" s="98">
        <f t="shared" si="8"/>
        <v>71</v>
      </c>
      <c r="L72" s="102">
        <f t="shared" si="10"/>
        <v>1.8905605112501664E-3</v>
      </c>
      <c r="M72" s="99">
        <f t="shared" si="9"/>
        <v>-15</v>
      </c>
      <c r="N72" s="99">
        <f t="shared" si="11"/>
        <v>0</v>
      </c>
    </row>
    <row r="73" spans="1:14">
      <c r="A73" s="42">
        <v>71</v>
      </c>
      <c r="B73" s="104" t="s">
        <v>162</v>
      </c>
      <c r="C73" s="99">
        <v>4767</v>
      </c>
      <c r="D73" s="99">
        <v>4782</v>
      </c>
      <c r="E73" s="99">
        <v>4757</v>
      </c>
      <c r="F73" s="99"/>
      <c r="G73" s="99"/>
      <c r="H73" s="99"/>
      <c r="I73" s="101">
        <f t="shared" si="6"/>
        <v>2.5539870008128517E-3</v>
      </c>
      <c r="J73" s="101">
        <f t="shared" si="7"/>
        <v>-2.0977554017201595E-3</v>
      </c>
      <c r="K73" s="98">
        <f t="shared" si="8"/>
        <v>-10</v>
      </c>
      <c r="L73" s="102">
        <f t="shared" si="10"/>
        <v>-2.6627612834509385E-4</v>
      </c>
      <c r="M73" s="99">
        <f t="shared" si="9"/>
        <v>-25</v>
      </c>
      <c r="N73" s="99">
        <f t="shared" si="11"/>
        <v>0</v>
      </c>
    </row>
    <row r="74" spans="1:14">
      <c r="A74" s="42">
        <v>72</v>
      </c>
      <c r="B74" s="104" t="s">
        <v>163</v>
      </c>
      <c r="C74" s="99">
        <v>4086</v>
      </c>
      <c r="D74" s="99">
        <v>4477</v>
      </c>
      <c r="E74" s="99">
        <v>4492</v>
      </c>
      <c r="F74" s="99"/>
      <c r="G74" s="99"/>
      <c r="H74" s="99"/>
      <c r="I74" s="101">
        <f t="shared" si="6"/>
        <v>2.4117110800191991E-3</v>
      </c>
      <c r="J74" s="101">
        <f t="shared" si="7"/>
        <v>9.9363680861478218E-2</v>
      </c>
      <c r="K74" s="98">
        <f t="shared" si="8"/>
        <v>406</v>
      </c>
      <c r="L74" s="102">
        <f t="shared" si="10"/>
        <v>1.0810810810810811E-2</v>
      </c>
      <c r="M74" s="99">
        <f t="shared" si="9"/>
        <v>15</v>
      </c>
      <c r="N74" s="99">
        <f t="shared" si="11"/>
        <v>0</v>
      </c>
    </row>
    <row r="75" spans="1:14">
      <c r="A75" s="42">
        <v>73</v>
      </c>
      <c r="B75" s="104" t="s">
        <v>164</v>
      </c>
      <c r="C75" s="99">
        <v>2417</v>
      </c>
      <c r="D75" s="99">
        <v>2745</v>
      </c>
      <c r="E75" s="99">
        <v>2737</v>
      </c>
      <c r="F75" s="99"/>
      <c r="G75" s="99"/>
      <c r="H75" s="99"/>
      <c r="I75" s="101">
        <f t="shared" si="6"/>
        <v>1.4694686611782164E-3</v>
      </c>
      <c r="J75" s="101">
        <f t="shared" si="7"/>
        <v>0.13239553165080678</v>
      </c>
      <c r="K75" s="98">
        <f t="shared" si="8"/>
        <v>320</v>
      </c>
      <c r="L75" s="102">
        <f t="shared" si="10"/>
        <v>8.5208361070430033E-3</v>
      </c>
      <c r="M75" s="99">
        <f t="shared" si="9"/>
        <v>-8</v>
      </c>
      <c r="N75" s="99">
        <f t="shared" si="11"/>
        <v>0</v>
      </c>
    </row>
    <row r="76" spans="1:14">
      <c r="A76" s="42">
        <v>74</v>
      </c>
      <c r="B76" s="104" t="s">
        <v>165</v>
      </c>
      <c r="C76" s="99">
        <v>4301</v>
      </c>
      <c r="D76" s="99">
        <v>4226</v>
      </c>
      <c r="E76" s="99">
        <v>4231</v>
      </c>
      <c r="F76" s="99"/>
      <c r="G76" s="99"/>
      <c r="H76" s="99"/>
      <c r="I76" s="101">
        <f t="shared" si="6"/>
        <v>2.2715827202941298E-3</v>
      </c>
      <c r="J76" s="101">
        <f t="shared" si="7"/>
        <v>-1.6275284817484307E-2</v>
      </c>
      <c r="K76" s="98">
        <f t="shared" si="8"/>
        <v>-70</v>
      </c>
      <c r="L76" s="102">
        <f t="shared" si="10"/>
        <v>-1.863932898415657E-3</v>
      </c>
      <c r="M76" s="99">
        <f t="shared" si="9"/>
        <v>5</v>
      </c>
      <c r="N76" s="99">
        <f t="shared" si="11"/>
        <v>0</v>
      </c>
    </row>
    <row r="77" spans="1:14">
      <c r="A77" s="42">
        <v>75</v>
      </c>
      <c r="B77" s="104" t="s">
        <v>166</v>
      </c>
      <c r="C77" s="99">
        <v>1258</v>
      </c>
      <c r="D77" s="99">
        <v>1311</v>
      </c>
      <c r="E77" s="99">
        <v>1295</v>
      </c>
      <c r="F77" s="99"/>
      <c r="G77" s="99"/>
      <c r="H77" s="99"/>
      <c r="I77" s="101">
        <f t="shared" si="6"/>
        <v>6.9527289595388761E-4</v>
      </c>
      <c r="J77" s="101">
        <f t="shared" si="7"/>
        <v>2.9411764705882353E-2</v>
      </c>
      <c r="K77" s="98">
        <f t="shared" si="8"/>
        <v>37</v>
      </c>
      <c r="L77" s="102">
        <f t="shared" si="10"/>
        <v>9.8522167487684722E-4</v>
      </c>
      <c r="M77" s="99">
        <f t="shared" si="9"/>
        <v>-16</v>
      </c>
      <c r="N77" s="99">
        <f t="shared" si="11"/>
        <v>0</v>
      </c>
    </row>
    <row r="78" spans="1:14">
      <c r="A78" s="42">
        <v>76</v>
      </c>
      <c r="B78" s="104" t="s">
        <v>167</v>
      </c>
      <c r="C78" s="99">
        <v>1893</v>
      </c>
      <c r="D78" s="99">
        <v>2023</v>
      </c>
      <c r="E78" s="99">
        <v>2036</v>
      </c>
      <c r="F78" s="99"/>
      <c r="G78" s="99"/>
      <c r="H78" s="99"/>
      <c r="I78" s="101">
        <f t="shared" si="6"/>
        <v>1.0931085839089691E-3</v>
      </c>
      <c r="J78" s="101">
        <f t="shared" si="7"/>
        <v>7.5541468568409931E-2</v>
      </c>
      <c r="K78" s="98">
        <f t="shared" si="8"/>
        <v>143</v>
      </c>
      <c r="L78" s="102">
        <f t="shared" si="10"/>
        <v>3.8077486353348422E-3</v>
      </c>
      <c r="M78" s="99">
        <f t="shared" si="9"/>
        <v>13</v>
      </c>
      <c r="N78" s="99">
        <f t="shared" si="11"/>
        <v>0</v>
      </c>
    </row>
    <row r="79" spans="1:14">
      <c r="A79" s="42">
        <v>77</v>
      </c>
      <c r="B79" s="104" t="s">
        <v>168</v>
      </c>
      <c r="C79" s="99">
        <v>6968</v>
      </c>
      <c r="D79" s="99">
        <v>7186</v>
      </c>
      <c r="E79" s="99">
        <v>7118</v>
      </c>
      <c r="F79" s="99"/>
      <c r="G79" s="99"/>
      <c r="H79" s="99"/>
      <c r="I79" s="101">
        <f t="shared" si="6"/>
        <v>3.8215849215442253E-3</v>
      </c>
      <c r="J79" s="101">
        <f t="shared" si="7"/>
        <v>2.1526980482204364E-2</v>
      </c>
      <c r="K79" s="98">
        <f t="shared" si="8"/>
        <v>150</v>
      </c>
      <c r="L79" s="102">
        <f t="shared" si="10"/>
        <v>3.9941419251764082E-3</v>
      </c>
      <c r="M79" s="99">
        <f t="shared" si="9"/>
        <v>-68</v>
      </c>
      <c r="N79" s="99">
        <f t="shared" si="11"/>
        <v>0</v>
      </c>
    </row>
    <row r="80" spans="1:14">
      <c r="A80" s="42">
        <v>78</v>
      </c>
      <c r="B80" s="104" t="s">
        <v>169</v>
      </c>
      <c r="C80" s="99">
        <v>5137</v>
      </c>
      <c r="D80" s="99">
        <v>5139</v>
      </c>
      <c r="E80" s="99">
        <v>5108</v>
      </c>
      <c r="F80" s="99"/>
      <c r="G80" s="99"/>
      <c r="H80" s="99"/>
      <c r="I80" s="101">
        <f t="shared" si="6"/>
        <v>2.7424354845810486E-3</v>
      </c>
      <c r="J80" s="101">
        <f t="shared" si="7"/>
        <v>-5.6453182791512558E-3</v>
      </c>
      <c r="K80" s="98">
        <f t="shared" si="8"/>
        <v>-29</v>
      </c>
      <c r="L80" s="102">
        <f t="shared" si="10"/>
        <v>-7.722007722007722E-4</v>
      </c>
      <c r="M80" s="99">
        <f t="shared" si="9"/>
        <v>-31</v>
      </c>
      <c r="N80" s="99">
        <f t="shared" si="11"/>
        <v>0</v>
      </c>
    </row>
    <row r="81" spans="1:14">
      <c r="A81" s="42">
        <v>79</v>
      </c>
      <c r="B81" s="104" t="s">
        <v>170</v>
      </c>
      <c r="C81" s="99">
        <v>1517</v>
      </c>
      <c r="D81" s="99">
        <v>1575</v>
      </c>
      <c r="E81" s="99">
        <v>1570</v>
      </c>
      <c r="F81" s="99"/>
      <c r="G81" s="99"/>
      <c r="H81" s="99"/>
      <c r="I81" s="101">
        <f t="shared" si="6"/>
        <v>8.4291771941899887E-4</v>
      </c>
      <c r="J81" s="101">
        <f t="shared" si="7"/>
        <v>3.4937376400791038E-2</v>
      </c>
      <c r="K81" s="98">
        <f t="shared" si="8"/>
        <v>53</v>
      </c>
      <c r="L81" s="102">
        <f t="shared" si="10"/>
        <v>1.4112634802289975E-3</v>
      </c>
      <c r="M81" s="99">
        <f t="shared" si="9"/>
        <v>-5</v>
      </c>
      <c r="N81" s="99">
        <f t="shared" si="11"/>
        <v>0</v>
      </c>
    </row>
    <row r="82" spans="1:14">
      <c r="A82" s="42">
        <v>80</v>
      </c>
      <c r="B82" s="104" t="s">
        <v>171</v>
      </c>
      <c r="C82" s="99">
        <v>6522</v>
      </c>
      <c r="D82" s="99">
        <v>6890</v>
      </c>
      <c r="E82" s="99">
        <v>6888</v>
      </c>
      <c r="F82" s="99"/>
      <c r="G82" s="99"/>
      <c r="H82" s="99"/>
      <c r="I82" s="101">
        <f t="shared" si="6"/>
        <v>3.6981001601006777E-3</v>
      </c>
      <c r="J82" s="101">
        <f t="shared" si="7"/>
        <v>5.6117755289788407E-2</v>
      </c>
      <c r="K82" s="98">
        <f t="shared" si="8"/>
        <v>366</v>
      </c>
      <c r="L82" s="102">
        <f t="shared" si="10"/>
        <v>9.745706297430436E-3</v>
      </c>
      <c r="M82" s="99">
        <f t="shared" si="9"/>
        <v>-2</v>
      </c>
      <c r="N82" s="99">
        <f t="shared" si="11"/>
        <v>0</v>
      </c>
    </row>
    <row r="83" spans="1:14">
      <c r="A83" s="42">
        <v>81</v>
      </c>
      <c r="B83" s="104" t="s">
        <v>172</v>
      </c>
      <c r="C83" s="99">
        <v>7954</v>
      </c>
      <c r="D83" s="99">
        <v>8281</v>
      </c>
      <c r="E83" s="99">
        <v>8150</v>
      </c>
      <c r="F83" s="99"/>
      <c r="G83" s="99"/>
      <c r="H83" s="99"/>
      <c r="I83" s="101">
        <f t="shared" si="6"/>
        <v>4.3756556772387521E-3</v>
      </c>
      <c r="J83" s="101">
        <f t="shared" si="7"/>
        <v>2.4641689715866232E-2</v>
      </c>
      <c r="K83" s="98">
        <f t="shared" si="8"/>
        <v>196</v>
      </c>
      <c r="L83" s="102">
        <f t="shared" si="10"/>
        <v>5.2190121155638401E-3</v>
      </c>
      <c r="M83" s="99">
        <f t="shared" si="9"/>
        <v>-131</v>
      </c>
      <c r="N83" s="99">
        <f t="shared" si="11"/>
        <v>0</v>
      </c>
    </row>
    <row r="84" spans="1:14" s="110" customFormat="1">
      <c r="A84" s="192" t="s">
        <v>173</v>
      </c>
      <c r="B84" s="192"/>
      <c r="C84" s="67">
        <v>1825023</v>
      </c>
      <c r="D84" s="67">
        <v>1874315</v>
      </c>
      <c r="E84" s="67">
        <v>1862578</v>
      </c>
      <c r="F84" s="67"/>
      <c r="G84" s="67"/>
      <c r="H84" s="67"/>
      <c r="I84" s="101">
        <f t="shared" si="6"/>
        <v>1</v>
      </c>
      <c r="J84" s="101">
        <f t="shared" si="7"/>
        <v>2.0577822854835254E-2</v>
      </c>
      <c r="K84" s="98">
        <f t="shared" si="8"/>
        <v>37555</v>
      </c>
      <c r="L84" s="102">
        <f t="shared" si="10"/>
        <v>1</v>
      </c>
      <c r="M84" s="98">
        <f t="shared" si="9"/>
        <v>-11737</v>
      </c>
      <c r="N84" s="99">
        <f t="shared" si="11"/>
        <v>0</v>
      </c>
    </row>
    <row r="85" spans="1:14">
      <c r="C85" s="138"/>
      <c r="D85" s="138"/>
      <c r="E85" s="139"/>
      <c r="F85" s="141"/>
      <c r="G85" s="141"/>
      <c r="H85" s="141"/>
      <c r="I85" s="58"/>
      <c r="L85" s="13"/>
    </row>
    <row r="86" spans="1:14">
      <c r="C86" s="127"/>
      <c r="D86" s="127"/>
      <c r="E86" s="127"/>
      <c r="F86" s="127"/>
      <c r="G86" s="127"/>
      <c r="H86" s="127"/>
      <c r="L86" s="13"/>
    </row>
    <row r="87" spans="1:14">
      <c r="C87" s="138"/>
      <c r="D87" s="138"/>
      <c r="E87" s="139"/>
      <c r="F87" s="141"/>
      <c r="G87" s="141"/>
      <c r="H87" s="141"/>
      <c r="L87" s="13"/>
    </row>
    <row r="88" spans="1:14">
      <c r="C88" s="138"/>
      <c r="D88" s="138"/>
      <c r="E88" s="139"/>
      <c r="F88" s="141"/>
      <c r="G88" s="141"/>
      <c r="H88" s="141"/>
      <c r="L88" s="13"/>
    </row>
    <row r="89" spans="1:14">
      <c r="C89" s="138"/>
      <c r="D89" s="138"/>
      <c r="E89" s="139"/>
      <c r="F89" s="141"/>
      <c r="G89" s="141"/>
      <c r="H89" s="141"/>
      <c r="L89" s="13"/>
    </row>
    <row r="90" spans="1:14">
      <c r="C90" s="138"/>
      <c r="D90" s="138"/>
      <c r="E90" s="139"/>
      <c r="F90" s="141"/>
      <c r="G90" s="141"/>
      <c r="H90" s="141"/>
      <c r="L90" s="13"/>
    </row>
    <row r="91" spans="1:14">
      <c r="C91" s="138"/>
      <c r="D91" s="138"/>
      <c r="E91" s="139"/>
      <c r="F91" s="141"/>
      <c r="G91" s="141"/>
      <c r="H91" s="141"/>
    </row>
    <row r="92" spans="1:14">
      <c r="C92" s="138"/>
      <c r="D92" s="138"/>
      <c r="E92" s="139"/>
      <c r="F92" s="141"/>
      <c r="G92" s="141"/>
      <c r="H92" s="141"/>
    </row>
    <row r="93" spans="1:14">
      <c r="C93" s="138"/>
      <c r="D93" s="138"/>
      <c r="E93" s="139"/>
      <c r="F93" s="141"/>
      <c r="G93" s="141"/>
      <c r="H93" s="141"/>
    </row>
    <row r="94" spans="1:14">
      <c r="C94" s="138"/>
      <c r="D94" s="138"/>
      <c r="E94" s="139"/>
      <c r="F94" s="141"/>
      <c r="G94" s="141"/>
      <c r="H94" s="141"/>
    </row>
    <row r="95" spans="1:14">
      <c r="C95" s="138"/>
      <c r="D95" s="138"/>
      <c r="E95" s="139"/>
      <c r="F95" s="141"/>
      <c r="G95" s="141"/>
      <c r="H95" s="141"/>
    </row>
    <row r="96" spans="1:14">
      <c r="C96" s="138"/>
      <c r="D96" s="138"/>
      <c r="E96" s="139"/>
      <c r="F96" s="141"/>
      <c r="G96" s="141"/>
      <c r="H96" s="141"/>
    </row>
    <row r="97" spans="3:9">
      <c r="C97" s="138"/>
      <c r="D97" s="138"/>
      <c r="E97" s="139"/>
      <c r="F97" s="141"/>
      <c r="G97" s="141"/>
      <c r="H97" s="141"/>
    </row>
    <row r="98" spans="3:9">
      <c r="C98" s="138"/>
      <c r="D98" s="138"/>
      <c r="E98" s="139"/>
      <c r="F98" s="141"/>
      <c r="G98" s="141"/>
      <c r="H98" s="141"/>
    </row>
    <row r="99" spans="3:9">
      <c r="C99" s="138"/>
      <c r="D99" s="138"/>
      <c r="E99" s="139"/>
      <c r="F99" s="141"/>
      <c r="G99" s="141"/>
      <c r="H99" s="141"/>
    </row>
    <row r="100" spans="3:9">
      <c r="C100" s="138"/>
      <c r="D100" s="138"/>
      <c r="E100" s="139"/>
      <c r="F100" s="141"/>
      <c r="G100" s="141"/>
      <c r="H100" s="141"/>
    </row>
    <row r="101" spans="3:9">
      <c r="C101" s="138"/>
      <c r="D101" s="138"/>
      <c r="E101" s="139"/>
      <c r="F101" s="141"/>
      <c r="G101" s="141"/>
      <c r="H101" s="141"/>
    </row>
    <row r="102" spans="3:9">
      <c r="C102" s="138"/>
      <c r="D102" s="138"/>
      <c r="E102" s="139"/>
      <c r="F102" s="141"/>
      <c r="G102" s="141"/>
      <c r="H102" s="141"/>
      <c r="I102" s="12"/>
    </row>
    <row r="103" spans="3:9">
      <c r="C103" s="138"/>
      <c r="D103" s="138"/>
      <c r="E103" s="139"/>
      <c r="F103" s="141"/>
      <c r="G103" s="141"/>
      <c r="H103" s="141"/>
    </row>
    <row r="104" spans="3:9">
      <c r="C104" s="138"/>
      <c r="D104" s="138"/>
      <c r="E104" s="139"/>
      <c r="F104" s="141"/>
      <c r="G104" s="141"/>
      <c r="H104" s="141"/>
    </row>
    <row r="105" spans="3:9">
      <c r="C105" s="138"/>
      <c r="D105" s="138"/>
      <c r="E105" s="139"/>
      <c r="F105" s="141"/>
      <c r="G105" s="141"/>
      <c r="H105" s="141"/>
    </row>
    <row r="106" spans="3:9">
      <c r="C106" s="138"/>
      <c r="D106" s="138"/>
      <c r="E106" s="139"/>
      <c r="F106" s="141"/>
      <c r="G106" s="141"/>
      <c r="H106" s="141"/>
    </row>
    <row r="107" spans="3:9">
      <c r="C107" s="138"/>
      <c r="D107" s="138"/>
      <c r="E107" s="139"/>
      <c r="F107" s="141"/>
      <c r="G107" s="141"/>
      <c r="H107" s="141"/>
    </row>
    <row r="108" spans="3:9">
      <c r="C108" s="138"/>
      <c r="D108" s="138"/>
      <c r="E108" s="139"/>
      <c r="F108" s="141"/>
      <c r="G108" s="141"/>
      <c r="H108" s="141"/>
    </row>
    <row r="109" spans="3:9">
      <c r="C109" s="138"/>
      <c r="D109" s="138"/>
      <c r="E109" s="139"/>
      <c r="F109" s="141"/>
      <c r="G109" s="141"/>
      <c r="H109" s="141"/>
    </row>
    <row r="110" spans="3:9">
      <c r="C110" s="138"/>
      <c r="D110" s="138"/>
      <c r="E110" s="139"/>
      <c r="F110" s="141"/>
      <c r="G110" s="141"/>
      <c r="H110" s="141"/>
    </row>
    <row r="111" spans="3:9">
      <c r="C111" s="138"/>
      <c r="D111" s="138"/>
      <c r="E111" s="139"/>
      <c r="F111" s="141"/>
      <c r="G111" s="141"/>
      <c r="H111" s="141"/>
    </row>
    <row r="112" spans="3:9">
      <c r="C112" s="138"/>
      <c r="D112" s="138"/>
      <c r="E112" s="139"/>
      <c r="F112" s="141"/>
      <c r="G112" s="141"/>
      <c r="H112" s="141"/>
    </row>
    <row r="113" spans="3:8">
      <c r="C113" s="138"/>
      <c r="D113" s="138"/>
      <c r="E113" s="139"/>
      <c r="F113" s="141"/>
      <c r="G113" s="141"/>
      <c r="H113" s="141"/>
    </row>
    <row r="114" spans="3:8">
      <c r="C114" s="138"/>
      <c r="D114" s="138"/>
      <c r="E114" s="139"/>
      <c r="F114" s="141"/>
      <c r="G114" s="141"/>
      <c r="H114" s="141"/>
    </row>
    <row r="115" spans="3:8">
      <c r="C115" s="138"/>
      <c r="D115" s="138"/>
      <c r="E115" s="139"/>
      <c r="F115" s="141"/>
      <c r="G115" s="141"/>
      <c r="H115" s="141"/>
    </row>
    <row r="116" spans="3:8">
      <c r="C116" s="138"/>
      <c r="D116" s="138"/>
      <c r="E116" s="139"/>
      <c r="F116" s="141"/>
      <c r="G116" s="141"/>
      <c r="H116" s="141"/>
    </row>
    <row r="117" spans="3:8">
      <c r="C117" s="138"/>
      <c r="D117" s="138"/>
      <c r="E117" s="139"/>
      <c r="F117" s="141"/>
      <c r="G117" s="141"/>
      <c r="H117" s="141"/>
    </row>
    <row r="118" spans="3:8">
      <c r="C118" s="138"/>
      <c r="D118" s="138"/>
      <c r="E118" s="139"/>
      <c r="F118" s="141"/>
      <c r="G118" s="141"/>
      <c r="H118" s="141"/>
    </row>
    <row r="119" spans="3:8">
      <c r="C119" s="138"/>
      <c r="D119" s="138"/>
      <c r="E119" s="139"/>
      <c r="F119" s="141"/>
      <c r="G119" s="141"/>
      <c r="H119" s="141"/>
    </row>
    <row r="120" spans="3:8">
      <c r="C120" s="138"/>
      <c r="D120" s="138"/>
      <c r="E120" s="139"/>
      <c r="F120" s="141"/>
      <c r="G120" s="141"/>
      <c r="H120" s="141"/>
    </row>
    <row r="121" spans="3:8">
      <c r="C121" s="138"/>
      <c r="D121" s="138"/>
      <c r="E121" s="139"/>
      <c r="F121" s="141"/>
      <c r="G121" s="141"/>
      <c r="H121" s="141"/>
    </row>
    <row r="122" spans="3:8">
      <c r="C122" s="138"/>
      <c r="D122" s="138"/>
      <c r="E122" s="139"/>
      <c r="F122" s="141"/>
      <c r="G122" s="141"/>
      <c r="H122" s="141"/>
    </row>
    <row r="123" spans="3:8">
      <c r="C123" s="138"/>
      <c r="D123" s="138"/>
      <c r="E123" s="139"/>
      <c r="F123" s="141"/>
      <c r="G123" s="141"/>
      <c r="H123" s="141"/>
    </row>
    <row r="124" spans="3:8">
      <c r="C124" s="138"/>
      <c r="D124" s="138"/>
      <c r="E124" s="139"/>
      <c r="F124" s="141"/>
      <c r="G124" s="141"/>
      <c r="H124" s="141"/>
    </row>
    <row r="125" spans="3:8">
      <c r="C125" s="138"/>
      <c r="D125" s="138"/>
      <c r="E125" s="139"/>
      <c r="F125" s="141"/>
      <c r="G125" s="141"/>
      <c r="H125" s="141"/>
    </row>
    <row r="126" spans="3:8">
      <c r="C126" s="138"/>
      <c r="D126" s="138"/>
      <c r="E126" s="139"/>
      <c r="F126" s="141"/>
      <c r="G126" s="141"/>
      <c r="H126" s="141"/>
    </row>
    <row r="127" spans="3:8">
      <c r="C127" s="138"/>
      <c r="D127" s="138"/>
      <c r="E127" s="139"/>
      <c r="F127" s="141"/>
      <c r="G127" s="141"/>
      <c r="H127" s="141"/>
    </row>
    <row r="128" spans="3:8">
      <c r="C128" s="138"/>
      <c r="D128" s="138"/>
      <c r="E128" s="139"/>
      <c r="F128" s="141"/>
      <c r="G128" s="141"/>
      <c r="H128" s="141"/>
    </row>
    <row r="129" spans="3:8">
      <c r="C129" s="138"/>
      <c r="D129" s="138"/>
      <c r="E129" s="139"/>
      <c r="F129" s="141"/>
      <c r="G129" s="141"/>
      <c r="H129" s="141"/>
    </row>
    <row r="130" spans="3:8">
      <c r="C130" s="138"/>
      <c r="D130" s="138"/>
      <c r="E130" s="139"/>
      <c r="F130" s="141"/>
      <c r="G130" s="141"/>
      <c r="H130" s="141"/>
    </row>
    <row r="131" spans="3:8">
      <c r="C131" s="138"/>
      <c r="D131" s="138"/>
      <c r="E131" s="139"/>
      <c r="F131" s="141"/>
      <c r="G131" s="141"/>
      <c r="H131" s="141"/>
    </row>
    <row r="132" spans="3:8">
      <c r="C132" s="138"/>
      <c r="D132" s="138"/>
      <c r="E132" s="139"/>
      <c r="F132" s="141"/>
      <c r="G132" s="141"/>
      <c r="H132" s="141"/>
    </row>
    <row r="133" spans="3:8">
      <c r="C133" s="138"/>
      <c r="D133" s="138"/>
      <c r="E133" s="139"/>
      <c r="F133" s="141"/>
      <c r="G133" s="141"/>
      <c r="H133" s="141"/>
    </row>
    <row r="134" spans="3:8">
      <c r="C134" s="138"/>
      <c r="D134" s="138"/>
      <c r="E134" s="139"/>
      <c r="F134" s="141"/>
      <c r="G134" s="141"/>
      <c r="H134" s="141"/>
    </row>
    <row r="135" spans="3:8">
      <c r="C135" s="138"/>
      <c r="D135" s="138"/>
      <c r="E135" s="139"/>
      <c r="F135" s="141"/>
      <c r="G135" s="141"/>
      <c r="H135" s="141"/>
    </row>
    <row r="136" spans="3:8">
      <c r="C136" s="138"/>
      <c r="D136" s="138"/>
      <c r="E136" s="139"/>
      <c r="F136" s="141"/>
      <c r="G136" s="141"/>
      <c r="H136" s="141"/>
    </row>
    <row r="137" spans="3:8">
      <c r="C137" s="138"/>
      <c r="D137" s="138"/>
      <c r="E137" s="139"/>
      <c r="F137" s="141"/>
      <c r="G137" s="141"/>
      <c r="H137" s="141"/>
    </row>
    <row r="138" spans="3:8">
      <c r="C138" s="138"/>
      <c r="D138" s="138"/>
      <c r="E138" s="139"/>
      <c r="F138" s="141"/>
      <c r="G138" s="141"/>
      <c r="H138" s="141"/>
    </row>
    <row r="139" spans="3:8">
      <c r="C139" s="138"/>
      <c r="D139" s="138"/>
      <c r="E139" s="139"/>
      <c r="F139" s="141"/>
      <c r="G139" s="141"/>
      <c r="H139" s="141"/>
    </row>
    <row r="140" spans="3:8">
      <c r="C140" s="138"/>
      <c r="D140" s="138"/>
      <c r="E140" s="139"/>
      <c r="F140" s="141"/>
      <c r="G140" s="141"/>
      <c r="H140" s="141"/>
    </row>
    <row r="141" spans="3:8">
      <c r="C141" s="138"/>
      <c r="D141" s="138"/>
      <c r="E141" s="139"/>
      <c r="F141" s="141"/>
      <c r="G141" s="141"/>
      <c r="H141" s="141"/>
    </row>
    <row r="142" spans="3:8">
      <c r="C142" s="138"/>
      <c r="D142" s="138"/>
      <c r="E142" s="139"/>
      <c r="F142" s="141"/>
      <c r="G142" s="141"/>
      <c r="H142" s="141"/>
    </row>
    <row r="143" spans="3:8">
      <c r="C143" s="138"/>
      <c r="D143" s="138"/>
      <c r="E143" s="139"/>
      <c r="F143" s="141"/>
      <c r="G143" s="141"/>
      <c r="H143" s="141"/>
    </row>
    <row r="144" spans="3:8">
      <c r="C144" s="16"/>
      <c r="D144" s="16"/>
      <c r="E144" s="16"/>
      <c r="F144" s="16"/>
      <c r="G144" s="16"/>
      <c r="H144" s="16"/>
    </row>
  </sheetData>
  <mergeCells count="3">
    <mergeCell ref="A84:B84"/>
    <mergeCell ref="C1:E1"/>
    <mergeCell ref="F1:H1"/>
  </mergeCells>
  <pageMargins left="0.7" right="0.7" top="0.75" bottom="0.75" header="0.3" footer="0.3"/>
  <pageSetup paperSize="9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P97"/>
  <sheetViews>
    <sheetView topLeftCell="M1" zoomScale="83" zoomScaleNormal="83" workbookViewId="0">
      <pane ySplit="2" topLeftCell="A3" activePane="bottomLeft" state="frozen"/>
      <selection activeCell="W1" sqref="W1"/>
      <selection pane="bottomLeft" activeCell="P15" sqref="P15"/>
    </sheetView>
  </sheetViews>
  <sheetFormatPr defaultColWidth="9.140625" defaultRowHeight="15"/>
  <cols>
    <col min="1" max="1" width="13.7109375" style="6" bestFit="1" customWidth="1"/>
    <col min="2" max="2" width="34.42578125" style="6" bestFit="1" customWidth="1"/>
    <col min="3" max="8" width="12" style="6" customWidth="1"/>
    <col min="9" max="9" width="33.140625" style="6" customWidth="1"/>
    <col min="10" max="10" width="28.42578125" style="6" customWidth="1"/>
    <col min="11" max="11" width="28.28515625" style="6" customWidth="1"/>
    <col min="12" max="12" width="20.28515625" style="6" customWidth="1"/>
    <col min="13" max="14" width="32.42578125" style="6" customWidth="1"/>
    <col min="15" max="15" width="34.5703125" style="6" bestFit="1" customWidth="1"/>
    <col min="16" max="16384" width="9.140625" style="6"/>
  </cols>
  <sheetData>
    <row r="1" spans="1:16" ht="15.75" thickBot="1">
      <c r="A1" s="6" t="s">
        <v>1</v>
      </c>
      <c r="C1" s="188" t="s">
        <v>281</v>
      </c>
      <c r="D1" s="188"/>
      <c r="E1" s="189"/>
      <c r="F1" s="190" t="s">
        <v>280</v>
      </c>
      <c r="G1" s="188"/>
      <c r="H1" s="189"/>
    </row>
    <row r="2" spans="1:16" ht="30">
      <c r="A2" s="96" t="s">
        <v>1</v>
      </c>
      <c r="B2" s="95" t="s">
        <v>90</v>
      </c>
      <c r="C2" s="94">
        <v>42948</v>
      </c>
      <c r="D2" s="94">
        <v>43282</v>
      </c>
      <c r="E2" s="94">
        <v>43313</v>
      </c>
      <c r="F2" s="94">
        <v>42948</v>
      </c>
      <c r="G2" s="94">
        <v>43282</v>
      </c>
      <c r="H2" s="94">
        <v>43313</v>
      </c>
      <c r="I2" s="93" t="s">
        <v>333</v>
      </c>
      <c r="J2" s="93" t="s">
        <v>334</v>
      </c>
      <c r="K2" s="93" t="s">
        <v>313</v>
      </c>
      <c r="L2" s="93" t="s">
        <v>314</v>
      </c>
      <c r="M2" s="97" t="s">
        <v>317</v>
      </c>
      <c r="N2" s="161" t="s">
        <v>316</v>
      </c>
    </row>
    <row r="3" spans="1:16">
      <c r="A3" s="38">
        <v>1</v>
      </c>
      <c r="B3" s="100" t="s">
        <v>2</v>
      </c>
      <c r="C3" s="99">
        <v>37705</v>
      </c>
      <c r="D3" s="99">
        <v>40263</v>
      </c>
      <c r="E3" s="99">
        <v>38963</v>
      </c>
      <c r="F3" s="99"/>
      <c r="G3" s="99"/>
      <c r="H3" s="99"/>
      <c r="I3" s="101">
        <f t="shared" ref="I3:I66" si="0">E3/$E$92</f>
        <v>9.3986531242567402E-3</v>
      </c>
      <c r="J3" s="101">
        <f t="shared" ref="J3:J66" si="1">(E3-C3)/C3</f>
        <v>3.3364275295053709E-2</v>
      </c>
      <c r="K3" s="98">
        <f t="shared" ref="K3:K66" si="2">E3-C3</f>
        <v>1258</v>
      </c>
      <c r="L3" s="102">
        <f>K3/$K$92</f>
        <v>4.3085880640465792E-3</v>
      </c>
      <c r="M3" s="99">
        <f t="shared" ref="M3:M66" si="3">E3-D3</f>
        <v>-1300</v>
      </c>
      <c r="N3" s="99">
        <f>H3-G3</f>
        <v>0</v>
      </c>
      <c r="O3" s="3"/>
      <c r="P3" s="9"/>
    </row>
    <row r="4" spans="1:16">
      <c r="A4" s="38">
        <v>2</v>
      </c>
      <c r="B4" s="100" t="s">
        <v>3</v>
      </c>
      <c r="C4" s="99">
        <v>11269</v>
      </c>
      <c r="D4" s="99">
        <v>11862</v>
      </c>
      <c r="E4" s="99">
        <v>12145</v>
      </c>
      <c r="F4" s="99"/>
      <c r="G4" s="99"/>
      <c r="H4" s="99"/>
      <c r="I4" s="101">
        <f t="shared" si="0"/>
        <v>2.929616358958451E-3</v>
      </c>
      <c r="J4" s="101">
        <f t="shared" si="1"/>
        <v>7.7735380246694477E-2</v>
      </c>
      <c r="K4" s="98">
        <f t="shared" si="2"/>
        <v>876</v>
      </c>
      <c r="L4" s="102">
        <f t="shared" ref="L4:L67" si="4">K4/$K$92</f>
        <v>3.0002568713074751E-3</v>
      </c>
      <c r="M4" s="99">
        <f t="shared" si="3"/>
        <v>283</v>
      </c>
      <c r="N4" s="99">
        <f t="shared" ref="N4:N67" si="5">H4-G4</f>
        <v>0</v>
      </c>
      <c r="O4" s="3"/>
      <c r="P4" s="9"/>
    </row>
    <row r="5" spans="1:16">
      <c r="A5" s="38">
        <v>3</v>
      </c>
      <c r="B5" s="100" t="s">
        <v>4</v>
      </c>
      <c r="C5" s="99">
        <v>1383</v>
      </c>
      <c r="D5" s="99">
        <v>1400</v>
      </c>
      <c r="E5" s="99">
        <v>1371</v>
      </c>
      <c r="F5" s="99"/>
      <c r="G5" s="99"/>
      <c r="H5" s="99"/>
      <c r="I5" s="101">
        <f t="shared" si="0"/>
        <v>3.3071255892400461E-4</v>
      </c>
      <c r="J5" s="101">
        <f t="shared" si="1"/>
        <v>-8.6767895878524948E-3</v>
      </c>
      <c r="K5" s="98">
        <f t="shared" si="2"/>
        <v>-12</v>
      </c>
      <c r="L5" s="102">
        <f t="shared" si="4"/>
        <v>-4.1099409195992805E-5</v>
      </c>
      <c r="M5" s="99">
        <f t="shared" si="3"/>
        <v>-29</v>
      </c>
      <c r="N5" s="99">
        <f t="shared" si="5"/>
        <v>0</v>
      </c>
      <c r="O5" s="3"/>
      <c r="P5" s="9"/>
    </row>
    <row r="6" spans="1:16">
      <c r="A6" s="38">
        <v>5</v>
      </c>
      <c r="B6" s="100" t="s">
        <v>5</v>
      </c>
      <c r="C6" s="99">
        <v>471</v>
      </c>
      <c r="D6" s="99">
        <v>507</v>
      </c>
      <c r="E6" s="99">
        <v>496</v>
      </c>
      <c r="F6" s="99"/>
      <c r="G6" s="99"/>
      <c r="H6" s="99"/>
      <c r="I6" s="101">
        <f t="shared" si="0"/>
        <v>1.1964509790394332E-4</v>
      </c>
      <c r="J6" s="101">
        <f t="shared" si="1"/>
        <v>5.3078556263269641E-2</v>
      </c>
      <c r="K6" s="98">
        <f t="shared" si="2"/>
        <v>25</v>
      </c>
      <c r="L6" s="102">
        <f t="shared" si="4"/>
        <v>8.5623769158318352E-5</v>
      </c>
      <c r="M6" s="99">
        <f t="shared" si="3"/>
        <v>-11</v>
      </c>
      <c r="N6" s="99">
        <f t="shared" si="5"/>
        <v>0</v>
      </c>
      <c r="O6" s="3"/>
      <c r="P6" s="9"/>
    </row>
    <row r="7" spans="1:16">
      <c r="A7" s="38">
        <v>6</v>
      </c>
      <c r="B7" s="100" t="s">
        <v>6</v>
      </c>
      <c r="C7" s="99">
        <v>122</v>
      </c>
      <c r="D7" s="99">
        <v>113</v>
      </c>
      <c r="E7" s="99">
        <v>112</v>
      </c>
      <c r="F7" s="99"/>
      <c r="G7" s="99"/>
      <c r="H7" s="99"/>
      <c r="I7" s="101">
        <f t="shared" si="0"/>
        <v>2.7016635010567848E-5</v>
      </c>
      <c r="J7" s="101">
        <f t="shared" si="1"/>
        <v>-8.1967213114754092E-2</v>
      </c>
      <c r="K7" s="98">
        <f t="shared" si="2"/>
        <v>-10</v>
      </c>
      <c r="L7" s="102">
        <f t="shared" si="4"/>
        <v>-3.4249507663327341E-5</v>
      </c>
      <c r="M7" s="99">
        <f t="shared" si="3"/>
        <v>-1</v>
      </c>
      <c r="N7" s="99">
        <f t="shared" si="5"/>
        <v>0</v>
      </c>
      <c r="O7" s="3"/>
      <c r="P7" s="9"/>
    </row>
    <row r="8" spans="1:16">
      <c r="A8" s="38">
        <v>7</v>
      </c>
      <c r="B8" s="100" t="s">
        <v>7</v>
      </c>
      <c r="C8" s="99">
        <v>1144</v>
      </c>
      <c r="D8" s="99">
        <v>1268</v>
      </c>
      <c r="E8" s="99">
        <v>1270</v>
      </c>
      <c r="F8" s="99"/>
      <c r="G8" s="99"/>
      <c r="H8" s="99"/>
      <c r="I8" s="101">
        <f t="shared" si="0"/>
        <v>3.0634934342340324E-4</v>
      </c>
      <c r="J8" s="101">
        <f t="shared" si="1"/>
        <v>0.11013986013986014</v>
      </c>
      <c r="K8" s="98">
        <f t="shared" si="2"/>
        <v>126</v>
      </c>
      <c r="L8" s="102">
        <f t="shared" si="4"/>
        <v>4.3154379655792449E-4</v>
      </c>
      <c r="M8" s="99">
        <f t="shared" si="3"/>
        <v>2</v>
      </c>
      <c r="N8" s="99">
        <f t="shared" si="5"/>
        <v>0</v>
      </c>
      <c r="O8" s="3"/>
      <c r="P8" s="9"/>
    </row>
    <row r="9" spans="1:16">
      <c r="A9" s="38">
        <v>8</v>
      </c>
      <c r="B9" s="100" t="s">
        <v>300</v>
      </c>
      <c r="C9" s="99">
        <v>3829</v>
      </c>
      <c r="D9" s="99">
        <v>3977</v>
      </c>
      <c r="E9" s="99">
        <v>3854</v>
      </c>
      <c r="F9" s="99"/>
      <c r="G9" s="99"/>
      <c r="H9" s="99"/>
      <c r="I9" s="101">
        <f t="shared" si="0"/>
        <v>9.2966170831007566E-4</v>
      </c>
      <c r="J9" s="101">
        <f t="shared" si="1"/>
        <v>6.5291198746408987E-3</v>
      </c>
      <c r="K9" s="98">
        <f t="shared" si="2"/>
        <v>25</v>
      </c>
      <c r="L9" s="102">
        <f t="shared" si="4"/>
        <v>8.5623769158318352E-5</v>
      </c>
      <c r="M9" s="99">
        <f t="shared" si="3"/>
        <v>-123</v>
      </c>
      <c r="N9" s="99">
        <f t="shared" si="5"/>
        <v>0</v>
      </c>
      <c r="O9" s="3"/>
      <c r="P9" s="9"/>
    </row>
    <row r="10" spans="1:16">
      <c r="A10" s="38">
        <v>9</v>
      </c>
      <c r="B10" s="100" t="s">
        <v>8</v>
      </c>
      <c r="C10" s="99">
        <v>471</v>
      </c>
      <c r="D10" s="99">
        <v>571</v>
      </c>
      <c r="E10" s="99">
        <v>607</v>
      </c>
      <c r="F10" s="99"/>
      <c r="G10" s="99"/>
      <c r="H10" s="99"/>
      <c r="I10" s="101">
        <f t="shared" si="0"/>
        <v>1.4642051295905967E-4</v>
      </c>
      <c r="J10" s="101">
        <f t="shared" si="1"/>
        <v>0.28874734607218683</v>
      </c>
      <c r="K10" s="98">
        <f t="shared" si="2"/>
        <v>136</v>
      </c>
      <c r="L10" s="102">
        <f t="shared" si="4"/>
        <v>4.657933042212518E-4</v>
      </c>
      <c r="M10" s="99">
        <f t="shared" si="3"/>
        <v>36</v>
      </c>
      <c r="N10" s="99">
        <f t="shared" si="5"/>
        <v>0</v>
      </c>
      <c r="O10" s="3"/>
      <c r="P10" s="9"/>
    </row>
    <row r="11" spans="1:16">
      <c r="A11" s="103">
        <v>10</v>
      </c>
      <c r="B11" s="100" t="s">
        <v>9</v>
      </c>
      <c r="C11" s="98">
        <v>139821</v>
      </c>
      <c r="D11" s="98">
        <v>146094</v>
      </c>
      <c r="E11" s="98">
        <v>146185</v>
      </c>
      <c r="F11" s="98"/>
      <c r="G11" s="98"/>
      <c r="H11" s="98"/>
      <c r="I11" s="101">
        <f t="shared" si="0"/>
        <v>3.5262739187677326E-2</v>
      </c>
      <c r="J11" s="101">
        <f t="shared" si="1"/>
        <v>4.5515337467190192E-2</v>
      </c>
      <c r="K11" s="98">
        <f t="shared" si="2"/>
        <v>6364</v>
      </c>
      <c r="L11" s="102">
        <f t="shared" si="4"/>
        <v>2.1796386676941518E-2</v>
      </c>
      <c r="M11" s="99">
        <f t="shared" si="3"/>
        <v>91</v>
      </c>
      <c r="N11" s="99">
        <f t="shared" si="5"/>
        <v>0</v>
      </c>
      <c r="O11" s="3"/>
      <c r="P11" s="9"/>
    </row>
    <row r="12" spans="1:16">
      <c r="A12" s="103">
        <v>11</v>
      </c>
      <c r="B12" s="100" t="s">
        <v>10</v>
      </c>
      <c r="C12" s="98">
        <v>2715</v>
      </c>
      <c r="D12" s="98">
        <v>2830</v>
      </c>
      <c r="E12" s="98">
        <v>2872</v>
      </c>
      <c r="F12" s="98"/>
      <c r="G12" s="98"/>
      <c r="H12" s="98"/>
      <c r="I12" s="101">
        <f t="shared" si="0"/>
        <v>6.9278371205670406E-4</v>
      </c>
      <c r="J12" s="101">
        <f t="shared" si="1"/>
        <v>5.7826887661141801E-2</v>
      </c>
      <c r="K12" s="98">
        <f t="shared" si="2"/>
        <v>157</v>
      </c>
      <c r="L12" s="102">
        <f t="shared" si="4"/>
        <v>5.3771727031423926E-4</v>
      </c>
      <c r="M12" s="99">
        <f t="shared" si="3"/>
        <v>42</v>
      </c>
      <c r="N12" s="99">
        <f t="shared" si="5"/>
        <v>0</v>
      </c>
      <c r="O12" s="3"/>
      <c r="P12" s="9"/>
    </row>
    <row r="13" spans="1:16">
      <c r="A13" s="103">
        <v>12</v>
      </c>
      <c r="B13" s="100" t="s">
        <v>11</v>
      </c>
      <c r="C13" s="98">
        <v>682</v>
      </c>
      <c r="D13" s="98">
        <v>1332</v>
      </c>
      <c r="E13" s="98">
        <v>1054</v>
      </c>
      <c r="F13" s="98"/>
      <c r="G13" s="98"/>
      <c r="H13" s="98"/>
      <c r="I13" s="101">
        <f t="shared" si="0"/>
        <v>2.5424583304587957E-4</v>
      </c>
      <c r="J13" s="101">
        <f t="shared" si="1"/>
        <v>0.54545454545454541</v>
      </c>
      <c r="K13" s="98">
        <f t="shared" si="2"/>
        <v>372</v>
      </c>
      <c r="L13" s="102">
        <f t="shared" si="4"/>
        <v>1.274081685075777E-3</v>
      </c>
      <c r="M13" s="99">
        <f t="shared" si="3"/>
        <v>-278</v>
      </c>
      <c r="N13" s="99">
        <f t="shared" si="5"/>
        <v>0</v>
      </c>
    </row>
    <row r="14" spans="1:16">
      <c r="A14" s="103">
        <v>13</v>
      </c>
      <c r="B14" s="100" t="s">
        <v>12</v>
      </c>
      <c r="C14" s="98">
        <v>115874</v>
      </c>
      <c r="D14" s="98">
        <v>120056</v>
      </c>
      <c r="E14" s="98">
        <v>119428</v>
      </c>
      <c r="F14" s="98"/>
      <c r="G14" s="98"/>
      <c r="H14" s="98"/>
      <c r="I14" s="101">
        <f t="shared" si="0"/>
        <v>2.880841683966158E-2</v>
      </c>
      <c r="J14" s="101">
        <f t="shared" si="1"/>
        <v>3.0671246353798091E-2</v>
      </c>
      <c r="K14" s="98">
        <f t="shared" si="2"/>
        <v>3554</v>
      </c>
      <c r="L14" s="102">
        <f t="shared" si="4"/>
        <v>1.2172275023546536E-2</v>
      </c>
      <c r="M14" s="99">
        <f t="shared" si="3"/>
        <v>-628</v>
      </c>
      <c r="N14" s="99">
        <f t="shared" si="5"/>
        <v>0</v>
      </c>
    </row>
    <row r="15" spans="1:16">
      <c r="A15" s="103">
        <v>14</v>
      </c>
      <c r="B15" s="100" t="s">
        <v>13</v>
      </c>
      <c r="C15" s="98">
        <v>239022</v>
      </c>
      <c r="D15" s="98">
        <v>262175</v>
      </c>
      <c r="E15" s="98">
        <v>255194</v>
      </c>
      <c r="F15" s="98"/>
      <c r="G15" s="98"/>
      <c r="H15" s="98"/>
      <c r="I15" s="101">
        <f t="shared" si="0"/>
        <v>6.1557885311489743E-2</v>
      </c>
      <c r="J15" s="101">
        <f t="shared" si="1"/>
        <v>6.7659043937378149E-2</v>
      </c>
      <c r="K15" s="98">
        <f t="shared" si="2"/>
        <v>16172</v>
      </c>
      <c r="L15" s="102">
        <f t="shared" si="4"/>
        <v>5.5388303793132976E-2</v>
      </c>
      <c r="M15" s="99">
        <f t="shared" si="3"/>
        <v>-6981</v>
      </c>
      <c r="N15" s="99">
        <f t="shared" si="5"/>
        <v>0</v>
      </c>
    </row>
    <row r="16" spans="1:16">
      <c r="A16" s="103">
        <v>15</v>
      </c>
      <c r="B16" s="100" t="s">
        <v>14</v>
      </c>
      <c r="C16" s="98">
        <v>13784</v>
      </c>
      <c r="D16" s="98">
        <v>15165</v>
      </c>
      <c r="E16" s="98">
        <v>14590</v>
      </c>
      <c r="F16" s="98"/>
      <c r="G16" s="98"/>
      <c r="H16" s="98"/>
      <c r="I16" s="101">
        <f t="shared" si="0"/>
        <v>3.5193991500373648E-3</v>
      </c>
      <c r="J16" s="101">
        <f t="shared" si="1"/>
        <v>5.8473592571096925E-2</v>
      </c>
      <c r="K16" s="98">
        <f t="shared" si="2"/>
        <v>806</v>
      </c>
      <c r="L16" s="102">
        <f t="shared" si="4"/>
        <v>2.7605103176641835E-3</v>
      </c>
      <c r="M16" s="99">
        <f t="shared" si="3"/>
        <v>-575</v>
      </c>
      <c r="N16" s="99">
        <f t="shared" si="5"/>
        <v>0</v>
      </c>
    </row>
    <row r="17" spans="1:14">
      <c r="A17" s="103">
        <v>16</v>
      </c>
      <c r="B17" s="100" t="s">
        <v>15</v>
      </c>
      <c r="C17" s="98">
        <v>8633</v>
      </c>
      <c r="D17" s="98">
        <v>8890</v>
      </c>
      <c r="E17" s="98">
        <v>8747</v>
      </c>
      <c r="F17" s="98"/>
      <c r="G17" s="98"/>
      <c r="H17" s="98"/>
      <c r="I17" s="101">
        <f t="shared" si="0"/>
        <v>2.1099509503342585E-3</v>
      </c>
      <c r="J17" s="101">
        <f t="shared" si="1"/>
        <v>1.3205143055716437E-2</v>
      </c>
      <c r="K17" s="98">
        <f t="shared" si="2"/>
        <v>114</v>
      </c>
      <c r="L17" s="102">
        <f t="shared" si="4"/>
        <v>3.9044438736193169E-4</v>
      </c>
      <c r="M17" s="99">
        <f t="shared" si="3"/>
        <v>-143</v>
      </c>
      <c r="N17" s="99">
        <f t="shared" si="5"/>
        <v>0</v>
      </c>
    </row>
    <row r="18" spans="1:14">
      <c r="A18" s="103">
        <v>17</v>
      </c>
      <c r="B18" s="100" t="s">
        <v>16</v>
      </c>
      <c r="C18" s="98">
        <v>10119</v>
      </c>
      <c r="D18" s="98">
        <v>10731</v>
      </c>
      <c r="E18" s="98">
        <v>10469</v>
      </c>
      <c r="F18" s="98"/>
      <c r="G18" s="98"/>
      <c r="H18" s="98"/>
      <c r="I18" s="101">
        <f t="shared" si="0"/>
        <v>2.525331713621739E-3</v>
      </c>
      <c r="J18" s="101">
        <f t="shared" si="1"/>
        <v>3.4588398063049711E-2</v>
      </c>
      <c r="K18" s="98">
        <f t="shared" si="2"/>
        <v>350</v>
      </c>
      <c r="L18" s="102">
        <f t="shared" si="4"/>
        <v>1.1987327682164569E-3</v>
      </c>
      <c r="M18" s="99">
        <f t="shared" si="3"/>
        <v>-262</v>
      </c>
      <c r="N18" s="99">
        <f t="shared" si="5"/>
        <v>0</v>
      </c>
    </row>
    <row r="19" spans="1:14">
      <c r="A19" s="103">
        <v>18</v>
      </c>
      <c r="B19" s="100" t="s">
        <v>17</v>
      </c>
      <c r="C19" s="98">
        <v>13165</v>
      </c>
      <c r="D19" s="98">
        <v>12621</v>
      </c>
      <c r="E19" s="98">
        <v>12443</v>
      </c>
      <c r="F19" s="98"/>
      <c r="G19" s="98"/>
      <c r="H19" s="98"/>
      <c r="I19" s="101">
        <f t="shared" si="0"/>
        <v>3.0014999056829973E-3</v>
      </c>
      <c r="J19" s="101">
        <f t="shared" si="1"/>
        <v>-5.4842385112039496E-2</v>
      </c>
      <c r="K19" s="98">
        <f t="shared" si="2"/>
        <v>-722</v>
      </c>
      <c r="L19" s="102">
        <f t="shared" si="4"/>
        <v>-2.4728144532922339E-3</v>
      </c>
      <c r="M19" s="99">
        <f t="shared" si="3"/>
        <v>-178</v>
      </c>
      <c r="N19" s="99">
        <f t="shared" si="5"/>
        <v>0</v>
      </c>
    </row>
    <row r="20" spans="1:14">
      <c r="A20" s="103">
        <v>19</v>
      </c>
      <c r="B20" s="100" t="s">
        <v>18</v>
      </c>
      <c r="C20" s="98">
        <v>1022</v>
      </c>
      <c r="D20" s="98">
        <v>1093</v>
      </c>
      <c r="E20" s="98">
        <v>1093</v>
      </c>
      <c r="F20" s="98"/>
      <c r="G20" s="98"/>
      <c r="H20" s="98"/>
      <c r="I20" s="101">
        <f t="shared" si="0"/>
        <v>2.6365341130848801E-4</v>
      </c>
      <c r="J20" s="101">
        <f t="shared" si="1"/>
        <v>6.947162426614481E-2</v>
      </c>
      <c r="K20" s="98">
        <f t="shared" si="2"/>
        <v>71</v>
      </c>
      <c r="L20" s="102">
        <f t="shared" si="4"/>
        <v>2.431715044096241E-4</v>
      </c>
      <c r="M20" s="99">
        <f t="shared" si="3"/>
        <v>0</v>
      </c>
      <c r="N20" s="99">
        <f t="shared" si="5"/>
        <v>0</v>
      </c>
    </row>
    <row r="21" spans="1:14">
      <c r="A21" s="103">
        <v>20</v>
      </c>
      <c r="B21" s="100" t="s">
        <v>19</v>
      </c>
      <c r="C21" s="98">
        <v>17628</v>
      </c>
      <c r="D21" s="98">
        <v>19301</v>
      </c>
      <c r="E21" s="98">
        <v>18970</v>
      </c>
      <c r="F21" s="98"/>
      <c r="G21" s="98"/>
      <c r="H21" s="98"/>
      <c r="I21" s="101">
        <f t="shared" si="0"/>
        <v>4.5759425549149286E-3</v>
      </c>
      <c r="J21" s="101">
        <f t="shared" si="1"/>
        <v>7.6128885863399137E-2</v>
      </c>
      <c r="K21" s="98">
        <f t="shared" si="2"/>
        <v>1342</v>
      </c>
      <c r="L21" s="102">
        <f t="shared" si="4"/>
        <v>4.5962839284185292E-3</v>
      </c>
      <c r="M21" s="99">
        <f t="shared" si="3"/>
        <v>-331</v>
      </c>
      <c r="N21" s="99">
        <f t="shared" si="5"/>
        <v>0</v>
      </c>
    </row>
    <row r="22" spans="1:14">
      <c r="A22" s="103">
        <v>21</v>
      </c>
      <c r="B22" s="100" t="s">
        <v>20</v>
      </c>
      <c r="C22" s="98">
        <v>8139</v>
      </c>
      <c r="D22" s="98">
        <v>9548</v>
      </c>
      <c r="E22" s="98">
        <v>9536</v>
      </c>
      <c r="F22" s="98"/>
      <c r="G22" s="98"/>
      <c r="H22" s="98"/>
      <c r="I22" s="101">
        <f t="shared" si="0"/>
        <v>2.300273495185491E-3</v>
      </c>
      <c r="J22" s="101">
        <f t="shared" si="1"/>
        <v>0.17164270794937952</v>
      </c>
      <c r="K22" s="98">
        <f t="shared" si="2"/>
        <v>1397</v>
      </c>
      <c r="L22" s="102">
        <f t="shared" si="4"/>
        <v>4.7846562205668295E-3</v>
      </c>
      <c r="M22" s="99">
        <f t="shared" si="3"/>
        <v>-12</v>
      </c>
      <c r="N22" s="99">
        <f t="shared" si="5"/>
        <v>0</v>
      </c>
    </row>
    <row r="23" spans="1:14">
      <c r="A23" s="103">
        <v>22</v>
      </c>
      <c r="B23" s="100" t="s">
        <v>21</v>
      </c>
      <c r="C23" s="98">
        <v>42592</v>
      </c>
      <c r="D23" s="98">
        <v>45465</v>
      </c>
      <c r="E23" s="98">
        <v>44822</v>
      </c>
      <c r="F23" s="98"/>
      <c r="G23" s="98"/>
      <c r="H23" s="98"/>
      <c r="I23" s="101">
        <f t="shared" si="0"/>
        <v>1.0811960843247072E-2</v>
      </c>
      <c r="J23" s="101">
        <f t="shared" si="1"/>
        <v>5.2357250187828698E-2</v>
      </c>
      <c r="K23" s="98">
        <f t="shared" si="2"/>
        <v>2230</v>
      </c>
      <c r="L23" s="102">
        <f t="shared" si="4"/>
        <v>7.6376402089219971E-3</v>
      </c>
      <c r="M23" s="99">
        <f t="shared" si="3"/>
        <v>-643</v>
      </c>
      <c r="N23" s="99">
        <f t="shared" si="5"/>
        <v>0</v>
      </c>
    </row>
    <row r="24" spans="1:14">
      <c r="A24" s="103">
        <v>23</v>
      </c>
      <c r="B24" s="100" t="s">
        <v>22</v>
      </c>
      <c r="C24" s="98">
        <v>29425</v>
      </c>
      <c r="D24" s="98">
        <v>30641</v>
      </c>
      <c r="E24" s="98">
        <v>30156</v>
      </c>
      <c r="F24" s="98"/>
      <c r="G24" s="98"/>
      <c r="H24" s="98"/>
      <c r="I24" s="101">
        <f t="shared" si="0"/>
        <v>7.2742289765953929E-3</v>
      </c>
      <c r="J24" s="101">
        <f t="shared" si="1"/>
        <v>2.4842820730671199E-2</v>
      </c>
      <c r="K24" s="98">
        <f t="shared" si="2"/>
        <v>731</v>
      </c>
      <c r="L24" s="102">
        <f t="shared" si="4"/>
        <v>2.5036390101892286E-3</v>
      </c>
      <c r="M24" s="99">
        <f t="shared" si="3"/>
        <v>-485</v>
      </c>
      <c r="N24" s="99">
        <f t="shared" si="5"/>
        <v>0</v>
      </c>
    </row>
    <row r="25" spans="1:14">
      <c r="A25" s="103">
        <v>24</v>
      </c>
      <c r="B25" s="100" t="s">
        <v>23</v>
      </c>
      <c r="C25" s="98">
        <v>11461</v>
      </c>
      <c r="D25" s="98">
        <v>12392</v>
      </c>
      <c r="E25" s="98">
        <v>12235</v>
      </c>
      <c r="F25" s="98"/>
      <c r="G25" s="98"/>
      <c r="H25" s="98"/>
      <c r="I25" s="101">
        <f t="shared" si="0"/>
        <v>2.9513261549490859E-3</v>
      </c>
      <c r="J25" s="101">
        <f t="shared" si="1"/>
        <v>6.7533374051129913E-2</v>
      </c>
      <c r="K25" s="98">
        <f t="shared" si="2"/>
        <v>774</v>
      </c>
      <c r="L25" s="102">
        <f t="shared" si="4"/>
        <v>2.6509118931415361E-3</v>
      </c>
      <c r="M25" s="99">
        <f t="shared" si="3"/>
        <v>-157</v>
      </c>
      <c r="N25" s="99">
        <f t="shared" si="5"/>
        <v>0</v>
      </c>
    </row>
    <row r="26" spans="1:14">
      <c r="A26" s="103">
        <v>25</v>
      </c>
      <c r="B26" s="100" t="s">
        <v>24</v>
      </c>
      <c r="C26" s="98">
        <v>55704</v>
      </c>
      <c r="D26" s="98">
        <v>58567</v>
      </c>
      <c r="E26" s="98">
        <v>57352</v>
      </c>
      <c r="F26" s="98"/>
      <c r="G26" s="98"/>
      <c r="H26" s="98"/>
      <c r="I26" s="101">
        <f t="shared" si="0"/>
        <v>1.3834446885054349E-2</v>
      </c>
      <c r="J26" s="101">
        <f t="shared" si="1"/>
        <v>2.9584949016228636E-2</v>
      </c>
      <c r="K26" s="98">
        <f t="shared" si="2"/>
        <v>1648</v>
      </c>
      <c r="L26" s="102">
        <f t="shared" si="4"/>
        <v>5.6443188629163457E-3</v>
      </c>
      <c r="M26" s="99">
        <f t="shared" si="3"/>
        <v>-1215</v>
      </c>
      <c r="N26" s="99">
        <f t="shared" si="5"/>
        <v>0</v>
      </c>
    </row>
    <row r="27" spans="1:14">
      <c r="A27" s="103">
        <v>26</v>
      </c>
      <c r="B27" s="100" t="s">
        <v>25</v>
      </c>
      <c r="C27" s="98">
        <v>11405</v>
      </c>
      <c r="D27" s="98">
        <v>12008</v>
      </c>
      <c r="E27" s="98">
        <v>12028</v>
      </c>
      <c r="F27" s="98"/>
      <c r="G27" s="98"/>
      <c r="H27" s="98"/>
      <c r="I27" s="101">
        <f t="shared" si="0"/>
        <v>2.9013936241706253E-3</v>
      </c>
      <c r="J27" s="101">
        <f t="shared" si="1"/>
        <v>5.4625164401578254E-2</v>
      </c>
      <c r="K27" s="98">
        <f t="shared" si="2"/>
        <v>623</v>
      </c>
      <c r="L27" s="102">
        <f t="shared" si="4"/>
        <v>2.1337443274252934E-3</v>
      </c>
      <c r="M27" s="99">
        <f t="shared" si="3"/>
        <v>20</v>
      </c>
      <c r="N27" s="99">
        <f t="shared" si="5"/>
        <v>0</v>
      </c>
    </row>
    <row r="28" spans="1:14">
      <c r="A28" s="103">
        <v>27</v>
      </c>
      <c r="B28" s="100" t="s">
        <v>26</v>
      </c>
      <c r="C28" s="98">
        <v>31761</v>
      </c>
      <c r="D28" s="98">
        <v>34898</v>
      </c>
      <c r="E28" s="98">
        <v>34500</v>
      </c>
      <c r="F28" s="98"/>
      <c r="G28" s="98"/>
      <c r="H28" s="98"/>
      <c r="I28" s="101">
        <f t="shared" si="0"/>
        <v>8.322088463076702E-3</v>
      </c>
      <c r="J28" s="101">
        <f t="shared" si="1"/>
        <v>8.6237838858977997E-2</v>
      </c>
      <c r="K28" s="98">
        <f t="shared" si="2"/>
        <v>2739</v>
      </c>
      <c r="L28" s="102">
        <f t="shared" si="4"/>
        <v>9.3809401489853578E-3</v>
      </c>
      <c r="M28" s="99">
        <f t="shared" si="3"/>
        <v>-398</v>
      </c>
      <c r="N28" s="99">
        <f t="shared" si="5"/>
        <v>0</v>
      </c>
    </row>
    <row r="29" spans="1:14">
      <c r="A29" s="103">
        <v>28</v>
      </c>
      <c r="B29" s="100" t="s">
        <v>27</v>
      </c>
      <c r="C29" s="98">
        <v>20912</v>
      </c>
      <c r="D29" s="98">
        <v>23101</v>
      </c>
      <c r="E29" s="98">
        <v>23026</v>
      </c>
      <c r="F29" s="98"/>
      <c r="G29" s="98"/>
      <c r="H29" s="98"/>
      <c r="I29" s="101">
        <f t="shared" si="0"/>
        <v>5.5543306942262075E-3</v>
      </c>
      <c r="J29" s="101">
        <f t="shared" si="1"/>
        <v>0.1010902830910482</v>
      </c>
      <c r="K29" s="98">
        <f t="shared" si="2"/>
        <v>2114</v>
      </c>
      <c r="L29" s="102">
        <f t="shared" si="4"/>
        <v>7.2403459200273993E-3</v>
      </c>
      <c r="M29" s="99">
        <f t="shared" si="3"/>
        <v>-75</v>
      </c>
      <c r="N29" s="99">
        <f t="shared" si="5"/>
        <v>0</v>
      </c>
    </row>
    <row r="30" spans="1:14">
      <c r="A30" s="103">
        <v>29</v>
      </c>
      <c r="B30" s="100" t="s">
        <v>28</v>
      </c>
      <c r="C30" s="98">
        <v>33525</v>
      </c>
      <c r="D30" s="98">
        <v>35127</v>
      </c>
      <c r="E30" s="98">
        <v>34724</v>
      </c>
      <c r="F30" s="98"/>
      <c r="G30" s="98"/>
      <c r="H30" s="98"/>
      <c r="I30" s="101">
        <f t="shared" si="0"/>
        <v>8.3761217330978379E-3</v>
      </c>
      <c r="J30" s="101">
        <f t="shared" si="1"/>
        <v>3.5764354958985833E-2</v>
      </c>
      <c r="K30" s="98">
        <f t="shared" si="2"/>
        <v>1199</v>
      </c>
      <c r="L30" s="102">
        <f t="shared" si="4"/>
        <v>4.1065159688329477E-3</v>
      </c>
      <c r="M30" s="99">
        <f t="shared" si="3"/>
        <v>-403</v>
      </c>
      <c r="N30" s="99">
        <f t="shared" si="5"/>
        <v>0</v>
      </c>
    </row>
    <row r="31" spans="1:14">
      <c r="A31" s="103">
        <v>30</v>
      </c>
      <c r="B31" s="100" t="s">
        <v>29</v>
      </c>
      <c r="C31" s="98">
        <v>3434</v>
      </c>
      <c r="D31" s="98">
        <v>3976</v>
      </c>
      <c r="E31" s="98">
        <v>3993</v>
      </c>
      <c r="F31" s="98"/>
      <c r="G31" s="98"/>
      <c r="H31" s="98"/>
      <c r="I31" s="101">
        <f t="shared" si="0"/>
        <v>9.6319128211783405E-4</v>
      </c>
      <c r="J31" s="101">
        <f t="shared" si="1"/>
        <v>0.16278392545136866</v>
      </c>
      <c r="K31" s="98">
        <f t="shared" si="2"/>
        <v>559</v>
      </c>
      <c r="L31" s="102">
        <f t="shared" si="4"/>
        <v>1.9145474783799983E-3</v>
      </c>
      <c r="M31" s="99">
        <f t="shared" si="3"/>
        <v>17</v>
      </c>
      <c r="N31" s="99">
        <f t="shared" si="5"/>
        <v>0</v>
      </c>
    </row>
    <row r="32" spans="1:14">
      <c r="A32" s="103">
        <v>31</v>
      </c>
      <c r="B32" s="100" t="s">
        <v>30</v>
      </c>
      <c r="C32" s="98">
        <v>22928</v>
      </c>
      <c r="D32" s="98">
        <v>23103</v>
      </c>
      <c r="E32" s="98">
        <v>22857</v>
      </c>
      <c r="F32" s="98"/>
      <c r="G32" s="98"/>
      <c r="H32" s="98"/>
      <c r="I32" s="101">
        <f t="shared" si="0"/>
        <v>5.5135645217549044E-3</v>
      </c>
      <c r="J32" s="101">
        <f t="shared" si="1"/>
        <v>-3.0966503838101883E-3</v>
      </c>
      <c r="K32" s="98">
        <f t="shared" si="2"/>
        <v>-71</v>
      </c>
      <c r="L32" s="102">
        <f t="shared" si="4"/>
        <v>-2.431715044096241E-4</v>
      </c>
      <c r="M32" s="99">
        <f t="shared" si="3"/>
        <v>-246</v>
      </c>
      <c r="N32" s="99">
        <f t="shared" si="5"/>
        <v>0</v>
      </c>
    </row>
    <row r="33" spans="1:14">
      <c r="A33" s="103">
        <v>32</v>
      </c>
      <c r="B33" s="100" t="s">
        <v>31</v>
      </c>
      <c r="C33" s="98">
        <v>16553</v>
      </c>
      <c r="D33" s="98">
        <v>17829</v>
      </c>
      <c r="E33" s="98">
        <v>17712</v>
      </c>
      <c r="F33" s="98"/>
      <c r="G33" s="98"/>
      <c r="H33" s="98"/>
      <c r="I33" s="101">
        <f t="shared" si="0"/>
        <v>4.272487850956944E-3</v>
      </c>
      <c r="J33" s="101">
        <f t="shared" si="1"/>
        <v>7.00175194828732E-2</v>
      </c>
      <c r="K33" s="98">
        <f t="shared" si="2"/>
        <v>1159</v>
      </c>
      <c r="L33" s="102">
        <f t="shared" si="4"/>
        <v>3.9695179381796387E-3</v>
      </c>
      <c r="M33" s="99">
        <f t="shared" si="3"/>
        <v>-117</v>
      </c>
      <c r="N33" s="99">
        <f t="shared" si="5"/>
        <v>0</v>
      </c>
    </row>
    <row r="34" spans="1:14">
      <c r="A34" s="103">
        <v>33</v>
      </c>
      <c r="B34" s="100" t="s">
        <v>32</v>
      </c>
      <c r="C34" s="98">
        <v>19091</v>
      </c>
      <c r="D34" s="98">
        <v>18331</v>
      </c>
      <c r="E34" s="98">
        <v>18277</v>
      </c>
      <c r="F34" s="98"/>
      <c r="G34" s="98"/>
      <c r="H34" s="98"/>
      <c r="I34" s="101">
        <f t="shared" si="0"/>
        <v>4.4087771257870405E-3</v>
      </c>
      <c r="J34" s="101">
        <f t="shared" si="1"/>
        <v>-4.2637892200513332E-2</v>
      </c>
      <c r="K34" s="98">
        <f t="shared" si="2"/>
        <v>-814</v>
      </c>
      <c r="L34" s="102">
        <f t="shared" si="4"/>
        <v>-2.7879099237948456E-3</v>
      </c>
      <c r="M34" s="99">
        <f t="shared" si="3"/>
        <v>-54</v>
      </c>
      <c r="N34" s="99">
        <f t="shared" si="5"/>
        <v>0</v>
      </c>
    </row>
    <row r="35" spans="1:14">
      <c r="A35" s="103">
        <v>35</v>
      </c>
      <c r="B35" s="100" t="s">
        <v>33</v>
      </c>
      <c r="C35" s="98">
        <v>9260</v>
      </c>
      <c r="D35" s="98">
        <v>8515</v>
      </c>
      <c r="E35" s="98">
        <v>8530</v>
      </c>
      <c r="F35" s="98"/>
      <c r="G35" s="98"/>
      <c r="H35" s="98"/>
      <c r="I35" s="101">
        <f t="shared" si="0"/>
        <v>2.0576062200012833E-3</v>
      </c>
      <c r="J35" s="101">
        <f t="shared" si="1"/>
        <v>-7.8833693304535643E-2</v>
      </c>
      <c r="K35" s="98">
        <f t="shared" si="2"/>
        <v>-730</v>
      </c>
      <c r="L35" s="102">
        <f t="shared" si="4"/>
        <v>-2.5002140594228956E-3</v>
      </c>
      <c r="M35" s="99">
        <f t="shared" si="3"/>
        <v>15</v>
      </c>
      <c r="N35" s="99">
        <f t="shared" si="5"/>
        <v>0</v>
      </c>
    </row>
    <row r="36" spans="1:14">
      <c r="A36" s="103">
        <v>36</v>
      </c>
      <c r="B36" s="100" t="s">
        <v>34</v>
      </c>
      <c r="C36" s="98">
        <v>1561</v>
      </c>
      <c r="D36" s="98">
        <v>1417</v>
      </c>
      <c r="E36" s="98">
        <v>1450</v>
      </c>
      <c r="F36" s="98"/>
      <c r="G36" s="98"/>
      <c r="H36" s="98"/>
      <c r="I36" s="101">
        <f t="shared" si="0"/>
        <v>3.4976893540467302E-4</v>
      </c>
      <c r="J36" s="101">
        <f t="shared" si="1"/>
        <v>-7.1108263933376034E-2</v>
      </c>
      <c r="K36" s="98">
        <f t="shared" si="2"/>
        <v>-111</v>
      </c>
      <c r="L36" s="102">
        <f t="shared" si="4"/>
        <v>-3.8016953506293349E-4</v>
      </c>
      <c r="M36" s="99">
        <f t="shared" si="3"/>
        <v>33</v>
      </c>
      <c r="N36" s="99">
        <f t="shared" si="5"/>
        <v>0</v>
      </c>
    </row>
    <row r="37" spans="1:14">
      <c r="A37" s="103">
        <v>37</v>
      </c>
      <c r="B37" s="100" t="s">
        <v>35</v>
      </c>
      <c r="C37" s="98">
        <v>1111</v>
      </c>
      <c r="D37" s="98">
        <v>998</v>
      </c>
      <c r="E37" s="98">
        <v>1147</v>
      </c>
      <c r="F37" s="98"/>
      <c r="G37" s="98"/>
      <c r="H37" s="98"/>
      <c r="I37" s="101">
        <f t="shared" si="0"/>
        <v>2.7667928890286891E-4</v>
      </c>
      <c r="J37" s="101">
        <f t="shared" si="1"/>
        <v>3.2403240324032405E-2</v>
      </c>
      <c r="K37" s="98">
        <f t="shared" si="2"/>
        <v>36</v>
      </c>
      <c r="L37" s="102">
        <f t="shared" si="4"/>
        <v>1.2329822758797842E-4</v>
      </c>
      <c r="M37" s="99">
        <f t="shared" si="3"/>
        <v>149</v>
      </c>
      <c r="N37" s="99">
        <f t="shared" si="5"/>
        <v>0</v>
      </c>
    </row>
    <row r="38" spans="1:14">
      <c r="A38" s="103">
        <v>38</v>
      </c>
      <c r="B38" s="100" t="s">
        <v>36</v>
      </c>
      <c r="C38" s="98">
        <v>9447</v>
      </c>
      <c r="D38" s="98">
        <v>8776</v>
      </c>
      <c r="E38" s="98">
        <v>8829</v>
      </c>
      <c r="F38" s="98"/>
      <c r="G38" s="98"/>
      <c r="H38" s="98"/>
      <c r="I38" s="101">
        <f t="shared" si="0"/>
        <v>2.1297309866812812E-3</v>
      </c>
      <c r="J38" s="101">
        <f t="shared" si="1"/>
        <v>-6.5417592886630682E-2</v>
      </c>
      <c r="K38" s="98">
        <f t="shared" si="2"/>
        <v>-618</v>
      </c>
      <c r="L38" s="102">
        <f t="shared" si="4"/>
        <v>-2.1166195735936298E-3</v>
      </c>
      <c r="M38" s="99">
        <f t="shared" si="3"/>
        <v>53</v>
      </c>
      <c r="N38" s="99">
        <f t="shared" si="5"/>
        <v>0</v>
      </c>
    </row>
    <row r="39" spans="1:14">
      <c r="A39" s="103">
        <v>39</v>
      </c>
      <c r="B39" s="100" t="s">
        <v>37</v>
      </c>
      <c r="C39" s="98">
        <v>220</v>
      </c>
      <c r="D39" s="98">
        <v>182</v>
      </c>
      <c r="E39" s="98">
        <v>186</v>
      </c>
      <c r="F39" s="98"/>
      <c r="G39" s="98"/>
      <c r="H39" s="98"/>
      <c r="I39" s="101">
        <f t="shared" si="0"/>
        <v>4.4866911713978748E-5</v>
      </c>
      <c r="J39" s="101">
        <f t="shared" si="1"/>
        <v>-0.15454545454545454</v>
      </c>
      <c r="K39" s="98">
        <f t="shared" si="2"/>
        <v>-34</v>
      </c>
      <c r="L39" s="102">
        <f t="shared" si="4"/>
        <v>-1.1644832605531295E-4</v>
      </c>
      <c r="M39" s="99">
        <f t="shared" si="3"/>
        <v>4</v>
      </c>
      <c r="N39" s="99">
        <f t="shared" si="5"/>
        <v>0</v>
      </c>
    </row>
    <row r="40" spans="1:14">
      <c r="A40" s="103">
        <v>41</v>
      </c>
      <c r="B40" s="100" t="s">
        <v>38</v>
      </c>
      <c r="C40" s="98">
        <v>49945</v>
      </c>
      <c r="D40" s="98">
        <v>53428</v>
      </c>
      <c r="E40" s="98">
        <v>52267</v>
      </c>
      <c r="F40" s="98"/>
      <c r="G40" s="98"/>
      <c r="H40" s="98"/>
      <c r="I40" s="101">
        <f t="shared" si="0"/>
        <v>1.2607843411583478E-2</v>
      </c>
      <c r="J40" s="101">
        <f t="shared" si="1"/>
        <v>4.6491140254279709E-2</v>
      </c>
      <c r="K40" s="98">
        <f t="shared" si="2"/>
        <v>2322</v>
      </c>
      <c r="L40" s="102">
        <f t="shared" si="4"/>
        <v>7.9527356794246076E-3</v>
      </c>
      <c r="M40" s="99">
        <f t="shared" si="3"/>
        <v>-1161</v>
      </c>
      <c r="N40" s="99">
        <f t="shared" si="5"/>
        <v>0</v>
      </c>
    </row>
    <row r="41" spans="1:14">
      <c r="A41" s="103">
        <v>42</v>
      </c>
      <c r="B41" s="100" t="s">
        <v>39</v>
      </c>
      <c r="C41" s="98">
        <v>23831</v>
      </c>
      <c r="D41" s="98">
        <v>24343</v>
      </c>
      <c r="E41" s="98">
        <v>24594</v>
      </c>
      <c r="F41" s="98"/>
      <c r="G41" s="98"/>
      <c r="H41" s="98"/>
      <c r="I41" s="101">
        <f t="shared" si="0"/>
        <v>5.9325635843741576E-3</v>
      </c>
      <c r="J41" s="101">
        <f t="shared" si="1"/>
        <v>3.2017120557257354E-2</v>
      </c>
      <c r="K41" s="98">
        <f t="shared" si="2"/>
        <v>763</v>
      </c>
      <c r="L41" s="102">
        <f t="shared" si="4"/>
        <v>2.6132374347118759E-3</v>
      </c>
      <c r="M41" s="99">
        <f t="shared" si="3"/>
        <v>251</v>
      </c>
      <c r="N41" s="99">
        <f t="shared" si="5"/>
        <v>0</v>
      </c>
    </row>
    <row r="42" spans="1:14">
      <c r="A42" s="103">
        <v>43</v>
      </c>
      <c r="B42" s="100" t="s">
        <v>40</v>
      </c>
      <c r="C42" s="98">
        <v>40919</v>
      </c>
      <c r="D42" s="98">
        <v>39202</v>
      </c>
      <c r="E42" s="98">
        <v>38913</v>
      </c>
      <c r="F42" s="98"/>
      <c r="G42" s="98"/>
      <c r="H42" s="98"/>
      <c r="I42" s="101">
        <f t="shared" si="0"/>
        <v>9.386592126484166E-3</v>
      </c>
      <c r="J42" s="101">
        <f t="shared" si="1"/>
        <v>-4.9023680930619026E-2</v>
      </c>
      <c r="K42" s="98">
        <f t="shared" si="2"/>
        <v>-2006</v>
      </c>
      <c r="L42" s="102">
        <f t="shared" si="4"/>
        <v>-6.8704512372634646E-3</v>
      </c>
      <c r="M42" s="99">
        <f t="shared" si="3"/>
        <v>-289</v>
      </c>
      <c r="N42" s="99">
        <f t="shared" si="5"/>
        <v>0</v>
      </c>
    </row>
    <row r="43" spans="1:14">
      <c r="A43" s="103">
        <v>45</v>
      </c>
      <c r="B43" s="100" t="s">
        <v>41</v>
      </c>
      <c r="C43" s="98">
        <v>36834</v>
      </c>
      <c r="D43" s="98">
        <v>38244</v>
      </c>
      <c r="E43" s="98">
        <v>38065</v>
      </c>
      <c r="F43" s="98"/>
      <c r="G43" s="98"/>
      <c r="H43" s="98"/>
      <c r="I43" s="101">
        <f t="shared" si="0"/>
        <v>9.182037604261296E-3</v>
      </c>
      <c r="J43" s="101">
        <f t="shared" si="1"/>
        <v>3.3420209588966715E-2</v>
      </c>
      <c r="K43" s="98">
        <f t="shared" si="2"/>
        <v>1231</v>
      </c>
      <c r="L43" s="102">
        <f t="shared" si="4"/>
        <v>4.2161143933555955E-3</v>
      </c>
      <c r="M43" s="99">
        <f t="shared" si="3"/>
        <v>-179</v>
      </c>
      <c r="N43" s="99">
        <f t="shared" si="5"/>
        <v>0</v>
      </c>
    </row>
    <row r="44" spans="1:14">
      <c r="A44" s="103">
        <v>46</v>
      </c>
      <c r="B44" s="100" t="s">
        <v>42</v>
      </c>
      <c r="C44" s="98">
        <v>203006</v>
      </c>
      <c r="D44" s="98">
        <v>210148</v>
      </c>
      <c r="E44" s="98">
        <v>208392</v>
      </c>
      <c r="F44" s="98"/>
      <c r="G44" s="98"/>
      <c r="H44" s="98"/>
      <c r="I44" s="101">
        <f t="shared" si="0"/>
        <v>5.0268308956448703E-2</v>
      </c>
      <c r="J44" s="101">
        <f t="shared" si="1"/>
        <v>2.6531235529984334E-2</v>
      </c>
      <c r="K44" s="98">
        <f t="shared" si="2"/>
        <v>5386</v>
      </c>
      <c r="L44" s="102">
        <f t="shared" si="4"/>
        <v>1.8446784827468105E-2</v>
      </c>
      <c r="M44" s="99">
        <f t="shared" si="3"/>
        <v>-1756</v>
      </c>
      <c r="N44" s="99">
        <f t="shared" si="5"/>
        <v>0</v>
      </c>
    </row>
    <row r="45" spans="1:14">
      <c r="A45" s="103">
        <v>47</v>
      </c>
      <c r="B45" s="100" t="s">
        <v>43</v>
      </c>
      <c r="C45" s="98">
        <v>512509</v>
      </c>
      <c r="D45" s="98">
        <v>537959</v>
      </c>
      <c r="E45" s="98">
        <v>534839</v>
      </c>
      <c r="F45" s="98"/>
      <c r="G45" s="98"/>
      <c r="H45" s="98"/>
      <c r="I45" s="101">
        <f t="shared" si="0"/>
        <v>0.12901383975372407</v>
      </c>
      <c r="J45" s="101">
        <f t="shared" si="1"/>
        <v>4.356996657619671E-2</v>
      </c>
      <c r="K45" s="98">
        <f t="shared" si="2"/>
        <v>22330</v>
      </c>
      <c r="L45" s="102">
        <f t="shared" si="4"/>
        <v>7.6479150612209945E-2</v>
      </c>
      <c r="M45" s="99">
        <f t="shared" si="3"/>
        <v>-3120</v>
      </c>
      <c r="N45" s="99">
        <f t="shared" si="5"/>
        <v>0</v>
      </c>
    </row>
    <row r="46" spans="1:14">
      <c r="A46" s="103">
        <v>49</v>
      </c>
      <c r="B46" s="100" t="s">
        <v>44</v>
      </c>
      <c r="C46" s="98">
        <v>48983</v>
      </c>
      <c r="D46" s="98">
        <v>45936</v>
      </c>
      <c r="E46" s="98">
        <v>44976</v>
      </c>
      <c r="F46" s="98"/>
      <c r="G46" s="98"/>
      <c r="H46" s="98"/>
      <c r="I46" s="101">
        <f t="shared" si="0"/>
        <v>1.0849108716386602E-2</v>
      </c>
      <c r="J46" s="101">
        <f t="shared" si="1"/>
        <v>-8.1803891145907762E-2</v>
      </c>
      <c r="K46" s="98">
        <f t="shared" si="2"/>
        <v>-4007</v>
      </c>
      <c r="L46" s="102">
        <f t="shared" si="4"/>
        <v>-1.3723777720695265E-2</v>
      </c>
      <c r="M46" s="99">
        <f t="shared" si="3"/>
        <v>-960</v>
      </c>
      <c r="N46" s="99">
        <f t="shared" si="5"/>
        <v>0</v>
      </c>
    </row>
    <row r="47" spans="1:14">
      <c r="A47" s="103">
        <v>50</v>
      </c>
      <c r="B47" s="100" t="s">
        <v>45</v>
      </c>
      <c r="C47" s="98">
        <v>1395</v>
      </c>
      <c r="D47" s="98">
        <v>1466</v>
      </c>
      <c r="E47" s="98">
        <v>1467</v>
      </c>
      <c r="F47" s="98"/>
      <c r="G47" s="98"/>
      <c r="H47" s="98"/>
      <c r="I47" s="101">
        <f t="shared" si="0"/>
        <v>3.5386967464734849E-4</v>
      </c>
      <c r="J47" s="101">
        <f t="shared" si="1"/>
        <v>5.1612903225806452E-2</v>
      </c>
      <c r="K47" s="98">
        <f t="shared" si="2"/>
        <v>72</v>
      </c>
      <c r="L47" s="102">
        <f t="shared" si="4"/>
        <v>2.4659645517595684E-4</v>
      </c>
      <c r="M47" s="99">
        <f t="shared" si="3"/>
        <v>1</v>
      </c>
      <c r="N47" s="99">
        <f t="shared" si="5"/>
        <v>0</v>
      </c>
    </row>
    <row r="48" spans="1:14">
      <c r="A48" s="103">
        <v>51</v>
      </c>
      <c r="B48" s="100" t="s">
        <v>46</v>
      </c>
      <c r="C48" s="98">
        <v>11625</v>
      </c>
      <c r="D48" s="98">
        <v>12051</v>
      </c>
      <c r="E48" s="98">
        <v>12005</v>
      </c>
      <c r="F48" s="98"/>
      <c r="G48" s="98"/>
      <c r="H48" s="98"/>
      <c r="I48" s="101">
        <f t="shared" si="0"/>
        <v>2.8958455651952411E-3</v>
      </c>
      <c r="J48" s="101">
        <f t="shared" si="1"/>
        <v>3.2688172043010756E-2</v>
      </c>
      <c r="K48" s="98">
        <f t="shared" si="2"/>
        <v>380</v>
      </c>
      <c r="L48" s="102">
        <f t="shared" si="4"/>
        <v>1.3014812912064389E-3</v>
      </c>
      <c r="M48" s="99">
        <f t="shared" si="3"/>
        <v>-46</v>
      </c>
      <c r="N48" s="99">
        <f t="shared" si="5"/>
        <v>0</v>
      </c>
    </row>
    <row r="49" spans="1:14">
      <c r="A49" s="103">
        <v>52</v>
      </c>
      <c r="B49" s="100" t="s">
        <v>47</v>
      </c>
      <c r="C49" s="98">
        <v>45528</v>
      </c>
      <c r="D49" s="98">
        <v>48551</v>
      </c>
      <c r="E49" s="98">
        <v>48549</v>
      </c>
      <c r="F49" s="98"/>
      <c r="G49" s="98"/>
      <c r="H49" s="98"/>
      <c r="I49" s="101">
        <f t="shared" si="0"/>
        <v>1.1710987617214806E-2</v>
      </c>
      <c r="J49" s="101">
        <f t="shared" si="1"/>
        <v>6.6354770690564044E-2</v>
      </c>
      <c r="K49" s="98">
        <f t="shared" si="2"/>
        <v>3021</v>
      </c>
      <c r="L49" s="102">
        <f t="shared" si="4"/>
        <v>1.0346776265091189E-2</v>
      </c>
      <c r="M49" s="99">
        <f t="shared" si="3"/>
        <v>-2</v>
      </c>
      <c r="N49" s="99">
        <f t="shared" si="5"/>
        <v>0</v>
      </c>
    </row>
    <row r="50" spans="1:14">
      <c r="A50" s="103">
        <v>53</v>
      </c>
      <c r="B50" s="100" t="s">
        <v>48</v>
      </c>
      <c r="C50" s="98">
        <v>8644</v>
      </c>
      <c r="D50" s="98">
        <v>9764</v>
      </c>
      <c r="E50" s="98">
        <v>9746</v>
      </c>
      <c r="F50" s="98"/>
      <c r="G50" s="98"/>
      <c r="H50" s="98"/>
      <c r="I50" s="101">
        <f t="shared" si="0"/>
        <v>2.3509296858303056E-3</v>
      </c>
      <c r="J50" s="101">
        <f t="shared" si="1"/>
        <v>0.12748727440999538</v>
      </c>
      <c r="K50" s="98">
        <f t="shared" si="2"/>
        <v>1102</v>
      </c>
      <c r="L50" s="102">
        <f t="shared" si="4"/>
        <v>3.7742957444986728E-3</v>
      </c>
      <c r="M50" s="99">
        <f t="shared" si="3"/>
        <v>-18</v>
      </c>
      <c r="N50" s="99">
        <f t="shared" si="5"/>
        <v>0</v>
      </c>
    </row>
    <row r="51" spans="1:14">
      <c r="A51" s="103">
        <v>55</v>
      </c>
      <c r="B51" s="100" t="s">
        <v>49</v>
      </c>
      <c r="C51" s="98">
        <v>114721</v>
      </c>
      <c r="D51" s="98">
        <v>131873</v>
      </c>
      <c r="E51" s="98">
        <v>129633</v>
      </c>
      <c r="F51" s="98"/>
      <c r="G51" s="98"/>
      <c r="H51" s="98"/>
      <c r="I51" s="101">
        <f t="shared" si="0"/>
        <v>3.1270066485044122E-2</v>
      </c>
      <c r="J51" s="101">
        <f t="shared" si="1"/>
        <v>0.12998491993619302</v>
      </c>
      <c r="K51" s="98">
        <f t="shared" si="2"/>
        <v>14912</v>
      </c>
      <c r="L51" s="102">
        <f t="shared" si="4"/>
        <v>5.1072865827553729E-2</v>
      </c>
      <c r="M51" s="99">
        <f t="shared" si="3"/>
        <v>-2240</v>
      </c>
      <c r="N51" s="99">
        <f t="shared" si="5"/>
        <v>0</v>
      </c>
    </row>
    <row r="52" spans="1:14">
      <c r="A52" s="103">
        <v>56</v>
      </c>
      <c r="B52" s="100" t="s">
        <v>50</v>
      </c>
      <c r="C52" s="98">
        <v>185985</v>
      </c>
      <c r="D52" s="98">
        <v>203127</v>
      </c>
      <c r="E52" s="98">
        <v>198803</v>
      </c>
      <c r="F52" s="98"/>
      <c r="G52" s="98"/>
      <c r="H52" s="98"/>
      <c r="I52" s="101">
        <f t="shared" si="0"/>
        <v>4.7955250803624283E-2</v>
      </c>
      <c r="J52" s="101">
        <f t="shared" si="1"/>
        <v>6.8919536521762512E-2</v>
      </c>
      <c r="K52" s="98">
        <f t="shared" si="2"/>
        <v>12818</v>
      </c>
      <c r="L52" s="102">
        <f t="shared" si="4"/>
        <v>4.3901018922852982E-2</v>
      </c>
      <c r="M52" s="99">
        <f t="shared" si="3"/>
        <v>-4324</v>
      </c>
      <c r="N52" s="99">
        <f t="shared" si="5"/>
        <v>0</v>
      </c>
    </row>
    <row r="53" spans="1:14">
      <c r="A53" s="103">
        <v>58</v>
      </c>
      <c r="B53" s="100" t="s">
        <v>51</v>
      </c>
      <c r="C53" s="98">
        <v>7913</v>
      </c>
      <c r="D53" s="98">
        <v>9246</v>
      </c>
      <c r="E53" s="98">
        <v>9153</v>
      </c>
      <c r="F53" s="98"/>
      <c r="G53" s="98"/>
      <c r="H53" s="98"/>
      <c r="I53" s="101">
        <f t="shared" si="0"/>
        <v>2.2078862522475671E-3</v>
      </c>
      <c r="J53" s="101">
        <f t="shared" si="1"/>
        <v>0.15670415771515228</v>
      </c>
      <c r="K53" s="98">
        <f t="shared" si="2"/>
        <v>1240</v>
      </c>
      <c r="L53" s="102">
        <f t="shared" si="4"/>
        <v>4.2469389502525897E-3</v>
      </c>
      <c r="M53" s="99">
        <f t="shared" si="3"/>
        <v>-93</v>
      </c>
      <c r="N53" s="99">
        <f t="shared" si="5"/>
        <v>0</v>
      </c>
    </row>
    <row r="54" spans="1:14">
      <c r="A54" s="103">
        <v>59</v>
      </c>
      <c r="B54" s="100" t="s">
        <v>52</v>
      </c>
      <c r="C54" s="98">
        <v>5902</v>
      </c>
      <c r="D54" s="98">
        <v>5478</v>
      </c>
      <c r="E54" s="98">
        <v>5699</v>
      </c>
      <c r="F54" s="98"/>
      <c r="G54" s="98"/>
      <c r="H54" s="98"/>
      <c r="I54" s="101">
        <f t="shared" si="0"/>
        <v>1.3747125261180907E-3</v>
      </c>
      <c r="J54" s="101">
        <f t="shared" si="1"/>
        <v>-3.4395120298203997E-2</v>
      </c>
      <c r="K54" s="98">
        <f t="shared" si="2"/>
        <v>-203</v>
      </c>
      <c r="L54" s="102">
        <f t="shared" si="4"/>
        <v>-6.9526500556554502E-4</v>
      </c>
      <c r="M54" s="99">
        <f t="shared" si="3"/>
        <v>221</v>
      </c>
      <c r="N54" s="99">
        <f t="shared" si="5"/>
        <v>0</v>
      </c>
    </row>
    <row r="55" spans="1:14">
      <c r="A55" s="103">
        <v>60</v>
      </c>
      <c r="B55" s="100" t="s">
        <v>53</v>
      </c>
      <c r="C55" s="98">
        <v>3080</v>
      </c>
      <c r="D55" s="98">
        <v>3097</v>
      </c>
      <c r="E55" s="98">
        <v>3104</v>
      </c>
      <c r="F55" s="98"/>
      <c r="G55" s="98"/>
      <c r="H55" s="98"/>
      <c r="I55" s="101">
        <f t="shared" si="0"/>
        <v>7.4874674172145173E-4</v>
      </c>
      <c r="J55" s="101">
        <f t="shared" si="1"/>
        <v>7.7922077922077922E-3</v>
      </c>
      <c r="K55" s="98">
        <f t="shared" si="2"/>
        <v>24</v>
      </c>
      <c r="L55" s="102">
        <f t="shared" si="4"/>
        <v>8.219881839198561E-5</v>
      </c>
      <c r="M55" s="99">
        <f t="shared" si="3"/>
        <v>7</v>
      </c>
      <c r="N55" s="99">
        <f t="shared" si="5"/>
        <v>0</v>
      </c>
    </row>
    <row r="56" spans="1:14">
      <c r="A56" s="103">
        <v>61</v>
      </c>
      <c r="B56" s="100" t="s">
        <v>54</v>
      </c>
      <c r="C56" s="98">
        <v>8009</v>
      </c>
      <c r="D56" s="98">
        <v>8138</v>
      </c>
      <c r="E56" s="98">
        <v>7943</v>
      </c>
      <c r="F56" s="98"/>
      <c r="G56" s="98"/>
      <c r="H56" s="98"/>
      <c r="I56" s="101">
        <f t="shared" si="0"/>
        <v>1.9160101061512537E-3</v>
      </c>
      <c r="J56" s="101">
        <f t="shared" si="1"/>
        <v>-8.2407291796728673E-3</v>
      </c>
      <c r="K56" s="98">
        <f t="shared" si="2"/>
        <v>-66</v>
      </c>
      <c r="L56" s="102">
        <f t="shared" si="4"/>
        <v>-2.2604675057796044E-4</v>
      </c>
      <c r="M56" s="99">
        <f t="shared" si="3"/>
        <v>-195</v>
      </c>
      <c r="N56" s="99">
        <f t="shared" si="5"/>
        <v>0</v>
      </c>
    </row>
    <row r="57" spans="1:14">
      <c r="A57" s="103">
        <v>62</v>
      </c>
      <c r="B57" s="100" t="s">
        <v>55</v>
      </c>
      <c r="C57" s="98">
        <v>27480</v>
      </c>
      <c r="D57" s="98">
        <v>26009</v>
      </c>
      <c r="E57" s="98">
        <v>25936</v>
      </c>
      <c r="F57" s="98"/>
      <c r="G57" s="98"/>
      <c r="H57" s="98"/>
      <c r="I57" s="101">
        <f t="shared" si="0"/>
        <v>6.2562807645900687E-3</v>
      </c>
      <c r="J57" s="101">
        <f t="shared" si="1"/>
        <v>-5.6186317321688502E-2</v>
      </c>
      <c r="K57" s="98">
        <f t="shared" si="2"/>
        <v>-1544</v>
      </c>
      <c r="L57" s="102">
        <f t="shared" si="4"/>
        <v>-5.2881239832177412E-3</v>
      </c>
      <c r="M57" s="99">
        <f t="shared" si="3"/>
        <v>-73</v>
      </c>
      <c r="N57" s="99">
        <f t="shared" si="5"/>
        <v>0</v>
      </c>
    </row>
    <row r="58" spans="1:14">
      <c r="A58" s="103">
        <v>63</v>
      </c>
      <c r="B58" s="100" t="s">
        <v>56</v>
      </c>
      <c r="C58" s="98">
        <v>31835</v>
      </c>
      <c r="D58" s="98">
        <v>23747</v>
      </c>
      <c r="E58" s="98">
        <v>23717</v>
      </c>
      <c r="F58" s="98"/>
      <c r="G58" s="98"/>
      <c r="H58" s="98"/>
      <c r="I58" s="101">
        <f t="shared" si="0"/>
        <v>5.7210136834431932E-3</v>
      </c>
      <c r="J58" s="101">
        <f t="shared" si="1"/>
        <v>-0.25500235589759701</v>
      </c>
      <c r="K58" s="98">
        <f t="shared" si="2"/>
        <v>-8118</v>
      </c>
      <c r="L58" s="102">
        <f t="shared" si="4"/>
        <v>-2.7803750321089133E-2</v>
      </c>
      <c r="M58" s="99">
        <f t="shared" si="3"/>
        <v>-30</v>
      </c>
      <c r="N58" s="99">
        <f t="shared" si="5"/>
        <v>0</v>
      </c>
    </row>
    <row r="59" spans="1:14">
      <c r="A59" s="103">
        <v>64</v>
      </c>
      <c r="B59" s="100" t="s">
        <v>57</v>
      </c>
      <c r="C59" s="98">
        <v>39234</v>
      </c>
      <c r="D59" s="98">
        <v>39047</v>
      </c>
      <c r="E59" s="98">
        <v>38846</v>
      </c>
      <c r="F59" s="98"/>
      <c r="G59" s="98"/>
      <c r="H59" s="98"/>
      <c r="I59" s="101">
        <f t="shared" si="0"/>
        <v>9.3704303894689162E-3</v>
      </c>
      <c r="J59" s="101">
        <f t="shared" si="1"/>
        <v>-9.8893816587653574E-3</v>
      </c>
      <c r="K59" s="98">
        <f t="shared" si="2"/>
        <v>-388</v>
      </c>
      <c r="L59" s="102">
        <f t="shared" si="4"/>
        <v>-1.3288808973371008E-3</v>
      </c>
      <c r="M59" s="99">
        <f t="shared" si="3"/>
        <v>-201</v>
      </c>
      <c r="N59" s="99">
        <f t="shared" si="5"/>
        <v>0</v>
      </c>
    </row>
    <row r="60" spans="1:14">
      <c r="A60" s="103">
        <v>65</v>
      </c>
      <c r="B60" s="100" t="s">
        <v>58</v>
      </c>
      <c r="C60" s="98">
        <v>13587</v>
      </c>
      <c r="D60" s="98">
        <v>13360</v>
      </c>
      <c r="E60" s="98">
        <v>13295</v>
      </c>
      <c r="F60" s="98"/>
      <c r="G60" s="98"/>
      <c r="H60" s="98"/>
      <c r="I60" s="101">
        <f t="shared" si="0"/>
        <v>3.2070193077276743E-3</v>
      </c>
      <c r="J60" s="101">
        <f t="shared" si="1"/>
        <v>-2.1491131228380068E-2</v>
      </c>
      <c r="K60" s="98">
        <f t="shared" si="2"/>
        <v>-292</v>
      </c>
      <c r="L60" s="102">
        <f t="shared" si="4"/>
        <v>-1.0000856237691582E-3</v>
      </c>
      <c r="M60" s="99">
        <f t="shared" si="3"/>
        <v>-65</v>
      </c>
      <c r="N60" s="99">
        <f t="shared" si="5"/>
        <v>0</v>
      </c>
    </row>
    <row r="61" spans="1:14">
      <c r="A61" s="103">
        <v>66</v>
      </c>
      <c r="B61" s="100" t="s">
        <v>59</v>
      </c>
      <c r="C61" s="98">
        <v>25751</v>
      </c>
      <c r="D61" s="98">
        <v>25084</v>
      </c>
      <c r="E61" s="98">
        <v>24940</v>
      </c>
      <c r="F61" s="98"/>
      <c r="G61" s="98"/>
      <c r="H61" s="98"/>
      <c r="I61" s="101">
        <f t="shared" si="0"/>
        <v>6.0160256889603761E-3</v>
      </c>
      <c r="J61" s="101">
        <f t="shared" si="1"/>
        <v>-3.1493922566113934E-2</v>
      </c>
      <c r="K61" s="98">
        <f t="shared" si="2"/>
        <v>-811</v>
      </c>
      <c r="L61" s="102">
        <f t="shared" si="4"/>
        <v>-2.7776350714958471E-3</v>
      </c>
      <c r="M61" s="99">
        <f t="shared" si="3"/>
        <v>-144</v>
      </c>
      <c r="N61" s="99">
        <f t="shared" si="5"/>
        <v>0</v>
      </c>
    </row>
    <row r="62" spans="1:14">
      <c r="A62" s="103">
        <v>68</v>
      </c>
      <c r="B62" s="100" t="s">
        <v>60</v>
      </c>
      <c r="C62" s="98">
        <v>31421</v>
      </c>
      <c r="D62" s="98">
        <v>33668</v>
      </c>
      <c r="E62" s="98">
        <v>33830</v>
      </c>
      <c r="F62" s="98"/>
      <c r="G62" s="98"/>
      <c r="H62" s="98"/>
      <c r="I62" s="101">
        <f t="shared" si="0"/>
        <v>8.1604710929241986E-3</v>
      </c>
      <c r="J62" s="101">
        <f t="shared" si="1"/>
        <v>7.666847013144075E-2</v>
      </c>
      <c r="K62" s="98">
        <f t="shared" si="2"/>
        <v>2409</v>
      </c>
      <c r="L62" s="102">
        <f t="shared" si="4"/>
        <v>8.2507063960955557E-3</v>
      </c>
      <c r="M62" s="99">
        <f t="shared" si="3"/>
        <v>162</v>
      </c>
      <c r="N62" s="99">
        <f t="shared" si="5"/>
        <v>0</v>
      </c>
    </row>
    <row r="63" spans="1:14">
      <c r="A63" s="103">
        <v>69</v>
      </c>
      <c r="B63" s="100" t="s">
        <v>61</v>
      </c>
      <c r="C63" s="98">
        <v>81859</v>
      </c>
      <c r="D63" s="98">
        <v>82416</v>
      </c>
      <c r="E63" s="98">
        <v>82050</v>
      </c>
      <c r="F63" s="98"/>
      <c r="G63" s="98"/>
      <c r="H63" s="98"/>
      <c r="I63" s="101">
        <f t="shared" si="0"/>
        <v>1.9792097344795461E-2</v>
      </c>
      <c r="J63" s="101">
        <f t="shared" si="1"/>
        <v>2.3332803967798287E-3</v>
      </c>
      <c r="K63" s="98">
        <f t="shared" si="2"/>
        <v>191</v>
      </c>
      <c r="L63" s="102">
        <f t="shared" si="4"/>
        <v>6.5416559636955222E-4</v>
      </c>
      <c r="M63" s="99">
        <f t="shared" si="3"/>
        <v>-366</v>
      </c>
      <c r="N63" s="99">
        <f t="shared" si="5"/>
        <v>0</v>
      </c>
    </row>
    <row r="64" spans="1:14">
      <c r="A64" s="103">
        <v>70</v>
      </c>
      <c r="B64" s="100" t="s">
        <v>62</v>
      </c>
      <c r="C64" s="98">
        <v>106222</v>
      </c>
      <c r="D64" s="98">
        <v>87934</v>
      </c>
      <c r="E64" s="98">
        <v>99340</v>
      </c>
      <c r="F64" s="98"/>
      <c r="G64" s="98"/>
      <c r="H64" s="98"/>
      <c r="I64" s="101">
        <f t="shared" si="0"/>
        <v>2.3962790374551873E-2</v>
      </c>
      <c r="J64" s="101">
        <f t="shared" si="1"/>
        <v>-6.4788838470373367E-2</v>
      </c>
      <c r="K64" s="98">
        <f t="shared" si="2"/>
        <v>-6882</v>
      </c>
      <c r="L64" s="102">
        <f t="shared" si="4"/>
        <v>-2.3570511173901874E-2</v>
      </c>
      <c r="M64" s="99">
        <f t="shared" si="3"/>
        <v>11406</v>
      </c>
      <c r="N64" s="99">
        <f t="shared" si="5"/>
        <v>0</v>
      </c>
    </row>
    <row r="65" spans="1:14">
      <c r="A65" s="103">
        <v>71</v>
      </c>
      <c r="B65" s="100" t="s">
        <v>63</v>
      </c>
      <c r="C65" s="98">
        <v>50837</v>
      </c>
      <c r="D65" s="98">
        <v>51471</v>
      </c>
      <c r="E65" s="98">
        <v>51132</v>
      </c>
      <c r="F65" s="98"/>
      <c r="G65" s="98"/>
      <c r="H65" s="98"/>
      <c r="I65" s="101">
        <f t="shared" si="0"/>
        <v>1.2334058762146027E-2</v>
      </c>
      <c r="J65" s="101">
        <f t="shared" si="1"/>
        <v>5.802860121565002E-3</v>
      </c>
      <c r="K65" s="98">
        <f t="shared" si="2"/>
        <v>295</v>
      </c>
      <c r="L65" s="102">
        <f t="shared" si="4"/>
        <v>1.0103604760681565E-3</v>
      </c>
      <c r="M65" s="99">
        <f t="shared" si="3"/>
        <v>-339</v>
      </c>
      <c r="N65" s="99">
        <f t="shared" si="5"/>
        <v>0</v>
      </c>
    </row>
    <row r="66" spans="1:14">
      <c r="A66" s="103">
        <v>72</v>
      </c>
      <c r="B66" s="100" t="s">
        <v>64</v>
      </c>
      <c r="C66" s="98">
        <v>4304</v>
      </c>
      <c r="D66" s="98">
        <v>4806</v>
      </c>
      <c r="E66" s="98">
        <v>4886</v>
      </c>
      <c r="F66" s="98"/>
      <c r="G66" s="98"/>
      <c r="H66" s="98"/>
      <c r="I66" s="101">
        <f t="shared" si="0"/>
        <v>1.1786007023360224E-3</v>
      </c>
      <c r="J66" s="101">
        <f t="shared" si="1"/>
        <v>0.13522304832713755</v>
      </c>
      <c r="K66" s="98">
        <f t="shared" si="2"/>
        <v>582</v>
      </c>
      <c r="L66" s="102">
        <f t="shared" si="4"/>
        <v>1.9933213460056514E-3</v>
      </c>
      <c r="M66" s="99">
        <f t="shared" si="3"/>
        <v>80</v>
      </c>
      <c r="N66" s="99">
        <f t="shared" si="5"/>
        <v>0</v>
      </c>
    </row>
    <row r="67" spans="1:14">
      <c r="A67" s="103">
        <v>73</v>
      </c>
      <c r="B67" s="100" t="s">
        <v>65</v>
      </c>
      <c r="C67" s="98">
        <v>25011</v>
      </c>
      <c r="D67" s="98">
        <v>24793</v>
      </c>
      <c r="E67" s="98">
        <v>25788</v>
      </c>
      <c r="F67" s="98"/>
      <c r="G67" s="98"/>
      <c r="H67" s="98"/>
      <c r="I67" s="101">
        <f t="shared" ref="I67:I92" si="6">E67/$E$92</f>
        <v>6.220580211183247E-3</v>
      </c>
      <c r="J67" s="101">
        <f t="shared" ref="J67:J92" si="7">(E67-C67)/C67</f>
        <v>3.1066330814441646E-2</v>
      </c>
      <c r="K67" s="98">
        <f t="shared" ref="K67:K92" si="8">E67-C67</f>
        <v>777</v>
      </c>
      <c r="L67" s="102">
        <f t="shared" si="4"/>
        <v>2.6611867454405342E-3</v>
      </c>
      <c r="M67" s="99">
        <f t="shared" ref="M67:M92" si="9">E67-D67</f>
        <v>995</v>
      </c>
      <c r="N67" s="99">
        <f t="shared" si="5"/>
        <v>0</v>
      </c>
    </row>
    <row r="68" spans="1:14">
      <c r="A68" s="103">
        <v>74</v>
      </c>
      <c r="B68" s="100" t="s">
        <v>66</v>
      </c>
      <c r="C68" s="98">
        <v>16209</v>
      </c>
      <c r="D68" s="98">
        <v>16922</v>
      </c>
      <c r="E68" s="98">
        <v>17091</v>
      </c>
      <c r="F68" s="98"/>
      <c r="G68" s="98"/>
      <c r="H68" s="98"/>
      <c r="I68" s="101">
        <f t="shared" si="6"/>
        <v>4.1226902586215634E-3</v>
      </c>
      <c r="J68" s="101">
        <f t="shared" si="7"/>
        <v>5.4414214325374792E-2</v>
      </c>
      <c r="K68" s="98">
        <f t="shared" si="8"/>
        <v>882</v>
      </c>
      <c r="L68" s="102">
        <f t="shared" ref="L68:L92" si="10">K68/$K$92</f>
        <v>3.0208065759054713E-3</v>
      </c>
      <c r="M68" s="99">
        <f t="shared" si="9"/>
        <v>169</v>
      </c>
      <c r="N68" s="99">
        <f t="shared" ref="N68:N92" si="11">H68-G68</f>
        <v>0</v>
      </c>
    </row>
    <row r="69" spans="1:14">
      <c r="A69" s="103">
        <v>75</v>
      </c>
      <c r="B69" s="100" t="s">
        <v>67</v>
      </c>
      <c r="C69" s="98">
        <v>3027</v>
      </c>
      <c r="D69" s="98">
        <v>3248</v>
      </c>
      <c r="E69" s="98">
        <v>3267</v>
      </c>
      <c r="F69" s="98"/>
      <c r="G69" s="98"/>
      <c r="H69" s="98"/>
      <c r="I69" s="101">
        <f t="shared" si="6"/>
        <v>7.8806559446004598E-4</v>
      </c>
      <c r="J69" s="101">
        <f t="shared" si="7"/>
        <v>7.9286422200198214E-2</v>
      </c>
      <c r="K69" s="98">
        <f t="shared" si="8"/>
        <v>240</v>
      </c>
      <c r="L69" s="102">
        <f t="shared" si="10"/>
        <v>8.2198818391985618E-4</v>
      </c>
      <c r="M69" s="99">
        <f t="shared" si="9"/>
        <v>19</v>
      </c>
      <c r="N69" s="99">
        <f t="shared" si="11"/>
        <v>0</v>
      </c>
    </row>
    <row r="70" spans="1:14">
      <c r="A70" s="103">
        <v>77</v>
      </c>
      <c r="B70" s="100" t="s">
        <v>68</v>
      </c>
      <c r="C70" s="98">
        <v>6684</v>
      </c>
      <c r="D70" s="98">
        <v>6751</v>
      </c>
      <c r="E70" s="98">
        <v>6771</v>
      </c>
      <c r="F70" s="98"/>
      <c r="G70" s="98"/>
      <c r="H70" s="98"/>
      <c r="I70" s="101">
        <f t="shared" si="6"/>
        <v>1.6333003183620972E-3</v>
      </c>
      <c r="J70" s="101">
        <f t="shared" si="7"/>
        <v>1.3016157989228007E-2</v>
      </c>
      <c r="K70" s="98">
        <f t="shared" si="8"/>
        <v>87</v>
      </c>
      <c r="L70" s="102">
        <f t="shared" si="10"/>
        <v>2.9797071667094784E-4</v>
      </c>
      <c r="M70" s="99">
        <f t="shared" si="9"/>
        <v>20</v>
      </c>
      <c r="N70" s="99">
        <f t="shared" si="11"/>
        <v>0</v>
      </c>
    </row>
    <row r="71" spans="1:14">
      <c r="A71" s="103">
        <v>78</v>
      </c>
      <c r="B71" s="100" t="s">
        <v>69</v>
      </c>
      <c r="C71" s="98">
        <v>24627</v>
      </c>
      <c r="D71" s="98">
        <v>19298</v>
      </c>
      <c r="E71" s="98">
        <v>20547</v>
      </c>
      <c r="F71" s="98"/>
      <c r="G71" s="98"/>
      <c r="H71" s="98"/>
      <c r="I71" s="101">
        <f t="shared" si="6"/>
        <v>4.9563464246619423E-3</v>
      </c>
      <c r="J71" s="101">
        <f t="shared" si="7"/>
        <v>-0.16567182360823487</v>
      </c>
      <c r="K71" s="98">
        <f t="shared" si="8"/>
        <v>-4080</v>
      </c>
      <c r="L71" s="102">
        <f t="shared" si="10"/>
        <v>-1.3973799126637555E-2</v>
      </c>
      <c r="M71" s="99">
        <f t="shared" si="9"/>
        <v>1249</v>
      </c>
      <c r="N71" s="99">
        <f t="shared" si="11"/>
        <v>0</v>
      </c>
    </row>
    <row r="72" spans="1:14">
      <c r="A72" s="103">
        <v>79</v>
      </c>
      <c r="B72" s="100" t="s">
        <v>70</v>
      </c>
      <c r="C72" s="98">
        <v>20201</v>
      </c>
      <c r="D72" s="98">
        <v>21278</v>
      </c>
      <c r="E72" s="98">
        <v>20992</v>
      </c>
      <c r="F72" s="98"/>
      <c r="G72" s="98"/>
      <c r="H72" s="98"/>
      <c r="I72" s="101">
        <f t="shared" si="6"/>
        <v>5.0636893048378595E-3</v>
      </c>
      <c r="J72" s="101">
        <f t="shared" si="7"/>
        <v>3.9156477402108807E-2</v>
      </c>
      <c r="K72" s="98">
        <f t="shared" si="8"/>
        <v>791</v>
      </c>
      <c r="L72" s="102">
        <f t="shared" si="10"/>
        <v>2.7091360561691926E-3</v>
      </c>
      <c r="M72" s="99">
        <f t="shared" si="9"/>
        <v>-286</v>
      </c>
      <c r="N72" s="99">
        <f t="shared" si="11"/>
        <v>0</v>
      </c>
    </row>
    <row r="73" spans="1:14">
      <c r="A73" s="103">
        <v>80</v>
      </c>
      <c r="B73" s="100" t="s">
        <v>71</v>
      </c>
      <c r="C73" s="98">
        <v>38774</v>
      </c>
      <c r="D73" s="98">
        <v>37640</v>
      </c>
      <c r="E73" s="98">
        <v>39868</v>
      </c>
      <c r="F73" s="98"/>
      <c r="G73" s="98"/>
      <c r="H73" s="98"/>
      <c r="I73" s="101">
        <f t="shared" si="6"/>
        <v>9.616957183940348E-3</v>
      </c>
      <c r="J73" s="101">
        <f t="shared" si="7"/>
        <v>2.8214783102078714E-2</v>
      </c>
      <c r="K73" s="98">
        <f t="shared" si="8"/>
        <v>1094</v>
      </c>
      <c r="L73" s="102">
        <f t="shared" si="10"/>
        <v>3.7468961383680111E-3</v>
      </c>
      <c r="M73" s="99">
        <f t="shared" si="9"/>
        <v>2228</v>
      </c>
      <c r="N73" s="99">
        <f t="shared" si="11"/>
        <v>0</v>
      </c>
    </row>
    <row r="74" spans="1:14">
      <c r="A74" s="103">
        <v>81</v>
      </c>
      <c r="B74" s="100" t="s">
        <v>72</v>
      </c>
      <c r="C74" s="98">
        <v>229496</v>
      </c>
      <c r="D74" s="98">
        <v>254753</v>
      </c>
      <c r="E74" s="98">
        <v>259148</v>
      </c>
      <c r="F74" s="98"/>
      <c r="G74" s="98"/>
      <c r="H74" s="98"/>
      <c r="I74" s="101">
        <f t="shared" si="6"/>
        <v>6.2511669015344967E-2</v>
      </c>
      <c r="J74" s="101">
        <f t="shared" si="7"/>
        <v>0.12920486631575279</v>
      </c>
      <c r="K74" s="98">
        <f t="shared" si="8"/>
        <v>29652</v>
      </c>
      <c r="L74" s="102">
        <f t="shared" si="10"/>
        <v>0.10155664012329822</v>
      </c>
      <c r="M74" s="99">
        <f t="shared" si="9"/>
        <v>4395</v>
      </c>
      <c r="N74" s="99">
        <f t="shared" si="11"/>
        <v>0</v>
      </c>
    </row>
    <row r="75" spans="1:14">
      <c r="A75" s="103">
        <v>82</v>
      </c>
      <c r="B75" s="100" t="s">
        <v>73</v>
      </c>
      <c r="C75" s="98">
        <v>176858</v>
      </c>
      <c r="D75" s="98">
        <v>198126</v>
      </c>
      <c r="E75" s="98">
        <v>198610</v>
      </c>
      <c r="F75" s="98"/>
      <c r="G75" s="98"/>
      <c r="H75" s="98"/>
      <c r="I75" s="101">
        <f t="shared" si="6"/>
        <v>4.7908695352222141E-2</v>
      </c>
      <c r="J75" s="101">
        <f t="shared" si="7"/>
        <v>0.12299132637483179</v>
      </c>
      <c r="K75" s="98">
        <f t="shared" si="8"/>
        <v>21752</v>
      </c>
      <c r="L75" s="102">
        <f t="shared" si="10"/>
        <v>7.4499529069269627E-2</v>
      </c>
      <c r="M75" s="99">
        <f t="shared" si="9"/>
        <v>484</v>
      </c>
      <c r="N75" s="99">
        <f t="shared" si="11"/>
        <v>0</v>
      </c>
    </row>
    <row r="76" spans="1:14">
      <c r="A76" s="103">
        <v>84</v>
      </c>
      <c r="B76" s="100" t="s">
        <v>74</v>
      </c>
      <c r="C76" s="98">
        <v>15473</v>
      </c>
      <c r="D76" s="98">
        <v>32329</v>
      </c>
      <c r="E76" s="98">
        <v>33258</v>
      </c>
      <c r="F76" s="98"/>
      <c r="G76" s="98"/>
      <c r="H76" s="98"/>
      <c r="I76" s="101">
        <f t="shared" si="6"/>
        <v>8.022493278405941E-3</v>
      </c>
      <c r="J76" s="101">
        <f t="shared" si="7"/>
        <v>1.1494215730627544</v>
      </c>
      <c r="K76" s="98">
        <f t="shared" si="8"/>
        <v>17785</v>
      </c>
      <c r="L76" s="102">
        <f t="shared" si="10"/>
        <v>6.0912749379227672E-2</v>
      </c>
      <c r="M76" s="99">
        <f t="shared" si="9"/>
        <v>929</v>
      </c>
      <c r="N76" s="99">
        <f t="shared" si="11"/>
        <v>0</v>
      </c>
    </row>
    <row r="77" spans="1:14">
      <c r="A77" s="103">
        <v>85</v>
      </c>
      <c r="B77" s="100" t="s">
        <v>75</v>
      </c>
      <c r="C77" s="98">
        <v>217714</v>
      </c>
      <c r="D77" s="98">
        <v>259113</v>
      </c>
      <c r="E77" s="98">
        <v>254159</v>
      </c>
      <c r="F77" s="98"/>
      <c r="G77" s="98"/>
      <c r="H77" s="98"/>
      <c r="I77" s="101">
        <f t="shared" si="6"/>
        <v>6.1308222657597437E-2</v>
      </c>
      <c r="J77" s="101">
        <f t="shared" si="7"/>
        <v>0.16739851364634337</v>
      </c>
      <c r="K77" s="98">
        <f t="shared" si="8"/>
        <v>36445</v>
      </c>
      <c r="L77" s="102">
        <f t="shared" si="10"/>
        <v>0.12482233067899649</v>
      </c>
      <c r="M77" s="99">
        <f t="shared" si="9"/>
        <v>-4954</v>
      </c>
      <c r="N77" s="99">
        <f t="shared" si="11"/>
        <v>0</v>
      </c>
    </row>
    <row r="78" spans="1:14">
      <c r="A78" s="103">
        <v>86</v>
      </c>
      <c r="B78" s="100" t="s">
        <v>76</v>
      </c>
      <c r="C78" s="98">
        <v>191145</v>
      </c>
      <c r="D78" s="98">
        <v>228804</v>
      </c>
      <c r="E78" s="98">
        <v>281078</v>
      </c>
      <c r="F78" s="98"/>
      <c r="G78" s="98"/>
      <c r="H78" s="98"/>
      <c r="I78" s="101">
        <f t="shared" si="6"/>
        <v>6.7801622638396328E-2</v>
      </c>
      <c r="J78" s="101">
        <f t="shared" si="7"/>
        <v>0.47049622014700881</v>
      </c>
      <c r="K78" s="98">
        <f t="shared" si="8"/>
        <v>89933</v>
      </c>
      <c r="L78" s="102">
        <f t="shared" si="10"/>
        <v>0.30801609726860174</v>
      </c>
      <c r="M78" s="99">
        <f t="shared" si="9"/>
        <v>52274</v>
      </c>
      <c r="N78" s="99">
        <f t="shared" si="11"/>
        <v>0</v>
      </c>
    </row>
    <row r="79" spans="1:14">
      <c r="A79" s="103">
        <v>87</v>
      </c>
      <c r="B79" s="100" t="s">
        <v>77</v>
      </c>
      <c r="C79" s="99">
        <v>18746</v>
      </c>
      <c r="D79" s="99">
        <v>21766</v>
      </c>
      <c r="E79" s="99">
        <v>22119</v>
      </c>
      <c r="F79" s="99"/>
      <c r="G79" s="99"/>
      <c r="H79" s="99"/>
      <c r="I79" s="101">
        <f t="shared" si="6"/>
        <v>5.3355441946316981E-3</v>
      </c>
      <c r="J79" s="101">
        <f t="shared" si="7"/>
        <v>0.17993171876667022</v>
      </c>
      <c r="K79" s="98">
        <f t="shared" si="8"/>
        <v>3373</v>
      </c>
      <c r="L79" s="102">
        <f t="shared" si="10"/>
        <v>1.1552358934840311E-2</v>
      </c>
      <c r="M79" s="99">
        <f t="shared" si="9"/>
        <v>353</v>
      </c>
      <c r="N79" s="99">
        <f t="shared" si="11"/>
        <v>0</v>
      </c>
    </row>
    <row r="80" spans="1:14">
      <c r="A80" s="103">
        <v>88</v>
      </c>
      <c r="B80" s="100" t="s">
        <v>78</v>
      </c>
      <c r="C80" s="99">
        <v>31978</v>
      </c>
      <c r="D80" s="99">
        <v>34475</v>
      </c>
      <c r="E80" s="99">
        <v>34122</v>
      </c>
      <c r="F80" s="99"/>
      <c r="G80" s="99"/>
      <c r="H80" s="99"/>
      <c r="I80" s="101">
        <f t="shared" si="6"/>
        <v>8.2309073199160355E-3</v>
      </c>
      <c r="J80" s="101">
        <f t="shared" si="7"/>
        <v>6.7046094189755462E-2</v>
      </c>
      <c r="K80" s="98">
        <f t="shared" si="8"/>
        <v>2144</v>
      </c>
      <c r="L80" s="102">
        <f t="shared" si="10"/>
        <v>7.343094443017382E-3</v>
      </c>
      <c r="M80" s="99">
        <f t="shared" si="9"/>
        <v>-353</v>
      </c>
      <c r="N80" s="99">
        <f t="shared" si="11"/>
        <v>0</v>
      </c>
    </row>
    <row r="81" spans="1:16">
      <c r="A81" s="103">
        <v>90</v>
      </c>
      <c r="B81" s="100" t="s">
        <v>79</v>
      </c>
      <c r="C81" s="99">
        <v>4748</v>
      </c>
      <c r="D81" s="99">
        <v>4332</v>
      </c>
      <c r="E81" s="99">
        <v>4497</v>
      </c>
      <c r="F81" s="99"/>
      <c r="G81" s="99"/>
      <c r="H81" s="99"/>
      <c r="I81" s="101">
        <f t="shared" si="6"/>
        <v>1.0847661396653893E-3</v>
      </c>
      <c r="J81" s="101">
        <f t="shared" si="7"/>
        <v>-5.2864363942712718E-2</v>
      </c>
      <c r="K81" s="98">
        <f t="shared" si="8"/>
        <v>-251</v>
      </c>
      <c r="L81" s="102">
        <f t="shared" si="10"/>
        <v>-8.5966264234951621E-4</v>
      </c>
      <c r="M81" s="99">
        <f t="shared" si="9"/>
        <v>165</v>
      </c>
      <c r="N81" s="99">
        <f t="shared" si="11"/>
        <v>0</v>
      </c>
      <c r="O81" s="10"/>
      <c r="P81" s="10"/>
    </row>
    <row r="82" spans="1:16">
      <c r="A82" s="103">
        <v>91</v>
      </c>
      <c r="B82" s="100" t="s">
        <v>80</v>
      </c>
      <c r="C82" s="99">
        <v>1235</v>
      </c>
      <c r="D82" s="99">
        <v>1730</v>
      </c>
      <c r="E82" s="99">
        <v>1699</v>
      </c>
      <c r="F82" s="99"/>
      <c r="G82" s="99"/>
      <c r="H82" s="99"/>
      <c r="I82" s="101">
        <f t="shared" si="6"/>
        <v>4.0983270431209617E-4</v>
      </c>
      <c r="J82" s="101">
        <f t="shared" si="7"/>
        <v>0.37570850202429151</v>
      </c>
      <c r="K82" s="98">
        <f t="shared" si="8"/>
        <v>464</v>
      </c>
      <c r="L82" s="102">
        <f t="shared" si="10"/>
        <v>1.5891771555783885E-3</v>
      </c>
      <c r="M82" s="99">
        <f t="shared" si="9"/>
        <v>-31</v>
      </c>
      <c r="N82" s="99">
        <f t="shared" si="11"/>
        <v>0</v>
      </c>
      <c r="O82" s="8"/>
      <c r="P82" s="8"/>
    </row>
    <row r="83" spans="1:16">
      <c r="A83" s="103">
        <v>92</v>
      </c>
      <c r="B83" s="100" t="s">
        <v>81</v>
      </c>
      <c r="C83" s="99">
        <v>2206</v>
      </c>
      <c r="D83" s="99">
        <v>1927</v>
      </c>
      <c r="E83" s="99">
        <v>1960</v>
      </c>
      <c r="F83" s="99"/>
      <c r="G83" s="99"/>
      <c r="H83" s="99"/>
      <c r="I83" s="101">
        <f t="shared" si="6"/>
        <v>4.727911126849373E-4</v>
      </c>
      <c r="J83" s="101">
        <f t="shared" si="7"/>
        <v>-0.1115140525838622</v>
      </c>
      <c r="K83" s="98">
        <f t="shared" si="8"/>
        <v>-246</v>
      </c>
      <c r="L83" s="102">
        <f t="shared" si="10"/>
        <v>-8.4253788851785258E-4</v>
      </c>
      <c r="M83" s="99">
        <f t="shared" si="9"/>
        <v>33</v>
      </c>
      <c r="N83" s="99">
        <f t="shared" si="11"/>
        <v>0</v>
      </c>
    </row>
    <row r="84" spans="1:16">
      <c r="A84" s="103">
        <v>93</v>
      </c>
      <c r="B84" s="100" t="s">
        <v>82</v>
      </c>
      <c r="C84" s="99">
        <v>15448</v>
      </c>
      <c r="D84" s="99">
        <v>17837</v>
      </c>
      <c r="E84" s="99">
        <v>17376</v>
      </c>
      <c r="F84" s="99"/>
      <c r="G84" s="99"/>
      <c r="H84" s="99"/>
      <c r="I84" s="101">
        <f t="shared" si="6"/>
        <v>4.1914379459252402E-3</v>
      </c>
      <c r="J84" s="101">
        <f t="shared" si="7"/>
        <v>0.12480580010357328</v>
      </c>
      <c r="K84" s="98">
        <f t="shared" si="8"/>
        <v>1928</v>
      </c>
      <c r="L84" s="102">
        <f t="shared" si="10"/>
        <v>6.6033050774895108E-3</v>
      </c>
      <c r="M84" s="99">
        <f t="shared" si="9"/>
        <v>-461</v>
      </c>
      <c r="N84" s="99">
        <f t="shared" si="11"/>
        <v>0</v>
      </c>
    </row>
    <row r="85" spans="1:16">
      <c r="A85" s="103">
        <v>94</v>
      </c>
      <c r="B85" s="100" t="s">
        <v>83</v>
      </c>
      <c r="C85" s="99">
        <v>21289</v>
      </c>
      <c r="D85" s="99">
        <v>23956</v>
      </c>
      <c r="E85" s="99">
        <v>23395</v>
      </c>
      <c r="F85" s="99"/>
      <c r="G85" s="99"/>
      <c r="H85" s="99"/>
      <c r="I85" s="101">
        <f t="shared" si="6"/>
        <v>5.6433408577878106E-3</v>
      </c>
      <c r="J85" s="101">
        <f t="shared" si="7"/>
        <v>9.8924327117290614E-2</v>
      </c>
      <c r="K85" s="98">
        <f t="shared" si="8"/>
        <v>2106</v>
      </c>
      <c r="L85" s="102">
        <f t="shared" si="10"/>
        <v>7.2129463138967381E-3</v>
      </c>
      <c r="M85" s="99">
        <f t="shared" si="9"/>
        <v>-561</v>
      </c>
      <c r="N85" s="99">
        <f t="shared" si="11"/>
        <v>0</v>
      </c>
    </row>
    <row r="86" spans="1:16">
      <c r="A86" s="103">
        <v>95</v>
      </c>
      <c r="B86" s="100" t="s">
        <v>84</v>
      </c>
      <c r="C86" s="99">
        <v>13732</v>
      </c>
      <c r="D86" s="99">
        <v>13083</v>
      </c>
      <c r="E86" s="99">
        <v>12921</v>
      </c>
      <c r="F86" s="99"/>
      <c r="G86" s="99"/>
      <c r="H86" s="99"/>
      <c r="I86" s="101">
        <f t="shared" si="6"/>
        <v>3.1168030443888138E-3</v>
      </c>
      <c r="J86" s="101">
        <f t="shared" si="7"/>
        <v>-5.9059131954558697E-2</v>
      </c>
      <c r="K86" s="98">
        <f t="shared" si="8"/>
        <v>-811</v>
      </c>
      <c r="L86" s="102">
        <f t="shared" si="10"/>
        <v>-2.7776350714958471E-3</v>
      </c>
      <c r="M86" s="99">
        <f t="shared" si="9"/>
        <v>-162</v>
      </c>
      <c r="N86" s="99">
        <f t="shared" si="11"/>
        <v>0</v>
      </c>
    </row>
    <row r="87" spans="1:16">
      <c r="A87" s="103">
        <v>96</v>
      </c>
      <c r="B87" s="100" t="s">
        <v>85</v>
      </c>
      <c r="C87" s="99">
        <v>50391</v>
      </c>
      <c r="D87" s="99">
        <v>52616</v>
      </c>
      <c r="E87" s="99">
        <v>52328</v>
      </c>
      <c r="F87" s="99"/>
      <c r="G87" s="99"/>
      <c r="H87" s="99"/>
      <c r="I87" s="101">
        <f t="shared" si="6"/>
        <v>1.262255782886602E-2</v>
      </c>
      <c r="J87" s="101">
        <f t="shared" si="7"/>
        <v>3.8439403861800718E-2</v>
      </c>
      <c r="K87" s="98">
        <f t="shared" si="8"/>
        <v>1937</v>
      </c>
      <c r="L87" s="102">
        <f t="shared" si="10"/>
        <v>6.6341296343865059E-3</v>
      </c>
      <c r="M87" s="99">
        <f t="shared" si="9"/>
        <v>-288</v>
      </c>
      <c r="N87" s="99">
        <f t="shared" si="11"/>
        <v>0</v>
      </c>
    </row>
    <row r="88" spans="1:16">
      <c r="A88" s="103">
        <v>97</v>
      </c>
      <c r="B88" s="100" t="s">
        <v>86</v>
      </c>
      <c r="C88" s="99">
        <v>16288</v>
      </c>
      <c r="D88" s="99">
        <v>13228</v>
      </c>
      <c r="E88" s="99">
        <v>12936</v>
      </c>
      <c r="F88" s="99"/>
      <c r="G88" s="99"/>
      <c r="H88" s="99"/>
      <c r="I88" s="101">
        <f t="shared" si="6"/>
        <v>3.1204213437205862E-3</v>
      </c>
      <c r="J88" s="101">
        <f t="shared" si="7"/>
        <v>-0.20579567779960709</v>
      </c>
      <c r="K88" s="98">
        <f t="shared" si="8"/>
        <v>-3352</v>
      </c>
      <c r="L88" s="102">
        <f t="shared" si="10"/>
        <v>-1.1480434968747325E-2</v>
      </c>
      <c r="M88" s="99">
        <f t="shared" si="9"/>
        <v>-292</v>
      </c>
      <c r="N88" s="99">
        <f t="shared" si="11"/>
        <v>0</v>
      </c>
    </row>
    <row r="89" spans="1:16">
      <c r="A89" s="103">
        <v>98</v>
      </c>
      <c r="B89" s="100" t="s">
        <v>87</v>
      </c>
      <c r="C89" s="99">
        <v>908</v>
      </c>
      <c r="D89" s="99">
        <v>765</v>
      </c>
      <c r="E89" s="99">
        <v>760</v>
      </c>
      <c r="F89" s="99"/>
      <c r="G89" s="99"/>
      <c r="H89" s="99"/>
      <c r="I89" s="101">
        <f t="shared" si="6"/>
        <v>1.8332716614313896E-4</v>
      </c>
      <c r="J89" s="101">
        <f t="shared" si="7"/>
        <v>-0.16299559471365638</v>
      </c>
      <c r="K89" s="98">
        <f t="shared" si="8"/>
        <v>-148</v>
      </c>
      <c r="L89" s="102">
        <f t="shared" si="10"/>
        <v>-5.0689271341724466E-4</v>
      </c>
      <c r="M89" s="99">
        <f t="shared" si="9"/>
        <v>-5</v>
      </c>
      <c r="N89" s="99">
        <f t="shared" si="11"/>
        <v>0</v>
      </c>
    </row>
    <row r="90" spans="1:16">
      <c r="A90" s="103">
        <v>99</v>
      </c>
      <c r="B90" s="100" t="s">
        <v>88</v>
      </c>
      <c r="C90" s="99">
        <v>1701</v>
      </c>
      <c r="D90" s="99">
        <v>1792</v>
      </c>
      <c r="E90" s="99">
        <v>1782</v>
      </c>
      <c r="F90" s="99"/>
      <c r="G90" s="99"/>
      <c r="H90" s="99"/>
      <c r="I90" s="101">
        <f t="shared" si="6"/>
        <v>4.2985396061457053E-4</v>
      </c>
      <c r="J90" s="101">
        <f t="shared" si="7"/>
        <v>4.7619047619047616E-2</v>
      </c>
      <c r="K90" s="98">
        <f t="shared" si="8"/>
        <v>81</v>
      </c>
      <c r="L90" s="102">
        <f t="shared" si="10"/>
        <v>2.7742101207295144E-4</v>
      </c>
      <c r="M90" s="99">
        <f t="shared" si="9"/>
        <v>-10</v>
      </c>
      <c r="N90" s="99">
        <f t="shared" si="11"/>
        <v>0</v>
      </c>
    </row>
    <row r="91" spans="1:16">
      <c r="A91" s="103"/>
      <c r="B91" s="100" t="s">
        <v>285</v>
      </c>
      <c r="C91" s="99">
        <v>40983</v>
      </c>
      <c r="D91" s="99">
        <v>41697</v>
      </c>
      <c r="E91" s="99">
        <v>41779</v>
      </c>
      <c r="F91" s="99"/>
      <c r="G91" s="99"/>
      <c r="H91" s="99"/>
      <c r="I91" s="101">
        <f t="shared" ref="I91" si="12">E91/$E$92</f>
        <v>1.0077928518808161E-2</v>
      </c>
      <c r="J91" s="101">
        <f t="shared" ref="J91" si="13">(E91-C91)/C91</f>
        <v>1.9422687455774346E-2</v>
      </c>
      <c r="K91" s="98">
        <f t="shared" ref="K91" si="14">E91-C91</f>
        <v>796</v>
      </c>
      <c r="L91" s="102">
        <f t="shared" ref="L91" si="15">K91/$K$92</f>
        <v>2.7262608100008562E-3</v>
      </c>
      <c r="M91" s="99">
        <f t="shared" ref="M91" si="16">E91-D91</f>
        <v>82</v>
      </c>
      <c r="N91" s="99">
        <f t="shared" ref="N91" si="17">H91-G91</f>
        <v>0</v>
      </c>
    </row>
    <row r="92" spans="1:16" s="110" customFormat="1">
      <c r="A92" s="187" t="s">
        <v>89</v>
      </c>
      <c r="B92" s="187"/>
      <c r="C92" s="65">
        <v>3853619</v>
      </c>
      <c r="D92" s="65">
        <v>4106975</v>
      </c>
      <c r="E92" s="65">
        <v>4145594</v>
      </c>
      <c r="F92" s="65"/>
      <c r="G92" s="65"/>
      <c r="H92" s="65"/>
      <c r="I92" s="101">
        <f t="shared" si="6"/>
        <v>1</v>
      </c>
      <c r="J92" s="101">
        <f t="shared" si="7"/>
        <v>7.5766441882292979E-2</v>
      </c>
      <c r="K92" s="98">
        <f t="shared" si="8"/>
        <v>291975</v>
      </c>
      <c r="L92" s="102">
        <f t="shared" si="10"/>
        <v>1</v>
      </c>
      <c r="M92" s="98">
        <f t="shared" si="9"/>
        <v>38619</v>
      </c>
      <c r="N92" s="99">
        <f t="shared" si="11"/>
        <v>0</v>
      </c>
      <c r="O92" s="20"/>
      <c r="P92" s="20"/>
    </row>
    <row r="93" spans="1:16" s="8" customFormat="1">
      <c r="C93" s="140"/>
      <c r="D93" s="139"/>
      <c r="E93" s="141"/>
      <c r="F93" s="167"/>
      <c r="G93" s="167"/>
      <c r="H93" s="167"/>
      <c r="K93" s="17"/>
      <c r="L93" s="17"/>
      <c r="O93" s="6"/>
      <c r="P93" s="6"/>
    </row>
    <row r="94" spans="1:16">
      <c r="C94" s="140"/>
      <c r="D94" s="139"/>
      <c r="E94" s="141"/>
      <c r="F94" s="141"/>
      <c r="G94" s="141"/>
      <c r="H94" s="141"/>
      <c r="I94" s="12"/>
    </row>
    <row r="95" spans="1:16">
      <c r="E95" s="141"/>
      <c r="F95" s="141"/>
      <c r="H95" s="141"/>
    </row>
    <row r="97" spans="5:8">
      <c r="E97" s="141"/>
      <c r="G97" s="159"/>
      <c r="H97" s="159"/>
    </row>
  </sheetData>
  <mergeCells count="3">
    <mergeCell ref="A92:B92"/>
    <mergeCell ref="C1:E1"/>
    <mergeCell ref="F1:H1"/>
  </mergeCells>
  <pageMargins left="0.7" right="0.7" top="0.75" bottom="0.75" header="0.3" footer="0.3"/>
  <pageSetup paperSize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P30"/>
  <sheetViews>
    <sheetView topLeftCell="N1" zoomScale="80" zoomScaleNormal="80" workbookViewId="0">
      <pane ySplit="2" topLeftCell="A3" activePane="bottomLeft" state="frozen"/>
      <selection pane="bottomLeft" activeCell="AB11" sqref="AB11"/>
    </sheetView>
  </sheetViews>
  <sheetFormatPr defaultColWidth="8.85546875" defaultRowHeight="15"/>
  <cols>
    <col min="1" max="1" width="13.7109375" style="6" bestFit="1" customWidth="1"/>
    <col min="2" max="2" width="34.42578125" style="6" bestFit="1" customWidth="1"/>
    <col min="3" max="5" width="12" style="6" bestFit="1" customWidth="1"/>
    <col min="6" max="8" width="12" style="6" customWidth="1"/>
    <col min="9" max="9" width="22.5703125" style="6" customWidth="1"/>
    <col min="10" max="10" width="28.42578125" style="6" customWidth="1"/>
    <col min="11" max="11" width="26.7109375" style="6" customWidth="1"/>
    <col min="12" max="12" width="20.28515625" style="6" customWidth="1"/>
    <col min="13" max="14" width="29" style="6" customWidth="1"/>
    <col min="15" max="16384" width="8.85546875" style="6"/>
  </cols>
  <sheetData>
    <row r="1" spans="1:16" ht="15.75" thickBot="1">
      <c r="C1" s="188" t="s">
        <v>281</v>
      </c>
      <c r="D1" s="188"/>
      <c r="E1" s="189"/>
      <c r="F1" s="190" t="s">
        <v>280</v>
      </c>
      <c r="G1" s="188"/>
      <c r="H1" s="189"/>
    </row>
    <row r="2" spans="1:16" ht="45">
      <c r="A2" s="96" t="s">
        <v>1</v>
      </c>
      <c r="B2" s="95" t="s">
        <v>90</v>
      </c>
      <c r="C2" s="94">
        <v>42948</v>
      </c>
      <c r="D2" s="94">
        <v>43282</v>
      </c>
      <c r="E2" s="94">
        <v>43313</v>
      </c>
      <c r="F2" s="94">
        <v>42948</v>
      </c>
      <c r="G2" s="94">
        <v>43282</v>
      </c>
      <c r="H2" s="94">
        <v>43313</v>
      </c>
      <c r="I2" s="93" t="s">
        <v>309</v>
      </c>
      <c r="J2" s="93" t="s">
        <v>304</v>
      </c>
      <c r="K2" s="93" t="s">
        <v>305</v>
      </c>
      <c r="L2" s="93" t="s">
        <v>306</v>
      </c>
      <c r="M2" s="97" t="s">
        <v>307</v>
      </c>
      <c r="N2" s="161" t="s">
        <v>308</v>
      </c>
    </row>
    <row r="3" spans="1:16">
      <c r="A3" s="103">
        <v>10</v>
      </c>
      <c r="B3" s="100" t="s">
        <v>9</v>
      </c>
      <c r="C3" s="98">
        <v>139821</v>
      </c>
      <c r="D3" s="98">
        <v>146094</v>
      </c>
      <c r="E3" s="98">
        <v>146185</v>
      </c>
      <c r="F3" s="98"/>
      <c r="G3" s="98"/>
      <c r="H3" s="98"/>
      <c r="I3" s="101">
        <f t="shared" ref="I3:I27" si="0">E3/$E$27</f>
        <v>0.16024435935689599</v>
      </c>
      <c r="J3" s="101">
        <f t="shared" ref="J3:J27" si="1">(E3-C3)/C3</f>
        <v>4.5515337467190192E-2</v>
      </c>
      <c r="K3" s="98">
        <f t="shared" ref="K3:K27" si="2">E3-C3</f>
        <v>6364</v>
      </c>
      <c r="L3" s="102">
        <f t="shared" ref="L3:L27" si="3">K3/$K$27</f>
        <v>0.14845572454978073</v>
      </c>
      <c r="M3" s="99">
        <f t="shared" ref="M3:M27" si="4">E3-D3</f>
        <v>91</v>
      </c>
      <c r="N3" s="99">
        <f>H3-G3</f>
        <v>0</v>
      </c>
      <c r="P3" s="9"/>
    </row>
    <row r="4" spans="1:16">
      <c r="A4" s="103">
        <v>11</v>
      </c>
      <c r="B4" s="100" t="s">
        <v>10</v>
      </c>
      <c r="C4" s="98">
        <v>2715</v>
      </c>
      <c r="D4" s="98">
        <v>2830</v>
      </c>
      <c r="E4" s="98">
        <v>2872</v>
      </c>
      <c r="F4" s="98"/>
      <c r="G4" s="98"/>
      <c r="H4" s="98"/>
      <c r="I4" s="101">
        <f t="shared" si="0"/>
        <v>3.1482149336320778E-3</v>
      </c>
      <c r="J4" s="101">
        <f t="shared" si="1"/>
        <v>5.7826887661141801E-2</v>
      </c>
      <c r="K4" s="98">
        <f t="shared" si="2"/>
        <v>157</v>
      </c>
      <c r="L4" s="102">
        <f t="shared" si="3"/>
        <v>3.6624055239339367E-3</v>
      </c>
      <c r="M4" s="99">
        <f t="shared" si="4"/>
        <v>42</v>
      </c>
      <c r="N4" s="99">
        <f t="shared" ref="N4:N27" si="5">H4-G4</f>
        <v>0</v>
      </c>
      <c r="P4" s="9"/>
    </row>
    <row r="5" spans="1:16">
      <c r="A5" s="103">
        <v>12</v>
      </c>
      <c r="B5" s="100" t="s">
        <v>11</v>
      </c>
      <c r="C5" s="98">
        <v>682</v>
      </c>
      <c r="D5" s="98">
        <v>1332</v>
      </c>
      <c r="E5" s="98">
        <v>1054</v>
      </c>
      <c r="F5" s="98"/>
      <c r="G5" s="98"/>
      <c r="H5" s="98"/>
      <c r="I5" s="101">
        <f t="shared" si="0"/>
        <v>1.1553685724401844E-3</v>
      </c>
      <c r="J5" s="101">
        <f t="shared" si="1"/>
        <v>0.54545454545454541</v>
      </c>
      <c r="K5" s="98">
        <f t="shared" si="2"/>
        <v>372</v>
      </c>
      <c r="L5" s="102">
        <f t="shared" si="3"/>
        <v>8.6778016235886917E-3</v>
      </c>
      <c r="M5" s="99">
        <f t="shared" si="4"/>
        <v>-278</v>
      </c>
      <c r="N5" s="99">
        <f t="shared" si="5"/>
        <v>0</v>
      </c>
      <c r="P5" s="9"/>
    </row>
    <row r="6" spans="1:16">
      <c r="A6" s="103">
        <v>13</v>
      </c>
      <c r="B6" s="100" t="s">
        <v>12</v>
      </c>
      <c r="C6" s="98">
        <v>115874</v>
      </c>
      <c r="D6" s="98">
        <v>120056</v>
      </c>
      <c r="E6" s="98">
        <v>119428</v>
      </c>
      <c r="F6" s="98"/>
      <c r="G6" s="98"/>
      <c r="H6" s="98"/>
      <c r="I6" s="101">
        <f t="shared" si="0"/>
        <v>0.13091400177361134</v>
      </c>
      <c r="J6" s="101">
        <f t="shared" si="1"/>
        <v>3.0671246353798091E-2</v>
      </c>
      <c r="K6" s="98">
        <f t="shared" si="2"/>
        <v>3554</v>
      </c>
      <c r="L6" s="102">
        <f t="shared" si="3"/>
        <v>8.2905663898479046E-2</v>
      </c>
      <c r="M6" s="99">
        <f t="shared" si="4"/>
        <v>-628</v>
      </c>
      <c r="N6" s="99">
        <f t="shared" si="5"/>
        <v>0</v>
      </c>
      <c r="P6" s="9"/>
    </row>
    <row r="7" spans="1:16">
      <c r="A7" s="103">
        <v>14</v>
      </c>
      <c r="B7" s="100" t="s">
        <v>13</v>
      </c>
      <c r="C7" s="98">
        <v>239022</v>
      </c>
      <c r="D7" s="98">
        <v>262175</v>
      </c>
      <c r="E7" s="98">
        <v>255194</v>
      </c>
      <c r="F7" s="98"/>
      <c r="G7" s="98"/>
      <c r="H7" s="98"/>
      <c r="I7" s="101">
        <f t="shared" si="0"/>
        <v>0.27973731259516171</v>
      </c>
      <c r="J7" s="101">
        <f t="shared" si="1"/>
        <v>6.7659043937378149E-2</v>
      </c>
      <c r="K7" s="98">
        <f t="shared" si="2"/>
        <v>16172</v>
      </c>
      <c r="L7" s="102">
        <f t="shared" si="3"/>
        <v>0.3772510963889148</v>
      </c>
      <c r="M7" s="99">
        <f t="shared" si="4"/>
        <v>-6981</v>
      </c>
      <c r="N7" s="99">
        <f t="shared" si="5"/>
        <v>0</v>
      </c>
      <c r="P7" s="9"/>
    </row>
    <row r="8" spans="1:16">
      <c r="A8" s="103">
        <v>15</v>
      </c>
      <c r="B8" s="100" t="s">
        <v>14</v>
      </c>
      <c r="C8" s="98">
        <v>13784</v>
      </c>
      <c r="D8" s="98">
        <v>15165</v>
      </c>
      <c r="E8" s="98">
        <v>14590</v>
      </c>
      <c r="F8" s="98"/>
      <c r="G8" s="98"/>
      <c r="H8" s="98"/>
      <c r="I8" s="101">
        <f t="shared" si="0"/>
        <v>1.5993194944878834E-2</v>
      </c>
      <c r="J8" s="101">
        <f t="shared" si="1"/>
        <v>5.8473592571096925E-2</v>
      </c>
      <c r="K8" s="98">
        <f t="shared" si="2"/>
        <v>806</v>
      </c>
      <c r="L8" s="102">
        <f t="shared" si="3"/>
        <v>1.8801903517775498E-2</v>
      </c>
      <c r="M8" s="99">
        <f t="shared" si="4"/>
        <v>-575</v>
      </c>
      <c r="N8" s="99">
        <f t="shared" si="5"/>
        <v>0</v>
      </c>
      <c r="P8" s="9"/>
    </row>
    <row r="9" spans="1:16">
      <c r="A9" s="103">
        <v>16</v>
      </c>
      <c r="B9" s="100" t="s">
        <v>15</v>
      </c>
      <c r="C9" s="98">
        <v>8633</v>
      </c>
      <c r="D9" s="98">
        <v>8890</v>
      </c>
      <c r="E9" s="98">
        <v>8747</v>
      </c>
      <c r="F9" s="98"/>
      <c r="G9" s="98"/>
      <c r="H9" s="98"/>
      <c r="I9" s="101">
        <f t="shared" si="0"/>
        <v>9.5882437411141299E-3</v>
      </c>
      <c r="J9" s="101">
        <f t="shared" si="1"/>
        <v>1.3205143055716437E-2</v>
      </c>
      <c r="K9" s="98">
        <f t="shared" si="2"/>
        <v>114</v>
      </c>
      <c r="L9" s="102">
        <f t="shared" si="3"/>
        <v>2.659326304002986E-3</v>
      </c>
      <c r="M9" s="99">
        <f t="shared" si="4"/>
        <v>-143</v>
      </c>
      <c r="N9" s="99">
        <f t="shared" si="5"/>
        <v>0</v>
      </c>
      <c r="P9" s="9"/>
    </row>
    <row r="10" spans="1:16">
      <c r="A10" s="103">
        <v>17</v>
      </c>
      <c r="B10" s="100" t="s">
        <v>16</v>
      </c>
      <c r="C10" s="98">
        <v>10119</v>
      </c>
      <c r="D10" s="98">
        <v>10731</v>
      </c>
      <c r="E10" s="98">
        <v>10469</v>
      </c>
      <c r="F10" s="98"/>
      <c r="G10" s="98"/>
      <c r="H10" s="98"/>
      <c r="I10" s="101">
        <f t="shared" si="0"/>
        <v>1.1475857291153977E-2</v>
      </c>
      <c r="J10" s="101">
        <f t="shared" si="1"/>
        <v>3.4588398063049711E-2</v>
      </c>
      <c r="K10" s="98">
        <f t="shared" si="2"/>
        <v>350</v>
      </c>
      <c r="L10" s="102">
        <f t="shared" si="3"/>
        <v>8.1645983017635537E-3</v>
      </c>
      <c r="M10" s="99">
        <f t="shared" si="4"/>
        <v>-262</v>
      </c>
      <c r="N10" s="99">
        <f t="shared" si="5"/>
        <v>0</v>
      </c>
      <c r="P10" s="9"/>
    </row>
    <row r="11" spans="1:16">
      <c r="A11" s="103">
        <v>18</v>
      </c>
      <c r="B11" s="100" t="s">
        <v>17</v>
      </c>
      <c r="C11" s="98">
        <v>13165</v>
      </c>
      <c r="D11" s="98">
        <v>12621</v>
      </c>
      <c r="E11" s="98">
        <v>12443</v>
      </c>
      <c r="F11" s="98"/>
      <c r="G11" s="98"/>
      <c r="H11" s="98"/>
      <c r="I11" s="101">
        <f t="shared" si="0"/>
        <v>1.3639706970467947E-2</v>
      </c>
      <c r="J11" s="101">
        <f t="shared" si="1"/>
        <v>-5.4842385112039496E-2</v>
      </c>
      <c r="K11" s="98">
        <f t="shared" si="2"/>
        <v>-722</v>
      </c>
      <c r="L11" s="102">
        <f t="shared" si="3"/>
        <v>-1.6842399925352244E-2</v>
      </c>
      <c r="M11" s="99">
        <f t="shared" si="4"/>
        <v>-178</v>
      </c>
      <c r="N11" s="99">
        <f t="shared" si="5"/>
        <v>0</v>
      </c>
      <c r="P11" s="9"/>
    </row>
    <row r="12" spans="1:16">
      <c r="A12" s="103">
        <v>19</v>
      </c>
      <c r="B12" s="100" t="s">
        <v>18</v>
      </c>
      <c r="C12" s="98">
        <v>1022</v>
      </c>
      <c r="D12" s="98">
        <v>1093</v>
      </c>
      <c r="E12" s="98">
        <v>1093</v>
      </c>
      <c r="F12" s="98"/>
      <c r="G12" s="98"/>
      <c r="H12" s="98"/>
      <c r="I12" s="101">
        <f t="shared" si="0"/>
        <v>1.1981194019707036E-3</v>
      </c>
      <c r="J12" s="101">
        <f t="shared" si="1"/>
        <v>6.947162426614481E-2</v>
      </c>
      <c r="K12" s="98">
        <f t="shared" si="2"/>
        <v>71</v>
      </c>
      <c r="L12" s="102">
        <f t="shared" si="3"/>
        <v>1.6562470840720352E-3</v>
      </c>
      <c r="M12" s="99">
        <f t="shared" si="4"/>
        <v>0</v>
      </c>
      <c r="N12" s="99">
        <f t="shared" si="5"/>
        <v>0</v>
      </c>
      <c r="P12" s="9"/>
    </row>
    <row r="13" spans="1:16">
      <c r="A13" s="103">
        <v>20</v>
      </c>
      <c r="B13" s="100" t="s">
        <v>19</v>
      </c>
      <c r="C13" s="98">
        <v>17628</v>
      </c>
      <c r="D13" s="98">
        <v>19301</v>
      </c>
      <c r="E13" s="98">
        <v>18970</v>
      </c>
      <c r="F13" s="98"/>
      <c r="G13" s="98"/>
      <c r="H13" s="98"/>
      <c r="I13" s="101">
        <f t="shared" si="0"/>
        <v>2.0794441953690988E-2</v>
      </c>
      <c r="J13" s="101">
        <f t="shared" si="1"/>
        <v>7.6128885863399137E-2</v>
      </c>
      <c r="K13" s="98">
        <f t="shared" si="2"/>
        <v>1342</v>
      </c>
      <c r="L13" s="102">
        <f t="shared" si="3"/>
        <v>3.1305402631333398E-2</v>
      </c>
      <c r="M13" s="99">
        <f t="shared" si="4"/>
        <v>-331</v>
      </c>
      <c r="N13" s="99">
        <f t="shared" si="5"/>
        <v>0</v>
      </c>
    </row>
    <row r="14" spans="1:16">
      <c r="A14" s="103">
        <v>21</v>
      </c>
      <c r="B14" s="100" t="s">
        <v>20</v>
      </c>
      <c r="C14" s="98">
        <v>8139</v>
      </c>
      <c r="D14" s="98">
        <v>9548</v>
      </c>
      <c r="E14" s="98">
        <v>9536</v>
      </c>
      <c r="F14" s="98"/>
      <c r="G14" s="98"/>
      <c r="H14" s="98"/>
      <c r="I14" s="101">
        <f t="shared" si="0"/>
        <v>1.0453125907770018E-2</v>
      </c>
      <c r="J14" s="101">
        <f t="shared" si="1"/>
        <v>0.17164270794937952</v>
      </c>
      <c r="K14" s="98">
        <f t="shared" si="2"/>
        <v>1397</v>
      </c>
      <c r="L14" s="102">
        <f t="shared" si="3"/>
        <v>3.2588410935896241E-2</v>
      </c>
      <c r="M14" s="99">
        <f t="shared" si="4"/>
        <v>-12</v>
      </c>
      <c r="N14" s="99">
        <f t="shared" si="5"/>
        <v>0</v>
      </c>
    </row>
    <row r="15" spans="1:16">
      <c r="A15" s="103">
        <v>22</v>
      </c>
      <c r="B15" s="100" t="s">
        <v>21</v>
      </c>
      <c r="C15" s="98">
        <v>42592</v>
      </c>
      <c r="D15" s="98">
        <v>45465</v>
      </c>
      <c r="E15" s="98">
        <v>44822</v>
      </c>
      <c r="F15" s="98"/>
      <c r="G15" s="98"/>
      <c r="H15" s="98"/>
      <c r="I15" s="101">
        <f t="shared" si="0"/>
        <v>4.9132761056844353E-2</v>
      </c>
      <c r="J15" s="101">
        <f t="shared" si="1"/>
        <v>5.2357250187828698E-2</v>
      </c>
      <c r="K15" s="98">
        <f t="shared" si="2"/>
        <v>2230</v>
      </c>
      <c r="L15" s="102">
        <f t="shared" si="3"/>
        <v>5.20201548940935E-2</v>
      </c>
      <c r="M15" s="99">
        <f t="shared" si="4"/>
        <v>-643</v>
      </c>
      <c r="N15" s="99">
        <f t="shared" si="5"/>
        <v>0</v>
      </c>
    </row>
    <row r="16" spans="1:16">
      <c r="A16" s="103">
        <v>23</v>
      </c>
      <c r="B16" s="100" t="s">
        <v>22</v>
      </c>
      <c r="C16" s="98">
        <v>29425</v>
      </c>
      <c r="D16" s="98">
        <v>30641</v>
      </c>
      <c r="E16" s="98">
        <v>30156</v>
      </c>
      <c r="F16" s="98"/>
      <c r="G16" s="98"/>
      <c r="H16" s="98"/>
      <c r="I16" s="101">
        <f t="shared" si="0"/>
        <v>3.3056256803136813E-2</v>
      </c>
      <c r="J16" s="101">
        <f t="shared" si="1"/>
        <v>2.4842820730671199E-2</v>
      </c>
      <c r="K16" s="98">
        <f t="shared" si="2"/>
        <v>731</v>
      </c>
      <c r="L16" s="102">
        <f t="shared" si="3"/>
        <v>1.7052346738826163E-2</v>
      </c>
      <c r="M16" s="99">
        <f t="shared" si="4"/>
        <v>-485</v>
      </c>
      <c r="N16" s="99">
        <f t="shared" si="5"/>
        <v>0</v>
      </c>
    </row>
    <row r="17" spans="1:16">
      <c r="A17" s="103">
        <v>24</v>
      </c>
      <c r="B17" s="100" t="s">
        <v>23</v>
      </c>
      <c r="C17" s="98">
        <v>11461</v>
      </c>
      <c r="D17" s="98">
        <v>12392</v>
      </c>
      <c r="E17" s="98">
        <v>12235</v>
      </c>
      <c r="F17" s="98"/>
      <c r="G17" s="98"/>
      <c r="H17" s="98"/>
      <c r="I17" s="101">
        <f t="shared" si="0"/>
        <v>1.3411702546305177E-2</v>
      </c>
      <c r="J17" s="101">
        <f t="shared" si="1"/>
        <v>6.7533374051129913E-2</v>
      </c>
      <c r="K17" s="98">
        <f t="shared" si="2"/>
        <v>774</v>
      </c>
      <c r="L17" s="102">
        <f t="shared" si="3"/>
        <v>1.8055425958757115E-2</v>
      </c>
      <c r="M17" s="99">
        <f t="shared" si="4"/>
        <v>-157</v>
      </c>
      <c r="N17" s="99">
        <f t="shared" si="5"/>
        <v>0</v>
      </c>
      <c r="P17" s="10"/>
    </row>
    <row r="18" spans="1:16">
      <c r="A18" s="103">
        <v>25</v>
      </c>
      <c r="B18" s="100" t="s">
        <v>24</v>
      </c>
      <c r="C18" s="98">
        <v>55704</v>
      </c>
      <c r="D18" s="98">
        <v>58567</v>
      </c>
      <c r="E18" s="98">
        <v>57352</v>
      </c>
      <c r="F18" s="98"/>
      <c r="G18" s="98"/>
      <c r="H18" s="98"/>
      <c r="I18" s="101">
        <f t="shared" si="0"/>
        <v>6.2867835262418847E-2</v>
      </c>
      <c r="J18" s="101">
        <f t="shared" si="1"/>
        <v>2.9584949016228636E-2</v>
      </c>
      <c r="K18" s="98">
        <f t="shared" si="2"/>
        <v>1648</v>
      </c>
      <c r="L18" s="102">
        <f t="shared" si="3"/>
        <v>3.8443594289446673E-2</v>
      </c>
      <c r="M18" s="99">
        <f t="shared" si="4"/>
        <v>-1215</v>
      </c>
      <c r="N18" s="99">
        <f t="shared" si="5"/>
        <v>0</v>
      </c>
    </row>
    <row r="19" spans="1:16">
      <c r="A19" s="103">
        <v>26</v>
      </c>
      <c r="B19" s="100" t="s">
        <v>25</v>
      </c>
      <c r="C19" s="98">
        <v>11405</v>
      </c>
      <c r="D19" s="98">
        <v>12008</v>
      </c>
      <c r="E19" s="98">
        <v>12028</v>
      </c>
      <c r="F19" s="98"/>
      <c r="G19" s="98"/>
      <c r="H19" s="98"/>
      <c r="I19" s="101">
        <f t="shared" si="0"/>
        <v>1.3184794297258575E-2</v>
      </c>
      <c r="J19" s="101">
        <f t="shared" si="1"/>
        <v>5.4625164401578254E-2</v>
      </c>
      <c r="K19" s="98">
        <f t="shared" si="2"/>
        <v>623</v>
      </c>
      <c r="L19" s="102">
        <f t="shared" si="3"/>
        <v>1.4532984977139125E-2</v>
      </c>
      <c r="M19" s="99">
        <f t="shared" si="4"/>
        <v>20</v>
      </c>
      <c r="N19" s="99">
        <f t="shared" si="5"/>
        <v>0</v>
      </c>
    </row>
    <row r="20" spans="1:16">
      <c r="A20" s="103">
        <v>27</v>
      </c>
      <c r="B20" s="100" t="s">
        <v>26</v>
      </c>
      <c r="C20" s="98">
        <v>31761</v>
      </c>
      <c r="D20" s="98">
        <v>34898</v>
      </c>
      <c r="E20" s="98">
        <v>34500</v>
      </c>
      <c r="F20" s="98"/>
      <c r="G20" s="98"/>
      <c r="H20" s="98"/>
      <c r="I20" s="101">
        <f t="shared" si="0"/>
        <v>3.781804150776695E-2</v>
      </c>
      <c r="J20" s="101">
        <f t="shared" si="1"/>
        <v>8.6237838858977997E-2</v>
      </c>
      <c r="K20" s="98">
        <f t="shared" si="2"/>
        <v>2739</v>
      </c>
      <c r="L20" s="102">
        <f t="shared" si="3"/>
        <v>6.3893813567229632E-2</v>
      </c>
      <c r="M20" s="99">
        <f t="shared" si="4"/>
        <v>-398</v>
      </c>
      <c r="N20" s="99">
        <f t="shared" si="5"/>
        <v>0</v>
      </c>
    </row>
    <row r="21" spans="1:16">
      <c r="A21" s="103">
        <v>28</v>
      </c>
      <c r="B21" s="100" t="s">
        <v>27</v>
      </c>
      <c r="C21" s="98">
        <v>20912</v>
      </c>
      <c r="D21" s="98">
        <v>23101</v>
      </c>
      <c r="E21" s="98">
        <v>23026</v>
      </c>
      <c r="F21" s="98"/>
      <c r="G21" s="98"/>
      <c r="H21" s="98"/>
      <c r="I21" s="101">
        <f t="shared" si="0"/>
        <v>2.5240528224864979E-2</v>
      </c>
      <c r="J21" s="101">
        <f t="shared" si="1"/>
        <v>0.1010902830910482</v>
      </c>
      <c r="K21" s="98">
        <f t="shared" si="2"/>
        <v>2114</v>
      </c>
      <c r="L21" s="102">
        <f t="shared" si="3"/>
        <v>4.9314173742651859E-2</v>
      </c>
      <c r="M21" s="99">
        <f t="shared" si="4"/>
        <v>-75</v>
      </c>
      <c r="N21" s="99">
        <f t="shared" si="5"/>
        <v>0</v>
      </c>
    </row>
    <row r="22" spans="1:16">
      <c r="A22" s="103">
        <v>29</v>
      </c>
      <c r="B22" s="100" t="s">
        <v>28</v>
      </c>
      <c r="C22" s="98">
        <v>33525</v>
      </c>
      <c r="D22" s="98">
        <v>35127</v>
      </c>
      <c r="E22" s="98">
        <v>34724</v>
      </c>
      <c r="F22" s="98"/>
      <c r="G22" s="98"/>
      <c r="H22" s="98"/>
      <c r="I22" s="101">
        <f t="shared" si="0"/>
        <v>3.8063584733788396E-2</v>
      </c>
      <c r="J22" s="101">
        <f t="shared" si="1"/>
        <v>3.5764354958985833E-2</v>
      </c>
      <c r="K22" s="98">
        <f t="shared" si="2"/>
        <v>1199</v>
      </c>
      <c r="L22" s="102">
        <f t="shared" si="3"/>
        <v>2.796958103947E-2</v>
      </c>
      <c r="M22" s="99">
        <f t="shared" si="4"/>
        <v>-403</v>
      </c>
      <c r="N22" s="99">
        <f t="shared" si="5"/>
        <v>0</v>
      </c>
    </row>
    <row r="23" spans="1:16">
      <c r="A23" s="103">
        <v>30</v>
      </c>
      <c r="B23" s="100" t="s">
        <v>29</v>
      </c>
      <c r="C23" s="98">
        <v>3434</v>
      </c>
      <c r="D23" s="98">
        <v>3976</v>
      </c>
      <c r="E23" s="98">
        <v>3993</v>
      </c>
      <c r="F23" s="98"/>
      <c r="G23" s="98"/>
      <c r="H23" s="98"/>
      <c r="I23" s="101">
        <f t="shared" si="0"/>
        <v>4.3770272388554618E-3</v>
      </c>
      <c r="J23" s="101">
        <f t="shared" si="1"/>
        <v>0.16278392545136866</v>
      </c>
      <c r="K23" s="98">
        <f t="shared" si="2"/>
        <v>559</v>
      </c>
      <c r="L23" s="102">
        <f t="shared" si="3"/>
        <v>1.304002985910236E-2</v>
      </c>
      <c r="M23" s="99">
        <f t="shared" si="4"/>
        <v>17</v>
      </c>
      <c r="N23" s="99">
        <f t="shared" si="5"/>
        <v>0</v>
      </c>
    </row>
    <row r="24" spans="1:16">
      <c r="A24" s="103">
        <v>31</v>
      </c>
      <c r="B24" s="100" t="s">
        <v>30</v>
      </c>
      <c r="C24" s="98">
        <v>22928</v>
      </c>
      <c r="D24" s="98">
        <v>23103</v>
      </c>
      <c r="E24" s="98">
        <v>22857</v>
      </c>
      <c r="F24" s="98"/>
      <c r="G24" s="98"/>
      <c r="H24" s="98"/>
      <c r="I24" s="101">
        <f t="shared" si="0"/>
        <v>2.5055274630232729E-2</v>
      </c>
      <c r="J24" s="101">
        <f t="shared" si="1"/>
        <v>-3.0966503838101883E-3</v>
      </c>
      <c r="K24" s="98">
        <f t="shared" si="2"/>
        <v>-71</v>
      </c>
      <c r="L24" s="102">
        <f t="shared" si="3"/>
        <v>-1.6562470840720352E-3</v>
      </c>
      <c r="M24" s="99">
        <f t="shared" si="4"/>
        <v>-246</v>
      </c>
      <c r="N24" s="99">
        <f t="shared" si="5"/>
        <v>0</v>
      </c>
    </row>
    <row r="25" spans="1:16">
      <c r="A25" s="103">
        <v>32</v>
      </c>
      <c r="B25" s="100" t="s">
        <v>31</v>
      </c>
      <c r="C25" s="98">
        <v>16553</v>
      </c>
      <c r="D25" s="98">
        <v>17829</v>
      </c>
      <c r="E25" s="98">
        <v>17712</v>
      </c>
      <c r="F25" s="98"/>
      <c r="G25" s="98"/>
      <c r="H25" s="98"/>
      <c r="I25" s="101">
        <f t="shared" si="0"/>
        <v>1.9415453657552702E-2</v>
      </c>
      <c r="J25" s="101">
        <f t="shared" si="1"/>
        <v>7.00175194828732E-2</v>
      </c>
      <c r="K25" s="98">
        <f t="shared" si="2"/>
        <v>1159</v>
      </c>
      <c r="L25" s="102">
        <f t="shared" si="3"/>
        <v>2.7036484090697022E-2</v>
      </c>
      <c r="M25" s="99">
        <f t="shared" si="4"/>
        <v>-117</v>
      </c>
      <c r="N25" s="99">
        <f t="shared" si="5"/>
        <v>0</v>
      </c>
    </row>
    <row r="26" spans="1:16">
      <c r="A26" s="103">
        <v>33</v>
      </c>
      <c r="B26" s="100" t="s">
        <v>32</v>
      </c>
      <c r="C26" s="98">
        <v>19091</v>
      </c>
      <c r="D26" s="98">
        <v>18331</v>
      </c>
      <c r="E26" s="98">
        <v>18277</v>
      </c>
      <c r="F26" s="98"/>
      <c r="G26" s="98"/>
      <c r="H26" s="98"/>
      <c r="I26" s="101">
        <f t="shared" si="0"/>
        <v>2.0034792598187145E-2</v>
      </c>
      <c r="J26" s="101">
        <f t="shared" si="1"/>
        <v>-4.2637892200513332E-2</v>
      </c>
      <c r="K26" s="98">
        <f t="shared" si="2"/>
        <v>-814</v>
      </c>
      <c r="L26" s="102">
        <f t="shared" si="3"/>
        <v>-1.8988522907530093E-2</v>
      </c>
      <c r="M26" s="99">
        <f t="shared" si="4"/>
        <v>-54</v>
      </c>
      <c r="N26" s="99">
        <f t="shared" si="5"/>
        <v>0</v>
      </c>
    </row>
    <row r="27" spans="1:16" s="110" customFormat="1" ht="14.45" customHeight="1">
      <c r="A27" s="187" t="s">
        <v>89</v>
      </c>
      <c r="B27" s="187"/>
      <c r="C27" s="65">
        <v>869395</v>
      </c>
      <c r="D27" s="65">
        <v>925274</v>
      </c>
      <c r="E27" s="65">
        <v>912263</v>
      </c>
      <c r="F27" s="65"/>
      <c r="G27" s="65"/>
      <c r="H27" s="65"/>
      <c r="I27" s="101">
        <f t="shared" si="0"/>
        <v>1</v>
      </c>
      <c r="J27" s="101">
        <f t="shared" si="1"/>
        <v>4.9307852012031354E-2</v>
      </c>
      <c r="K27" s="98">
        <f t="shared" si="2"/>
        <v>42868</v>
      </c>
      <c r="L27" s="102">
        <f t="shared" si="3"/>
        <v>1</v>
      </c>
      <c r="M27" s="98">
        <f t="shared" si="4"/>
        <v>-13011</v>
      </c>
      <c r="N27" s="99">
        <f t="shared" si="5"/>
        <v>0</v>
      </c>
      <c r="P27" s="20"/>
    </row>
    <row r="29" spans="1:16">
      <c r="E29" s="141"/>
      <c r="F29" s="141"/>
    </row>
    <row r="30" spans="1:16">
      <c r="E30" s="141"/>
      <c r="F30" s="141"/>
    </row>
  </sheetData>
  <mergeCells count="3">
    <mergeCell ref="A27:B27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O90"/>
  <sheetViews>
    <sheetView topLeftCell="L1" zoomScale="80" zoomScaleNormal="80" workbookViewId="0">
      <selection activeCell="U18" sqref="U18"/>
    </sheetView>
  </sheetViews>
  <sheetFormatPr defaultColWidth="9.140625" defaultRowHeight="15"/>
  <cols>
    <col min="1" max="1" width="11.85546875" style="6" customWidth="1"/>
    <col min="2" max="2" width="16.42578125" style="6" bestFit="1" customWidth="1"/>
    <col min="3" max="8" width="12.5703125" style="6" customWidth="1"/>
    <col min="9" max="9" width="19.28515625" style="6" customWidth="1"/>
    <col min="10" max="10" width="18.140625" style="6" customWidth="1"/>
    <col min="11" max="11" width="30.42578125" style="6" customWidth="1"/>
    <col min="12" max="12" width="27.42578125" style="6" customWidth="1"/>
    <col min="13" max="13" width="22.28515625" style="6" customWidth="1"/>
    <col min="14" max="15" width="30.42578125" style="6" customWidth="1"/>
    <col min="16" max="16384" width="9.140625" style="6"/>
  </cols>
  <sheetData>
    <row r="1" spans="1:15" ht="15.75" thickBot="1">
      <c r="C1" s="188" t="s">
        <v>281</v>
      </c>
      <c r="D1" s="188"/>
      <c r="E1" s="189"/>
      <c r="F1" s="190" t="s">
        <v>280</v>
      </c>
      <c r="G1" s="188"/>
      <c r="H1" s="189"/>
    </row>
    <row r="2" spans="1:15" ht="75">
      <c r="A2" s="94" t="s">
        <v>91</v>
      </c>
      <c r="B2" s="94" t="s">
        <v>174</v>
      </c>
      <c r="C2" s="94">
        <v>42948</v>
      </c>
      <c r="D2" s="94">
        <v>43282</v>
      </c>
      <c r="E2" s="94">
        <v>43313</v>
      </c>
      <c r="F2" s="94">
        <v>42948</v>
      </c>
      <c r="G2" s="94">
        <v>43282</v>
      </c>
      <c r="H2" s="94">
        <v>43313</v>
      </c>
      <c r="I2" s="93" t="s">
        <v>335</v>
      </c>
      <c r="J2" s="93" t="s">
        <v>310</v>
      </c>
      <c r="K2" s="93" t="s">
        <v>336</v>
      </c>
      <c r="L2" s="93" t="s">
        <v>337</v>
      </c>
      <c r="M2" s="93" t="s">
        <v>318</v>
      </c>
      <c r="N2" s="97" t="s">
        <v>338</v>
      </c>
      <c r="O2" s="161" t="s">
        <v>338</v>
      </c>
    </row>
    <row r="3" spans="1:15">
      <c r="A3" s="76">
        <v>1</v>
      </c>
      <c r="B3" s="90" t="s">
        <v>92</v>
      </c>
      <c r="C3" s="77">
        <v>71819</v>
      </c>
      <c r="D3" s="77">
        <v>76618</v>
      </c>
      <c r="E3" s="77">
        <v>78216</v>
      </c>
      <c r="F3" s="77"/>
      <c r="G3" s="77"/>
      <c r="H3" s="77"/>
      <c r="I3" s="91"/>
      <c r="J3" s="101">
        <f t="shared" ref="J3:J66" si="0">E3/$E$84</f>
        <v>1.8867260035594417E-2</v>
      </c>
      <c r="K3" s="101">
        <f t="shared" ref="K3:K66" si="1">(E3-C3)/C3</f>
        <v>8.9071137164260156E-2</v>
      </c>
      <c r="L3" s="98">
        <f t="shared" ref="L3:L66" si="2">E3-C3</f>
        <v>6397</v>
      </c>
      <c r="M3" s="102">
        <f>L3/$L$84</f>
        <v>2.1909410052230498E-2</v>
      </c>
      <c r="N3" s="99">
        <f t="shared" ref="N3:N66" si="3">E3-D3</f>
        <v>1598</v>
      </c>
      <c r="O3" s="99">
        <f>H3-G3</f>
        <v>0</v>
      </c>
    </row>
    <row r="4" spans="1:15">
      <c r="A4" s="76">
        <v>2</v>
      </c>
      <c r="B4" s="90" t="s">
        <v>93</v>
      </c>
      <c r="C4" s="77">
        <v>9550</v>
      </c>
      <c r="D4" s="77">
        <v>10985</v>
      </c>
      <c r="E4" s="77">
        <v>11300</v>
      </c>
      <c r="F4" s="77"/>
      <c r="G4" s="77"/>
      <c r="H4" s="77"/>
      <c r="I4" s="91"/>
      <c r="J4" s="101">
        <f t="shared" si="0"/>
        <v>2.7257854966019346E-3</v>
      </c>
      <c r="K4" s="101">
        <f t="shared" si="1"/>
        <v>0.18324607329842932</v>
      </c>
      <c r="L4" s="98">
        <f t="shared" si="2"/>
        <v>1750</v>
      </c>
      <c r="M4" s="102">
        <f t="shared" ref="M4:M67" si="4">L4/$L$84</f>
        <v>5.9936638410822843E-3</v>
      </c>
      <c r="N4" s="99">
        <f t="shared" si="3"/>
        <v>315</v>
      </c>
      <c r="O4" s="99">
        <f t="shared" ref="O4:O67" si="5">H4-G4</f>
        <v>0</v>
      </c>
    </row>
    <row r="5" spans="1:15">
      <c r="A5" s="76">
        <v>3</v>
      </c>
      <c r="B5" s="90" t="s">
        <v>94</v>
      </c>
      <c r="C5" s="77">
        <v>18716</v>
      </c>
      <c r="D5" s="77">
        <v>20353</v>
      </c>
      <c r="E5" s="77">
        <v>20757</v>
      </c>
      <c r="F5" s="77"/>
      <c r="G5" s="77"/>
      <c r="H5" s="77"/>
      <c r="I5" s="91"/>
      <c r="J5" s="101">
        <f t="shared" si="0"/>
        <v>5.0070026153067569E-3</v>
      </c>
      <c r="K5" s="101">
        <f t="shared" si="1"/>
        <v>0.10905107929044668</v>
      </c>
      <c r="L5" s="98">
        <f t="shared" si="2"/>
        <v>2041</v>
      </c>
      <c r="M5" s="102">
        <f t="shared" si="4"/>
        <v>6.9903245140851104E-3</v>
      </c>
      <c r="N5" s="99">
        <f t="shared" si="3"/>
        <v>404</v>
      </c>
      <c r="O5" s="99">
        <f t="shared" si="5"/>
        <v>0</v>
      </c>
    </row>
    <row r="6" spans="1:15">
      <c r="A6" s="76">
        <v>4</v>
      </c>
      <c r="B6" s="90" t="s">
        <v>95</v>
      </c>
      <c r="C6" s="77">
        <v>4410</v>
      </c>
      <c r="D6" s="77">
        <v>5041</v>
      </c>
      <c r="E6" s="77">
        <v>5577</v>
      </c>
      <c r="F6" s="77"/>
      <c r="G6" s="77"/>
      <c r="H6" s="77"/>
      <c r="I6" s="91"/>
      <c r="J6" s="101">
        <f t="shared" si="0"/>
        <v>1.3452836915530079E-3</v>
      </c>
      <c r="K6" s="101">
        <f t="shared" si="1"/>
        <v>0.26462585034013608</v>
      </c>
      <c r="L6" s="98">
        <f t="shared" si="2"/>
        <v>1167</v>
      </c>
      <c r="M6" s="102">
        <f t="shared" si="4"/>
        <v>3.9969175443103008E-3</v>
      </c>
      <c r="N6" s="99">
        <f t="shared" si="3"/>
        <v>536</v>
      </c>
      <c r="O6" s="99">
        <f t="shared" si="5"/>
        <v>0</v>
      </c>
    </row>
    <row r="7" spans="1:15">
      <c r="A7" s="76">
        <v>5</v>
      </c>
      <c r="B7" s="90" t="s">
        <v>96</v>
      </c>
      <c r="C7" s="77">
        <v>9464</v>
      </c>
      <c r="D7" s="77">
        <v>10664</v>
      </c>
      <c r="E7" s="77">
        <v>10563</v>
      </c>
      <c r="F7" s="77"/>
      <c r="G7" s="77"/>
      <c r="H7" s="77"/>
      <c r="I7" s="91"/>
      <c r="J7" s="101">
        <f t="shared" si="0"/>
        <v>2.54800638943418E-3</v>
      </c>
      <c r="K7" s="101">
        <f t="shared" si="1"/>
        <v>0.11612426035502958</v>
      </c>
      <c r="L7" s="98">
        <f t="shared" si="2"/>
        <v>1099</v>
      </c>
      <c r="M7" s="102">
        <f t="shared" si="4"/>
        <v>3.7640208921996747E-3</v>
      </c>
      <c r="N7" s="99">
        <f t="shared" si="3"/>
        <v>-101</v>
      </c>
      <c r="O7" s="99">
        <f t="shared" si="5"/>
        <v>0</v>
      </c>
    </row>
    <row r="8" spans="1:15">
      <c r="A8" s="76">
        <v>6</v>
      </c>
      <c r="B8" s="90" t="s">
        <v>97</v>
      </c>
      <c r="C8" s="77">
        <v>314702</v>
      </c>
      <c r="D8" s="77">
        <v>334957</v>
      </c>
      <c r="E8" s="77">
        <v>334014</v>
      </c>
      <c r="F8" s="77"/>
      <c r="G8" s="77"/>
      <c r="H8" s="77"/>
      <c r="I8" s="91"/>
      <c r="J8" s="101">
        <f t="shared" si="0"/>
        <v>8.0570842200176865E-2</v>
      </c>
      <c r="K8" s="101">
        <f t="shared" si="1"/>
        <v>6.1365990683249549E-2</v>
      </c>
      <c r="L8" s="98">
        <f t="shared" si="2"/>
        <v>19312</v>
      </c>
      <c r="M8" s="102">
        <f t="shared" si="4"/>
        <v>6.6142649199417758E-2</v>
      </c>
      <c r="N8" s="99">
        <f t="shared" si="3"/>
        <v>-943</v>
      </c>
      <c r="O8" s="99">
        <f t="shared" si="5"/>
        <v>0</v>
      </c>
    </row>
    <row r="9" spans="1:15">
      <c r="A9" s="76">
        <v>7</v>
      </c>
      <c r="B9" s="90" t="s">
        <v>98</v>
      </c>
      <c r="C9" s="77">
        <v>180198</v>
      </c>
      <c r="D9" s="77">
        <v>199920</v>
      </c>
      <c r="E9" s="77">
        <v>201034</v>
      </c>
      <c r="F9" s="77"/>
      <c r="G9" s="77"/>
      <c r="H9" s="77"/>
      <c r="I9" s="91"/>
      <c r="J9" s="101">
        <f t="shared" si="0"/>
        <v>4.8493412524236577E-2</v>
      </c>
      <c r="K9" s="101">
        <f t="shared" si="1"/>
        <v>0.11562836435476531</v>
      </c>
      <c r="L9" s="98">
        <f t="shared" si="2"/>
        <v>20836</v>
      </c>
      <c r="M9" s="102">
        <f t="shared" si="4"/>
        <v>7.1362274167308851E-2</v>
      </c>
      <c r="N9" s="99">
        <f t="shared" si="3"/>
        <v>1114</v>
      </c>
      <c r="O9" s="99">
        <f t="shared" si="5"/>
        <v>0</v>
      </c>
    </row>
    <row r="10" spans="1:15">
      <c r="A10" s="76">
        <v>8</v>
      </c>
      <c r="B10" s="90" t="s">
        <v>99</v>
      </c>
      <c r="C10" s="77">
        <v>4897</v>
      </c>
      <c r="D10" s="77">
        <v>5635</v>
      </c>
      <c r="E10" s="77">
        <v>5551</v>
      </c>
      <c r="F10" s="77"/>
      <c r="G10" s="77"/>
      <c r="H10" s="77"/>
      <c r="I10" s="91"/>
      <c r="J10" s="101">
        <f t="shared" si="0"/>
        <v>1.3390119727112689E-3</v>
      </c>
      <c r="K10" s="101">
        <f t="shared" si="1"/>
        <v>0.13355115376761281</v>
      </c>
      <c r="L10" s="98">
        <f t="shared" si="2"/>
        <v>654</v>
      </c>
      <c r="M10" s="102">
        <f t="shared" si="4"/>
        <v>2.2399178011816082E-3</v>
      </c>
      <c r="N10" s="99">
        <f t="shared" si="3"/>
        <v>-84</v>
      </c>
      <c r="O10" s="99">
        <f t="shared" si="5"/>
        <v>0</v>
      </c>
    </row>
    <row r="11" spans="1:15">
      <c r="A11" s="76">
        <v>9</v>
      </c>
      <c r="B11" s="90" t="s">
        <v>100</v>
      </c>
      <c r="C11" s="77">
        <v>47977</v>
      </c>
      <c r="D11" s="77">
        <v>51731</v>
      </c>
      <c r="E11" s="77">
        <v>51617</v>
      </c>
      <c r="F11" s="77"/>
      <c r="G11" s="77"/>
      <c r="H11" s="77"/>
      <c r="I11" s="91"/>
      <c r="J11" s="101">
        <f t="shared" si="0"/>
        <v>1.2451050440540005E-2</v>
      </c>
      <c r="K11" s="101">
        <f t="shared" si="1"/>
        <v>7.5869687558621834E-2</v>
      </c>
      <c r="L11" s="98">
        <f t="shared" si="2"/>
        <v>3640</v>
      </c>
      <c r="M11" s="102">
        <f t="shared" si="4"/>
        <v>1.2466820789451152E-2</v>
      </c>
      <c r="N11" s="99">
        <f t="shared" si="3"/>
        <v>-114</v>
      </c>
      <c r="O11" s="99">
        <f t="shared" si="5"/>
        <v>0</v>
      </c>
    </row>
    <row r="12" spans="1:15">
      <c r="A12" s="76">
        <v>10</v>
      </c>
      <c r="B12" s="90" t="s">
        <v>101</v>
      </c>
      <c r="C12" s="77">
        <v>49911</v>
      </c>
      <c r="D12" s="77">
        <v>54725</v>
      </c>
      <c r="E12" s="77">
        <v>54851</v>
      </c>
      <c r="F12" s="77"/>
      <c r="G12" s="77"/>
      <c r="H12" s="77"/>
      <c r="I12" s="91"/>
      <c r="J12" s="101">
        <f t="shared" si="0"/>
        <v>1.3231155776470152E-2</v>
      </c>
      <c r="K12" s="101">
        <f t="shared" si="1"/>
        <v>9.8976177596121095E-2</v>
      </c>
      <c r="L12" s="98">
        <f t="shared" si="2"/>
        <v>4940</v>
      </c>
      <c r="M12" s="102">
        <f t="shared" si="4"/>
        <v>1.6919256785683706E-2</v>
      </c>
      <c r="N12" s="99">
        <f t="shared" si="3"/>
        <v>126</v>
      </c>
      <c r="O12" s="99">
        <f t="shared" si="5"/>
        <v>0</v>
      </c>
    </row>
    <row r="13" spans="1:15">
      <c r="A13" s="76">
        <v>11</v>
      </c>
      <c r="B13" s="90" t="s">
        <v>102</v>
      </c>
      <c r="C13" s="77">
        <v>11230</v>
      </c>
      <c r="D13" s="77">
        <v>12109</v>
      </c>
      <c r="E13" s="77">
        <v>12007</v>
      </c>
      <c r="F13" s="77"/>
      <c r="G13" s="77"/>
      <c r="H13" s="77"/>
      <c r="I13" s="91"/>
      <c r="J13" s="101">
        <f t="shared" si="0"/>
        <v>2.8963280051061439E-3</v>
      </c>
      <c r="K13" s="101">
        <f t="shared" si="1"/>
        <v>6.9189670525378444E-2</v>
      </c>
      <c r="L13" s="98">
        <f t="shared" si="2"/>
        <v>777</v>
      </c>
      <c r="M13" s="102">
        <f t="shared" si="4"/>
        <v>2.6611867454405342E-3</v>
      </c>
      <c r="N13" s="99">
        <f t="shared" si="3"/>
        <v>-102</v>
      </c>
      <c r="O13" s="99">
        <f t="shared" si="5"/>
        <v>0</v>
      </c>
    </row>
    <row r="14" spans="1:15">
      <c r="A14" s="76">
        <v>12</v>
      </c>
      <c r="B14" s="90" t="s">
        <v>103</v>
      </c>
      <c r="C14" s="77">
        <v>4328</v>
      </c>
      <c r="D14" s="77">
        <v>5576</v>
      </c>
      <c r="E14" s="77">
        <v>5618</v>
      </c>
      <c r="F14" s="77"/>
      <c r="G14" s="77"/>
      <c r="H14" s="77"/>
      <c r="I14" s="91"/>
      <c r="J14" s="101">
        <f t="shared" si="0"/>
        <v>1.3551737097265192E-3</v>
      </c>
      <c r="K14" s="101">
        <f t="shared" si="1"/>
        <v>0.29805914972273567</v>
      </c>
      <c r="L14" s="98">
        <f t="shared" si="2"/>
        <v>1290</v>
      </c>
      <c r="M14" s="102">
        <f t="shared" si="4"/>
        <v>4.4181864885692269E-3</v>
      </c>
      <c r="N14" s="99">
        <f t="shared" si="3"/>
        <v>42</v>
      </c>
      <c r="O14" s="99">
        <f t="shared" si="5"/>
        <v>0</v>
      </c>
    </row>
    <row r="15" spans="1:15">
      <c r="A15" s="76">
        <v>13</v>
      </c>
      <c r="B15" s="90" t="s">
        <v>104</v>
      </c>
      <c r="C15" s="77">
        <v>3427</v>
      </c>
      <c r="D15" s="77">
        <v>5157</v>
      </c>
      <c r="E15" s="77">
        <v>5641</v>
      </c>
      <c r="F15" s="77"/>
      <c r="G15" s="77"/>
      <c r="H15" s="77"/>
      <c r="I15" s="91"/>
      <c r="J15" s="101">
        <f t="shared" si="0"/>
        <v>1.3607217687019038E-3</v>
      </c>
      <c r="K15" s="101">
        <f t="shared" si="1"/>
        <v>0.64604610446454624</v>
      </c>
      <c r="L15" s="98">
        <f t="shared" si="2"/>
        <v>2214</v>
      </c>
      <c r="M15" s="102">
        <f t="shared" si="4"/>
        <v>7.5828409966606728E-3</v>
      </c>
      <c r="N15" s="99">
        <f t="shared" si="3"/>
        <v>484</v>
      </c>
      <c r="O15" s="99">
        <f t="shared" si="5"/>
        <v>0</v>
      </c>
    </row>
    <row r="16" spans="1:15">
      <c r="A16" s="76">
        <v>14</v>
      </c>
      <c r="B16" s="90" t="s">
        <v>105</v>
      </c>
      <c r="C16" s="77">
        <v>17182</v>
      </c>
      <c r="D16" s="77">
        <v>18374</v>
      </c>
      <c r="E16" s="77">
        <v>18706</v>
      </c>
      <c r="F16" s="77"/>
      <c r="G16" s="77"/>
      <c r="H16" s="77"/>
      <c r="I16" s="91"/>
      <c r="J16" s="101">
        <f t="shared" si="0"/>
        <v>4.5122604866757333E-3</v>
      </c>
      <c r="K16" s="101">
        <f t="shared" si="1"/>
        <v>8.869747410080317E-2</v>
      </c>
      <c r="L16" s="98">
        <f t="shared" si="2"/>
        <v>1524</v>
      </c>
      <c r="M16" s="102">
        <f t="shared" si="4"/>
        <v>5.2196249678910867E-3</v>
      </c>
      <c r="N16" s="99">
        <f t="shared" si="3"/>
        <v>332</v>
      </c>
      <c r="O16" s="99">
        <f t="shared" si="5"/>
        <v>0</v>
      </c>
    </row>
    <row r="17" spans="1:15">
      <c r="A17" s="76">
        <v>15</v>
      </c>
      <c r="B17" s="90" t="s">
        <v>106</v>
      </c>
      <c r="C17" s="77">
        <v>8293</v>
      </c>
      <c r="D17" s="77">
        <v>8659</v>
      </c>
      <c r="E17" s="77">
        <v>8645</v>
      </c>
      <c r="F17" s="77"/>
      <c r="G17" s="77"/>
      <c r="H17" s="77"/>
      <c r="I17" s="91"/>
      <c r="J17" s="101">
        <f t="shared" si="0"/>
        <v>2.0853465148782057E-3</v>
      </c>
      <c r="K17" s="101">
        <f t="shared" si="1"/>
        <v>4.2445435909803451E-2</v>
      </c>
      <c r="L17" s="98">
        <f t="shared" si="2"/>
        <v>352</v>
      </c>
      <c r="M17" s="102">
        <f t="shared" si="4"/>
        <v>1.2055826697491224E-3</v>
      </c>
      <c r="N17" s="99">
        <f t="shared" si="3"/>
        <v>-14</v>
      </c>
      <c r="O17" s="99">
        <f t="shared" si="5"/>
        <v>0</v>
      </c>
    </row>
    <row r="18" spans="1:15">
      <c r="A18" s="76">
        <v>16</v>
      </c>
      <c r="B18" s="90" t="s">
        <v>107</v>
      </c>
      <c r="C18" s="77">
        <v>205326</v>
      </c>
      <c r="D18" s="77">
        <v>214061</v>
      </c>
      <c r="E18" s="77">
        <v>214955</v>
      </c>
      <c r="F18" s="77"/>
      <c r="G18" s="77"/>
      <c r="H18" s="77"/>
      <c r="I18" s="91"/>
      <c r="J18" s="101">
        <f t="shared" si="0"/>
        <v>5.1851435524076887E-2</v>
      </c>
      <c r="K18" s="101">
        <f t="shared" si="1"/>
        <v>4.689615538217274E-2</v>
      </c>
      <c r="L18" s="98">
        <f t="shared" si="2"/>
        <v>9629</v>
      </c>
      <c r="M18" s="102">
        <f t="shared" si="4"/>
        <v>3.2978850929017894E-2</v>
      </c>
      <c r="N18" s="99">
        <f t="shared" si="3"/>
        <v>894</v>
      </c>
      <c r="O18" s="99">
        <f t="shared" si="5"/>
        <v>0</v>
      </c>
    </row>
    <row r="19" spans="1:15">
      <c r="A19" s="76">
        <v>17</v>
      </c>
      <c r="B19" s="90" t="s">
        <v>108</v>
      </c>
      <c r="C19" s="77">
        <v>23484</v>
      </c>
      <c r="D19" s="77">
        <v>25118</v>
      </c>
      <c r="E19" s="77">
        <v>25137</v>
      </c>
      <c r="F19" s="77"/>
      <c r="G19" s="77"/>
      <c r="H19" s="77"/>
      <c r="I19" s="91"/>
      <c r="J19" s="101">
        <f t="shared" si="0"/>
        <v>6.0635460201843207E-3</v>
      </c>
      <c r="K19" s="101">
        <f t="shared" si="1"/>
        <v>7.0388349514563103E-2</v>
      </c>
      <c r="L19" s="98">
        <f t="shared" si="2"/>
        <v>1653</v>
      </c>
      <c r="M19" s="102">
        <f t="shared" si="4"/>
        <v>5.6614436167480089E-3</v>
      </c>
      <c r="N19" s="99">
        <f t="shared" si="3"/>
        <v>19</v>
      </c>
      <c r="O19" s="99">
        <f t="shared" si="5"/>
        <v>0</v>
      </c>
    </row>
    <row r="20" spans="1:15">
      <c r="A20" s="76">
        <v>18</v>
      </c>
      <c r="B20" s="90" t="s">
        <v>109</v>
      </c>
      <c r="C20" s="77">
        <v>6083</v>
      </c>
      <c r="D20" s="77">
        <v>7150</v>
      </c>
      <c r="E20" s="77">
        <v>7369</v>
      </c>
      <c r="F20" s="77"/>
      <c r="G20" s="77"/>
      <c r="H20" s="77"/>
      <c r="I20" s="91"/>
      <c r="J20" s="101">
        <f t="shared" si="0"/>
        <v>1.7775498517220935E-3</v>
      </c>
      <c r="K20" s="101">
        <f t="shared" si="1"/>
        <v>0.21140884432023674</v>
      </c>
      <c r="L20" s="98">
        <f t="shared" si="2"/>
        <v>1286</v>
      </c>
      <c r="M20" s="102">
        <f t="shared" si="4"/>
        <v>4.4044866855038958E-3</v>
      </c>
      <c r="N20" s="99">
        <f t="shared" si="3"/>
        <v>219</v>
      </c>
      <c r="O20" s="99">
        <f t="shared" si="5"/>
        <v>0</v>
      </c>
    </row>
    <row r="21" spans="1:15">
      <c r="A21" s="76">
        <v>19</v>
      </c>
      <c r="B21" s="90" t="s">
        <v>110</v>
      </c>
      <c r="C21" s="77">
        <v>14486</v>
      </c>
      <c r="D21" s="77">
        <v>15538</v>
      </c>
      <c r="E21" s="77">
        <v>15992</v>
      </c>
      <c r="F21" s="77"/>
      <c r="G21" s="77"/>
      <c r="H21" s="77"/>
      <c r="I21" s="91"/>
      <c r="J21" s="101">
        <f t="shared" si="0"/>
        <v>3.8575895275803659E-3</v>
      </c>
      <c r="K21" s="101">
        <f t="shared" si="1"/>
        <v>0.10396244650006903</v>
      </c>
      <c r="L21" s="98">
        <f t="shared" si="2"/>
        <v>1506</v>
      </c>
      <c r="M21" s="102">
        <f t="shared" si="4"/>
        <v>5.1579758540970973E-3</v>
      </c>
      <c r="N21" s="99">
        <f t="shared" si="3"/>
        <v>454</v>
      </c>
      <c r="O21" s="99">
        <f t="shared" si="5"/>
        <v>0</v>
      </c>
    </row>
    <row r="22" spans="1:15">
      <c r="A22" s="76">
        <v>20</v>
      </c>
      <c r="B22" s="90" t="s">
        <v>111</v>
      </c>
      <c r="C22" s="77">
        <v>62837</v>
      </c>
      <c r="D22" s="77">
        <v>65532</v>
      </c>
      <c r="E22" s="77">
        <v>65225</v>
      </c>
      <c r="F22" s="77"/>
      <c r="G22" s="77"/>
      <c r="H22" s="77"/>
      <c r="I22" s="91"/>
      <c r="J22" s="101">
        <f t="shared" si="0"/>
        <v>1.5733571594323998E-2</v>
      </c>
      <c r="K22" s="101">
        <f t="shared" si="1"/>
        <v>3.8003087352992661E-2</v>
      </c>
      <c r="L22" s="98">
        <f t="shared" si="2"/>
        <v>2388</v>
      </c>
      <c r="M22" s="102">
        <f t="shared" si="4"/>
        <v>8.178782430002569E-3</v>
      </c>
      <c r="N22" s="99">
        <f t="shared" si="3"/>
        <v>-307</v>
      </c>
      <c r="O22" s="99">
        <f t="shared" si="5"/>
        <v>0</v>
      </c>
    </row>
    <row r="23" spans="1:15">
      <c r="A23" s="76">
        <v>21</v>
      </c>
      <c r="B23" s="90" t="s">
        <v>112</v>
      </c>
      <c r="C23" s="77">
        <v>24333</v>
      </c>
      <c r="D23" s="77">
        <v>27735</v>
      </c>
      <c r="E23" s="77">
        <v>28080</v>
      </c>
      <c r="F23" s="77"/>
      <c r="G23" s="77"/>
      <c r="H23" s="77"/>
      <c r="I23" s="91"/>
      <c r="J23" s="101">
        <f t="shared" si="0"/>
        <v>6.7734563490780813E-3</v>
      </c>
      <c r="K23" s="101">
        <f t="shared" si="1"/>
        <v>0.15398841080014794</v>
      </c>
      <c r="L23" s="98">
        <f t="shared" si="2"/>
        <v>3747</v>
      </c>
      <c r="M23" s="102">
        <f t="shared" si="4"/>
        <v>1.2833290521448755E-2</v>
      </c>
      <c r="N23" s="99">
        <f t="shared" si="3"/>
        <v>345</v>
      </c>
      <c r="O23" s="99">
        <f t="shared" si="5"/>
        <v>0</v>
      </c>
    </row>
    <row r="24" spans="1:15">
      <c r="A24" s="76">
        <v>22</v>
      </c>
      <c r="B24" s="90" t="s">
        <v>113</v>
      </c>
      <c r="C24" s="77">
        <v>20913</v>
      </c>
      <c r="D24" s="77">
        <v>22532</v>
      </c>
      <c r="E24" s="77">
        <v>22668</v>
      </c>
      <c r="F24" s="77"/>
      <c r="G24" s="77"/>
      <c r="H24" s="77"/>
      <c r="I24" s="91"/>
      <c r="J24" s="101">
        <f t="shared" si="0"/>
        <v>5.4679739501745711E-3</v>
      </c>
      <c r="K24" s="101">
        <f t="shared" si="1"/>
        <v>8.3919093386888535E-2</v>
      </c>
      <c r="L24" s="98">
        <f t="shared" si="2"/>
        <v>1755</v>
      </c>
      <c r="M24" s="102">
        <f t="shared" si="4"/>
        <v>6.0107885949139484E-3</v>
      </c>
      <c r="N24" s="99">
        <f t="shared" si="3"/>
        <v>136</v>
      </c>
      <c r="O24" s="99">
        <f t="shared" si="5"/>
        <v>0</v>
      </c>
    </row>
    <row r="25" spans="1:15">
      <c r="A25" s="76">
        <v>23</v>
      </c>
      <c r="B25" s="90" t="s">
        <v>114</v>
      </c>
      <c r="C25" s="77">
        <v>11665</v>
      </c>
      <c r="D25" s="77">
        <v>14253</v>
      </c>
      <c r="E25" s="77">
        <v>14430</v>
      </c>
      <c r="F25" s="77"/>
      <c r="G25" s="77"/>
      <c r="H25" s="77"/>
      <c r="I25" s="91"/>
      <c r="J25" s="101">
        <f t="shared" si="0"/>
        <v>3.4808039571651251E-3</v>
      </c>
      <c r="K25" s="101">
        <f t="shared" si="1"/>
        <v>0.23703386198028289</v>
      </c>
      <c r="L25" s="98">
        <f t="shared" si="2"/>
        <v>2765</v>
      </c>
      <c r="M25" s="102">
        <f t="shared" si="4"/>
        <v>9.4699888689100103E-3</v>
      </c>
      <c r="N25" s="99">
        <f t="shared" si="3"/>
        <v>177</v>
      </c>
      <c r="O25" s="99">
        <f t="shared" si="5"/>
        <v>0</v>
      </c>
    </row>
    <row r="26" spans="1:15">
      <c r="A26" s="76">
        <v>24</v>
      </c>
      <c r="B26" s="90" t="s">
        <v>115</v>
      </c>
      <c r="C26" s="77">
        <v>5881</v>
      </c>
      <c r="D26" s="77">
        <v>6994</v>
      </c>
      <c r="E26" s="77">
        <v>7368</v>
      </c>
      <c r="F26" s="77"/>
      <c r="G26" s="77"/>
      <c r="H26" s="77"/>
      <c r="I26" s="91"/>
      <c r="J26" s="101">
        <f t="shared" si="0"/>
        <v>1.7773086317666418E-3</v>
      </c>
      <c r="K26" s="101">
        <f t="shared" si="1"/>
        <v>0.25284815507566738</v>
      </c>
      <c r="L26" s="98">
        <f t="shared" si="2"/>
        <v>1487</v>
      </c>
      <c r="M26" s="102">
        <f t="shared" si="4"/>
        <v>5.0929017895367757E-3</v>
      </c>
      <c r="N26" s="99">
        <f t="shared" si="3"/>
        <v>374</v>
      </c>
      <c r="O26" s="99">
        <f t="shared" si="5"/>
        <v>0</v>
      </c>
    </row>
    <row r="27" spans="1:15">
      <c r="A27" s="76">
        <v>25</v>
      </c>
      <c r="B27" s="90" t="s">
        <v>116</v>
      </c>
      <c r="C27" s="77">
        <v>14226</v>
      </c>
      <c r="D27" s="77">
        <v>16370</v>
      </c>
      <c r="E27" s="77">
        <v>17273</v>
      </c>
      <c r="F27" s="77"/>
      <c r="G27" s="77"/>
      <c r="H27" s="77"/>
      <c r="I27" s="91"/>
      <c r="J27" s="101">
        <f t="shared" si="0"/>
        <v>4.1665922905137357E-3</v>
      </c>
      <c r="K27" s="101">
        <f t="shared" si="1"/>
        <v>0.21418529453114016</v>
      </c>
      <c r="L27" s="98">
        <f t="shared" si="2"/>
        <v>3047</v>
      </c>
      <c r="M27" s="102">
        <f t="shared" si="4"/>
        <v>1.0435824985015841E-2</v>
      </c>
      <c r="N27" s="99">
        <f t="shared" si="3"/>
        <v>903</v>
      </c>
      <c r="O27" s="99">
        <f t="shared" si="5"/>
        <v>0</v>
      </c>
    </row>
    <row r="28" spans="1:15">
      <c r="A28" s="76">
        <v>26</v>
      </c>
      <c r="B28" s="90" t="s">
        <v>117</v>
      </c>
      <c r="C28" s="77">
        <v>48839</v>
      </c>
      <c r="D28" s="77">
        <v>51179</v>
      </c>
      <c r="E28" s="77">
        <v>51462</v>
      </c>
      <c r="F28" s="77"/>
      <c r="G28" s="77"/>
      <c r="H28" s="77"/>
      <c r="I28" s="91"/>
      <c r="J28" s="101">
        <f t="shared" si="0"/>
        <v>1.2413661347445022E-2</v>
      </c>
      <c r="K28" s="101">
        <f t="shared" si="1"/>
        <v>5.3707078359507769E-2</v>
      </c>
      <c r="L28" s="98">
        <f t="shared" si="2"/>
        <v>2623</v>
      </c>
      <c r="M28" s="102">
        <f t="shared" si="4"/>
        <v>8.9836458600907609E-3</v>
      </c>
      <c r="N28" s="99">
        <f t="shared" si="3"/>
        <v>283</v>
      </c>
      <c r="O28" s="99">
        <f t="shared" si="5"/>
        <v>0</v>
      </c>
    </row>
    <row r="29" spans="1:15">
      <c r="A29" s="76">
        <v>27</v>
      </c>
      <c r="B29" s="90" t="s">
        <v>118</v>
      </c>
      <c r="C29" s="77">
        <v>44661</v>
      </c>
      <c r="D29" s="77">
        <v>49215</v>
      </c>
      <c r="E29" s="77">
        <v>50669</v>
      </c>
      <c r="F29" s="77"/>
      <c r="G29" s="77"/>
      <c r="H29" s="77"/>
      <c r="I29" s="91"/>
      <c r="J29" s="101">
        <f t="shared" si="0"/>
        <v>1.2222373922771984E-2</v>
      </c>
      <c r="K29" s="101">
        <f t="shared" si="1"/>
        <v>0.13452452923132038</v>
      </c>
      <c r="L29" s="98">
        <f t="shared" si="2"/>
        <v>6008</v>
      </c>
      <c r="M29" s="102">
        <f t="shared" si="4"/>
        <v>2.0577104204127065E-2</v>
      </c>
      <c r="N29" s="99">
        <f t="shared" si="3"/>
        <v>1454</v>
      </c>
      <c r="O29" s="99">
        <f t="shared" si="5"/>
        <v>0</v>
      </c>
    </row>
    <row r="30" spans="1:15">
      <c r="A30" s="76">
        <v>28</v>
      </c>
      <c r="B30" s="90" t="s">
        <v>119</v>
      </c>
      <c r="C30" s="77">
        <v>14934</v>
      </c>
      <c r="D30" s="77">
        <v>17085</v>
      </c>
      <c r="E30" s="77">
        <v>17240</v>
      </c>
      <c r="F30" s="77"/>
      <c r="G30" s="77"/>
      <c r="H30" s="77"/>
      <c r="I30" s="91"/>
      <c r="J30" s="101">
        <f t="shared" si="0"/>
        <v>4.1586320319838364E-3</v>
      </c>
      <c r="K30" s="101">
        <f t="shared" si="1"/>
        <v>0.15441274943082897</v>
      </c>
      <c r="L30" s="98">
        <f t="shared" si="2"/>
        <v>2306</v>
      </c>
      <c r="M30" s="102">
        <f t="shared" si="4"/>
        <v>7.897936467163285E-3</v>
      </c>
      <c r="N30" s="99">
        <f t="shared" si="3"/>
        <v>155</v>
      </c>
      <c r="O30" s="99">
        <f t="shared" si="5"/>
        <v>0</v>
      </c>
    </row>
    <row r="31" spans="1:15">
      <c r="A31" s="76">
        <v>29</v>
      </c>
      <c r="B31" s="90" t="s">
        <v>120</v>
      </c>
      <c r="C31" s="77">
        <v>3182</v>
      </c>
      <c r="D31" s="77">
        <v>3415</v>
      </c>
      <c r="E31" s="77">
        <v>3460</v>
      </c>
      <c r="F31" s="77"/>
      <c r="G31" s="77"/>
      <c r="H31" s="77"/>
      <c r="I31" s="91"/>
      <c r="J31" s="101">
        <f t="shared" si="0"/>
        <v>8.3462104586218527E-4</v>
      </c>
      <c r="K31" s="101">
        <f t="shared" si="1"/>
        <v>8.7366436203645509E-2</v>
      </c>
      <c r="L31" s="98">
        <f t="shared" si="2"/>
        <v>278</v>
      </c>
      <c r="M31" s="102">
        <f t="shared" si="4"/>
        <v>9.5213631304050001E-4</v>
      </c>
      <c r="N31" s="99">
        <f t="shared" si="3"/>
        <v>45</v>
      </c>
      <c r="O31" s="99">
        <f t="shared" si="5"/>
        <v>0</v>
      </c>
    </row>
    <row r="32" spans="1:15">
      <c r="A32" s="76">
        <v>30</v>
      </c>
      <c r="B32" s="90" t="s">
        <v>121</v>
      </c>
      <c r="C32" s="77">
        <v>3119</v>
      </c>
      <c r="D32" s="77">
        <v>3877</v>
      </c>
      <c r="E32" s="77">
        <v>4000</v>
      </c>
      <c r="F32" s="77"/>
      <c r="G32" s="77"/>
      <c r="H32" s="77"/>
      <c r="I32" s="91"/>
      <c r="J32" s="101">
        <f t="shared" si="0"/>
        <v>9.6487982180599454E-4</v>
      </c>
      <c r="K32" s="101">
        <f t="shared" si="1"/>
        <v>0.28246232766912471</v>
      </c>
      <c r="L32" s="98">
        <f t="shared" si="2"/>
        <v>881</v>
      </c>
      <c r="M32" s="102">
        <f t="shared" si="4"/>
        <v>3.0173816251391388E-3</v>
      </c>
      <c r="N32" s="99">
        <f t="shared" si="3"/>
        <v>123</v>
      </c>
      <c r="O32" s="99">
        <f t="shared" si="5"/>
        <v>0</v>
      </c>
    </row>
    <row r="33" spans="1:15">
      <c r="A33" s="76">
        <v>31</v>
      </c>
      <c r="B33" s="90" t="s">
        <v>122</v>
      </c>
      <c r="C33" s="77">
        <v>34156</v>
      </c>
      <c r="D33" s="77">
        <v>37751</v>
      </c>
      <c r="E33" s="77">
        <v>38408</v>
      </c>
      <c r="F33" s="77"/>
      <c r="G33" s="77"/>
      <c r="H33" s="77"/>
      <c r="I33" s="91"/>
      <c r="J33" s="101">
        <f t="shared" si="0"/>
        <v>9.26477604898116E-3</v>
      </c>
      <c r="K33" s="101">
        <f t="shared" si="1"/>
        <v>0.12448764492329313</v>
      </c>
      <c r="L33" s="98">
        <f t="shared" si="2"/>
        <v>4252</v>
      </c>
      <c r="M33" s="102">
        <f t="shared" si="4"/>
        <v>1.4562890658446785E-2</v>
      </c>
      <c r="N33" s="99">
        <f t="shared" si="3"/>
        <v>657</v>
      </c>
      <c r="O33" s="99">
        <f t="shared" si="5"/>
        <v>0</v>
      </c>
    </row>
    <row r="34" spans="1:15">
      <c r="A34" s="76">
        <v>32</v>
      </c>
      <c r="B34" s="90" t="s">
        <v>123</v>
      </c>
      <c r="C34" s="77">
        <v>15282</v>
      </c>
      <c r="D34" s="77">
        <v>16194</v>
      </c>
      <c r="E34" s="77">
        <v>16412</v>
      </c>
      <c r="F34" s="77"/>
      <c r="G34" s="77"/>
      <c r="H34" s="77"/>
      <c r="I34" s="91"/>
      <c r="J34" s="101">
        <f t="shared" si="0"/>
        <v>3.9589019088699957E-3</v>
      </c>
      <c r="K34" s="101">
        <f t="shared" si="1"/>
        <v>7.3943201151681723E-2</v>
      </c>
      <c r="L34" s="98">
        <f t="shared" si="2"/>
        <v>1130</v>
      </c>
      <c r="M34" s="102">
        <f t="shared" si="4"/>
        <v>3.8701943659559894E-3</v>
      </c>
      <c r="N34" s="99">
        <f t="shared" si="3"/>
        <v>218</v>
      </c>
      <c r="O34" s="99">
        <f t="shared" si="5"/>
        <v>0</v>
      </c>
    </row>
    <row r="35" spans="1:15">
      <c r="A35" s="76">
        <v>33</v>
      </c>
      <c r="B35" s="90" t="s">
        <v>124</v>
      </c>
      <c r="C35" s="77">
        <v>58238</v>
      </c>
      <c r="D35" s="77">
        <v>62724</v>
      </c>
      <c r="E35" s="77">
        <v>62574</v>
      </c>
      <c r="F35" s="77"/>
      <c r="G35" s="77"/>
      <c r="H35" s="77"/>
      <c r="I35" s="91"/>
      <c r="J35" s="101">
        <f t="shared" si="0"/>
        <v>1.5094097492422074E-2</v>
      </c>
      <c r="K35" s="101">
        <f t="shared" si="1"/>
        <v>7.445310621930698E-2</v>
      </c>
      <c r="L35" s="98">
        <f t="shared" si="2"/>
        <v>4336</v>
      </c>
      <c r="M35" s="102">
        <f t="shared" si="4"/>
        <v>1.4850586522818735E-2</v>
      </c>
      <c r="N35" s="99">
        <f t="shared" si="3"/>
        <v>-150</v>
      </c>
      <c r="O35" s="99">
        <f t="shared" si="5"/>
        <v>0</v>
      </c>
    </row>
    <row r="36" spans="1:15">
      <c r="A36" s="76">
        <v>34</v>
      </c>
      <c r="B36" s="90" t="s">
        <v>125</v>
      </c>
      <c r="C36" s="77">
        <v>1257395</v>
      </c>
      <c r="D36" s="77">
        <v>1289362</v>
      </c>
      <c r="E36" s="77">
        <v>1308595</v>
      </c>
      <c r="F36" s="77"/>
      <c r="G36" s="77"/>
      <c r="H36" s="77"/>
      <c r="I36" s="91"/>
      <c r="J36" s="101">
        <f t="shared" si="0"/>
        <v>0.31565922760405385</v>
      </c>
      <c r="K36" s="101">
        <f t="shared" si="1"/>
        <v>4.0719105770263123E-2</v>
      </c>
      <c r="L36" s="98">
        <f t="shared" si="2"/>
        <v>51200</v>
      </c>
      <c r="M36" s="102">
        <f t="shared" si="4"/>
        <v>0.17535747923623599</v>
      </c>
      <c r="N36" s="99">
        <f t="shared" si="3"/>
        <v>19233</v>
      </c>
      <c r="O36" s="99">
        <f t="shared" si="5"/>
        <v>0</v>
      </c>
    </row>
    <row r="37" spans="1:15">
      <c r="A37" s="76">
        <v>35</v>
      </c>
      <c r="B37" s="90" t="s">
        <v>126</v>
      </c>
      <c r="C37" s="77">
        <v>283262</v>
      </c>
      <c r="D37" s="77">
        <v>298590</v>
      </c>
      <c r="E37" s="77">
        <v>297265</v>
      </c>
      <c r="F37" s="77"/>
      <c r="G37" s="77"/>
      <c r="H37" s="77"/>
      <c r="I37" s="91"/>
      <c r="J37" s="101">
        <f t="shared" si="0"/>
        <v>7.1706250057289742E-2</v>
      </c>
      <c r="K37" s="101">
        <f t="shared" si="1"/>
        <v>4.943479887877654E-2</v>
      </c>
      <c r="L37" s="98">
        <f t="shared" si="2"/>
        <v>14003</v>
      </c>
      <c r="M37" s="102">
        <f t="shared" si="4"/>
        <v>4.7959585580957274E-2</v>
      </c>
      <c r="N37" s="99">
        <f t="shared" si="3"/>
        <v>-1325</v>
      </c>
      <c r="O37" s="99">
        <f t="shared" si="5"/>
        <v>0</v>
      </c>
    </row>
    <row r="38" spans="1:15">
      <c r="A38" s="76">
        <v>36</v>
      </c>
      <c r="B38" s="90" t="s">
        <v>127</v>
      </c>
      <c r="C38" s="77">
        <v>4708</v>
      </c>
      <c r="D38" s="77">
        <v>5435</v>
      </c>
      <c r="E38" s="77">
        <v>5844</v>
      </c>
      <c r="F38" s="77"/>
      <c r="G38" s="77"/>
      <c r="H38" s="77"/>
      <c r="I38" s="91"/>
      <c r="J38" s="101">
        <f t="shared" si="0"/>
        <v>1.4096894196585579E-3</v>
      </c>
      <c r="K38" s="101">
        <f t="shared" si="1"/>
        <v>0.24129141886151231</v>
      </c>
      <c r="L38" s="98">
        <f t="shared" si="2"/>
        <v>1136</v>
      </c>
      <c r="M38" s="102">
        <f t="shared" si="4"/>
        <v>3.8907440705539856E-3</v>
      </c>
      <c r="N38" s="99">
        <f t="shared" si="3"/>
        <v>409</v>
      </c>
      <c r="O38" s="99">
        <f t="shared" si="5"/>
        <v>0</v>
      </c>
    </row>
    <row r="39" spans="1:15">
      <c r="A39" s="76">
        <v>37</v>
      </c>
      <c r="B39" s="90" t="s">
        <v>128</v>
      </c>
      <c r="C39" s="77">
        <v>11404</v>
      </c>
      <c r="D39" s="77">
        <v>12730</v>
      </c>
      <c r="E39" s="77">
        <v>13097</v>
      </c>
      <c r="F39" s="77"/>
      <c r="G39" s="77"/>
      <c r="H39" s="77"/>
      <c r="I39" s="91"/>
      <c r="J39" s="101">
        <f t="shared" si="0"/>
        <v>3.1592577565482775E-3</v>
      </c>
      <c r="K39" s="101">
        <f t="shared" si="1"/>
        <v>0.14845668186601194</v>
      </c>
      <c r="L39" s="98">
        <f t="shared" si="2"/>
        <v>1693</v>
      </c>
      <c r="M39" s="102">
        <f t="shared" si="4"/>
        <v>5.7984416474013189E-3</v>
      </c>
      <c r="N39" s="99">
        <f t="shared" si="3"/>
        <v>367</v>
      </c>
      <c r="O39" s="99">
        <f t="shared" si="5"/>
        <v>0</v>
      </c>
    </row>
    <row r="40" spans="1:15">
      <c r="A40" s="76">
        <v>38</v>
      </c>
      <c r="B40" s="90" t="s">
        <v>129</v>
      </c>
      <c r="C40" s="77">
        <v>43905</v>
      </c>
      <c r="D40" s="77">
        <v>47205</v>
      </c>
      <c r="E40" s="77">
        <v>48445</v>
      </c>
      <c r="F40" s="77"/>
      <c r="G40" s="77"/>
      <c r="H40" s="77"/>
      <c r="I40" s="91"/>
      <c r="J40" s="101">
        <f t="shared" si="0"/>
        <v>1.1685900741847851E-2</v>
      </c>
      <c r="K40" s="101">
        <f t="shared" si="1"/>
        <v>0.1034050791481608</v>
      </c>
      <c r="L40" s="98">
        <f t="shared" si="2"/>
        <v>4540</v>
      </c>
      <c r="M40" s="102">
        <f t="shared" si="4"/>
        <v>1.5549276479150612E-2</v>
      </c>
      <c r="N40" s="99">
        <f t="shared" si="3"/>
        <v>1240</v>
      </c>
      <c r="O40" s="99">
        <f t="shared" si="5"/>
        <v>0</v>
      </c>
    </row>
    <row r="41" spans="1:15">
      <c r="A41" s="76">
        <v>39</v>
      </c>
      <c r="B41" s="90" t="s">
        <v>130</v>
      </c>
      <c r="C41" s="77">
        <v>20462</v>
      </c>
      <c r="D41" s="77">
        <v>22547</v>
      </c>
      <c r="E41" s="77">
        <v>22382</v>
      </c>
      <c r="F41" s="77"/>
      <c r="G41" s="77"/>
      <c r="H41" s="77"/>
      <c r="I41" s="91"/>
      <c r="J41" s="101">
        <f t="shared" si="0"/>
        <v>5.3989850429154423E-3</v>
      </c>
      <c r="K41" s="101">
        <f t="shared" si="1"/>
        <v>9.383246994428697E-2</v>
      </c>
      <c r="L41" s="98">
        <f t="shared" si="2"/>
        <v>1920</v>
      </c>
      <c r="M41" s="102">
        <f t="shared" si="4"/>
        <v>6.5759054713588495E-3</v>
      </c>
      <c r="N41" s="99">
        <f t="shared" si="3"/>
        <v>-165</v>
      </c>
      <c r="O41" s="99">
        <f t="shared" si="5"/>
        <v>0</v>
      </c>
    </row>
    <row r="42" spans="1:15">
      <c r="A42" s="76">
        <v>40</v>
      </c>
      <c r="B42" s="90" t="s">
        <v>131</v>
      </c>
      <c r="C42" s="77">
        <v>4792</v>
      </c>
      <c r="D42" s="77">
        <v>5464</v>
      </c>
      <c r="E42" s="77">
        <v>5560</v>
      </c>
      <c r="F42" s="77"/>
      <c r="G42" s="77"/>
      <c r="H42" s="77"/>
      <c r="I42" s="91"/>
      <c r="J42" s="101">
        <f t="shared" si="0"/>
        <v>1.3411829523103324E-3</v>
      </c>
      <c r="K42" s="101">
        <f t="shared" si="1"/>
        <v>0.16026711185308848</v>
      </c>
      <c r="L42" s="98">
        <f t="shared" si="2"/>
        <v>768</v>
      </c>
      <c r="M42" s="102">
        <f t="shared" si="4"/>
        <v>2.6303621885435395E-3</v>
      </c>
      <c r="N42" s="99">
        <f t="shared" si="3"/>
        <v>96</v>
      </c>
      <c r="O42" s="99">
        <f t="shared" si="5"/>
        <v>0</v>
      </c>
    </row>
    <row r="43" spans="1:15">
      <c r="A43" s="76">
        <v>41</v>
      </c>
      <c r="B43" s="90" t="s">
        <v>132</v>
      </c>
      <c r="C43" s="77">
        <v>117795</v>
      </c>
      <c r="D43" s="77">
        <v>128595</v>
      </c>
      <c r="E43" s="77">
        <v>128502</v>
      </c>
      <c r="F43" s="77"/>
      <c r="G43" s="77"/>
      <c r="H43" s="77"/>
      <c r="I43" s="91"/>
      <c r="J43" s="101">
        <f t="shared" si="0"/>
        <v>3.0997246715428476E-2</v>
      </c>
      <c r="K43" s="101">
        <f t="shared" si="1"/>
        <v>9.0895199286896725E-2</v>
      </c>
      <c r="L43" s="98">
        <f t="shared" si="2"/>
        <v>10707</v>
      </c>
      <c r="M43" s="102">
        <f t="shared" si="4"/>
        <v>3.6670947855124585E-2</v>
      </c>
      <c r="N43" s="99">
        <f t="shared" si="3"/>
        <v>-93</v>
      </c>
      <c r="O43" s="99">
        <f t="shared" si="5"/>
        <v>0</v>
      </c>
    </row>
    <row r="44" spans="1:15">
      <c r="A44" s="76">
        <v>42</v>
      </c>
      <c r="B44" s="90" t="s">
        <v>133</v>
      </c>
      <c r="C44" s="77">
        <v>55580</v>
      </c>
      <c r="D44" s="77">
        <v>65920</v>
      </c>
      <c r="E44" s="77">
        <v>66044</v>
      </c>
      <c r="F44" s="77"/>
      <c r="G44" s="77"/>
      <c r="H44" s="77"/>
      <c r="I44" s="91"/>
      <c r="J44" s="101">
        <f t="shared" si="0"/>
        <v>1.5931130737838774E-2</v>
      </c>
      <c r="K44" s="101">
        <f t="shared" si="1"/>
        <v>0.18826916156890969</v>
      </c>
      <c r="L44" s="98">
        <f t="shared" si="2"/>
        <v>10464</v>
      </c>
      <c r="M44" s="102">
        <f t="shared" si="4"/>
        <v>3.5838684818905731E-2</v>
      </c>
      <c r="N44" s="99">
        <f t="shared" si="3"/>
        <v>124</v>
      </c>
      <c r="O44" s="99">
        <f t="shared" si="5"/>
        <v>0</v>
      </c>
    </row>
    <row r="45" spans="1:15">
      <c r="A45" s="76">
        <v>43</v>
      </c>
      <c r="B45" s="90" t="s">
        <v>134</v>
      </c>
      <c r="C45" s="77">
        <v>17726</v>
      </c>
      <c r="D45" s="77">
        <v>19356</v>
      </c>
      <c r="E45" s="77">
        <v>19890</v>
      </c>
      <c r="F45" s="77"/>
      <c r="G45" s="77"/>
      <c r="H45" s="77"/>
      <c r="I45" s="91"/>
      <c r="J45" s="101">
        <f t="shared" si="0"/>
        <v>4.7978649139303079E-3</v>
      </c>
      <c r="K45" s="101">
        <f t="shared" si="1"/>
        <v>0.12208055962992215</v>
      </c>
      <c r="L45" s="98">
        <f t="shared" si="2"/>
        <v>2164</v>
      </c>
      <c r="M45" s="102">
        <f t="shared" si="4"/>
        <v>7.4115934583440365E-3</v>
      </c>
      <c r="N45" s="99">
        <f t="shared" si="3"/>
        <v>534</v>
      </c>
      <c r="O45" s="99">
        <f t="shared" si="5"/>
        <v>0</v>
      </c>
    </row>
    <row r="46" spans="1:15">
      <c r="A46" s="76">
        <v>44</v>
      </c>
      <c r="B46" s="90" t="s">
        <v>135</v>
      </c>
      <c r="C46" s="77">
        <v>20084</v>
      </c>
      <c r="D46" s="77">
        <v>21789</v>
      </c>
      <c r="E46" s="77">
        <v>22119</v>
      </c>
      <c r="F46" s="77"/>
      <c r="G46" s="77"/>
      <c r="H46" s="77"/>
      <c r="I46" s="91"/>
      <c r="J46" s="101">
        <f t="shared" si="0"/>
        <v>5.3355441946316981E-3</v>
      </c>
      <c r="K46" s="101">
        <f t="shared" si="1"/>
        <v>0.10132443736307509</v>
      </c>
      <c r="L46" s="98">
        <f t="shared" si="2"/>
        <v>2035</v>
      </c>
      <c r="M46" s="102">
        <f t="shared" si="4"/>
        <v>6.9697748094871134E-3</v>
      </c>
      <c r="N46" s="99">
        <f t="shared" si="3"/>
        <v>330</v>
      </c>
      <c r="O46" s="99">
        <f t="shared" si="5"/>
        <v>0</v>
      </c>
    </row>
    <row r="47" spans="1:15">
      <c r="A47" s="76">
        <v>45</v>
      </c>
      <c r="B47" s="90" t="s">
        <v>136</v>
      </c>
      <c r="C47" s="77">
        <v>68945</v>
      </c>
      <c r="D47" s="77">
        <v>70334</v>
      </c>
      <c r="E47" s="77">
        <v>69968</v>
      </c>
      <c r="F47" s="77"/>
      <c r="G47" s="77"/>
      <c r="H47" s="77"/>
      <c r="I47" s="91"/>
      <c r="J47" s="101">
        <f t="shared" si="0"/>
        <v>1.6877677843030455E-2</v>
      </c>
      <c r="K47" s="101">
        <f t="shared" si="1"/>
        <v>1.4837914279498151E-2</v>
      </c>
      <c r="L47" s="98">
        <f t="shared" si="2"/>
        <v>1023</v>
      </c>
      <c r="M47" s="102">
        <f t="shared" si="4"/>
        <v>3.5037246339583868E-3</v>
      </c>
      <c r="N47" s="99">
        <f t="shared" si="3"/>
        <v>-366</v>
      </c>
      <c r="O47" s="99">
        <f t="shared" si="5"/>
        <v>0</v>
      </c>
    </row>
    <row r="48" spans="1:15">
      <c r="A48" s="76">
        <v>46</v>
      </c>
      <c r="B48" s="90" t="s">
        <v>137</v>
      </c>
      <c r="C48" s="77">
        <v>22112</v>
      </c>
      <c r="D48" s="77">
        <v>24473</v>
      </c>
      <c r="E48" s="77">
        <v>24908</v>
      </c>
      <c r="F48" s="77"/>
      <c r="G48" s="77"/>
      <c r="H48" s="77"/>
      <c r="I48" s="91"/>
      <c r="J48" s="101">
        <f t="shared" si="0"/>
        <v>6.008306650385928E-3</v>
      </c>
      <c r="K48" s="101">
        <f t="shared" si="1"/>
        <v>0.12644717800289434</v>
      </c>
      <c r="L48" s="98">
        <f t="shared" si="2"/>
        <v>2796</v>
      </c>
      <c r="M48" s="102">
        <f t="shared" si="4"/>
        <v>9.5761623426663233E-3</v>
      </c>
      <c r="N48" s="99">
        <f t="shared" si="3"/>
        <v>435</v>
      </c>
      <c r="O48" s="99">
        <f t="shared" si="5"/>
        <v>0</v>
      </c>
    </row>
    <row r="49" spans="1:15">
      <c r="A49" s="76">
        <v>47</v>
      </c>
      <c r="B49" s="90" t="s">
        <v>138</v>
      </c>
      <c r="C49" s="77">
        <v>9285</v>
      </c>
      <c r="D49" s="77">
        <v>11209</v>
      </c>
      <c r="E49" s="77">
        <v>11863</v>
      </c>
      <c r="F49" s="77"/>
      <c r="G49" s="77"/>
      <c r="H49" s="77"/>
      <c r="I49" s="91"/>
      <c r="J49" s="101">
        <f t="shared" si="0"/>
        <v>2.8615923315211283E-3</v>
      </c>
      <c r="K49" s="101">
        <f t="shared" si="1"/>
        <v>0.27765212708669895</v>
      </c>
      <c r="L49" s="98">
        <f t="shared" si="2"/>
        <v>2578</v>
      </c>
      <c r="M49" s="102">
        <f t="shared" si="4"/>
        <v>8.8295230756057878E-3</v>
      </c>
      <c r="N49" s="99">
        <f t="shared" si="3"/>
        <v>654</v>
      </c>
      <c r="O49" s="99">
        <f t="shared" si="5"/>
        <v>0</v>
      </c>
    </row>
    <row r="50" spans="1:15">
      <c r="A50" s="76">
        <v>48</v>
      </c>
      <c r="B50" s="90" t="s">
        <v>139</v>
      </c>
      <c r="C50" s="77">
        <v>64766</v>
      </c>
      <c r="D50" s="77">
        <v>71672</v>
      </c>
      <c r="E50" s="77">
        <v>71080</v>
      </c>
      <c r="F50" s="77"/>
      <c r="G50" s="77"/>
      <c r="H50" s="77"/>
      <c r="I50" s="91"/>
      <c r="J50" s="101">
        <f t="shared" si="0"/>
        <v>1.7145914433492521E-2</v>
      </c>
      <c r="K50" s="101">
        <f t="shared" si="1"/>
        <v>9.7489423462928076E-2</v>
      </c>
      <c r="L50" s="98">
        <f t="shared" si="2"/>
        <v>6314</v>
      </c>
      <c r="M50" s="102">
        <f t="shared" si="4"/>
        <v>2.1625139138624884E-2</v>
      </c>
      <c r="N50" s="99">
        <f t="shared" si="3"/>
        <v>-592</v>
      </c>
      <c r="O50" s="99">
        <f t="shared" si="5"/>
        <v>0</v>
      </c>
    </row>
    <row r="51" spans="1:15">
      <c r="A51" s="76">
        <v>49</v>
      </c>
      <c r="B51" s="90" t="s">
        <v>140</v>
      </c>
      <c r="C51" s="77">
        <v>3802</v>
      </c>
      <c r="D51" s="77">
        <v>4730</v>
      </c>
      <c r="E51" s="77">
        <v>5409</v>
      </c>
      <c r="F51" s="77"/>
      <c r="G51" s="77"/>
      <c r="H51" s="77"/>
      <c r="I51" s="91"/>
      <c r="J51" s="101">
        <f t="shared" si="0"/>
        <v>1.3047587390371562E-3</v>
      </c>
      <c r="K51" s="101">
        <f t="shared" si="1"/>
        <v>0.42267227774855337</v>
      </c>
      <c r="L51" s="98">
        <f t="shared" si="2"/>
        <v>1607</v>
      </c>
      <c r="M51" s="102">
        <f t="shared" si="4"/>
        <v>5.5038958814967037E-3</v>
      </c>
      <c r="N51" s="99">
        <f t="shared" si="3"/>
        <v>679</v>
      </c>
      <c r="O51" s="99">
        <f t="shared" si="5"/>
        <v>0</v>
      </c>
    </row>
    <row r="52" spans="1:15">
      <c r="A52" s="76">
        <v>50</v>
      </c>
      <c r="B52" s="90" t="s">
        <v>141</v>
      </c>
      <c r="C52" s="77">
        <v>8288</v>
      </c>
      <c r="D52" s="77">
        <v>9196</v>
      </c>
      <c r="E52" s="77">
        <v>9731</v>
      </c>
      <c r="F52" s="77"/>
      <c r="G52" s="77"/>
      <c r="H52" s="77"/>
      <c r="I52" s="91"/>
      <c r="J52" s="101">
        <f t="shared" si="0"/>
        <v>2.3473113864985332E-3</v>
      </c>
      <c r="K52" s="101">
        <f t="shared" si="1"/>
        <v>0.17410714285714285</v>
      </c>
      <c r="L52" s="98">
        <f t="shared" si="2"/>
        <v>1443</v>
      </c>
      <c r="M52" s="102">
        <f t="shared" si="4"/>
        <v>4.9422039558181348E-3</v>
      </c>
      <c r="N52" s="99">
        <f t="shared" si="3"/>
        <v>535</v>
      </c>
      <c r="O52" s="99">
        <f t="shared" si="5"/>
        <v>0</v>
      </c>
    </row>
    <row r="53" spans="1:15">
      <c r="A53" s="76">
        <v>51</v>
      </c>
      <c r="B53" s="90" t="s">
        <v>142</v>
      </c>
      <c r="C53" s="77">
        <v>7000</v>
      </c>
      <c r="D53" s="77">
        <v>8007</v>
      </c>
      <c r="E53" s="77">
        <v>8199</v>
      </c>
      <c r="F53" s="77"/>
      <c r="G53" s="77"/>
      <c r="H53" s="77"/>
      <c r="I53" s="91"/>
      <c r="J53" s="101">
        <f t="shared" si="0"/>
        <v>1.9777624147468372E-3</v>
      </c>
      <c r="K53" s="101">
        <f t="shared" si="1"/>
        <v>0.17128571428571429</v>
      </c>
      <c r="L53" s="98">
        <f t="shared" si="2"/>
        <v>1199</v>
      </c>
      <c r="M53" s="102">
        <f t="shared" si="4"/>
        <v>4.1065159688329477E-3</v>
      </c>
      <c r="N53" s="99">
        <f t="shared" si="3"/>
        <v>192</v>
      </c>
      <c r="O53" s="99">
        <f t="shared" si="5"/>
        <v>0</v>
      </c>
    </row>
    <row r="54" spans="1:15">
      <c r="A54" s="76">
        <v>52</v>
      </c>
      <c r="B54" s="90" t="s">
        <v>143</v>
      </c>
      <c r="C54" s="77">
        <v>23882</v>
      </c>
      <c r="D54" s="77">
        <v>27727</v>
      </c>
      <c r="E54" s="77">
        <v>27281</v>
      </c>
      <c r="F54" s="77"/>
      <c r="G54" s="77"/>
      <c r="H54" s="77"/>
      <c r="I54" s="91"/>
      <c r="J54" s="101">
        <f t="shared" si="0"/>
        <v>6.5807216046723342E-3</v>
      </c>
      <c r="K54" s="101">
        <f t="shared" si="1"/>
        <v>0.14232476342014908</v>
      </c>
      <c r="L54" s="98">
        <f t="shared" si="2"/>
        <v>3399</v>
      </c>
      <c r="M54" s="102">
        <f t="shared" si="4"/>
        <v>1.1641407654764962E-2</v>
      </c>
      <c r="N54" s="99">
        <f t="shared" si="3"/>
        <v>-446</v>
      </c>
      <c r="O54" s="99">
        <f t="shared" si="5"/>
        <v>0</v>
      </c>
    </row>
    <row r="55" spans="1:15">
      <c r="A55" s="76">
        <v>53</v>
      </c>
      <c r="B55" s="90" t="s">
        <v>144</v>
      </c>
      <c r="C55" s="77">
        <v>11847</v>
      </c>
      <c r="D55" s="77">
        <v>13538</v>
      </c>
      <c r="E55" s="77">
        <v>13640</v>
      </c>
      <c r="F55" s="77"/>
      <c r="G55" s="77"/>
      <c r="H55" s="77"/>
      <c r="I55" s="91"/>
      <c r="J55" s="101">
        <f t="shared" si="0"/>
        <v>3.2902401923584411E-3</v>
      </c>
      <c r="K55" s="101">
        <f t="shared" si="1"/>
        <v>0.15134633240482823</v>
      </c>
      <c r="L55" s="98">
        <f t="shared" si="2"/>
        <v>1793</v>
      </c>
      <c r="M55" s="102">
        <f t="shared" si="4"/>
        <v>6.1409367240345923E-3</v>
      </c>
      <c r="N55" s="99">
        <f t="shared" si="3"/>
        <v>102</v>
      </c>
      <c r="O55" s="99">
        <f t="shared" si="5"/>
        <v>0</v>
      </c>
    </row>
    <row r="56" spans="1:15">
      <c r="A56" s="76">
        <v>54</v>
      </c>
      <c r="B56" s="90" t="s">
        <v>145</v>
      </c>
      <c r="C56" s="77">
        <v>45970</v>
      </c>
      <c r="D56" s="77">
        <v>49344</v>
      </c>
      <c r="E56" s="77">
        <v>49142</v>
      </c>
      <c r="F56" s="77"/>
      <c r="G56" s="77"/>
      <c r="H56" s="77"/>
      <c r="I56" s="91"/>
      <c r="J56" s="101">
        <f t="shared" si="0"/>
        <v>1.1854031050797546E-2</v>
      </c>
      <c r="K56" s="101">
        <f t="shared" si="1"/>
        <v>6.9001522732216658E-2</v>
      </c>
      <c r="L56" s="98">
        <f t="shared" si="2"/>
        <v>3172</v>
      </c>
      <c r="M56" s="102">
        <f t="shared" si="4"/>
        <v>1.0863943830807432E-2</v>
      </c>
      <c r="N56" s="99">
        <f t="shared" si="3"/>
        <v>-202</v>
      </c>
      <c r="O56" s="99">
        <f t="shared" si="5"/>
        <v>0</v>
      </c>
    </row>
    <row r="57" spans="1:15">
      <c r="A57" s="76">
        <v>55</v>
      </c>
      <c r="B57" s="90" t="s">
        <v>146</v>
      </c>
      <c r="C57" s="77">
        <v>46058</v>
      </c>
      <c r="D57" s="77">
        <v>48749</v>
      </c>
      <c r="E57" s="77">
        <v>49496</v>
      </c>
      <c r="F57" s="77"/>
      <c r="G57" s="77"/>
      <c r="H57" s="77"/>
      <c r="I57" s="91"/>
      <c r="J57" s="101">
        <f t="shared" si="0"/>
        <v>1.1939422915027377E-2</v>
      </c>
      <c r="K57" s="101">
        <f t="shared" si="1"/>
        <v>7.4645012809935296E-2</v>
      </c>
      <c r="L57" s="98">
        <f t="shared" si="2"/>
        <v>3438</v>
      </c>
      <c r="M57" s="102">
        <f t="shared" si="4"/>
        <v>1.1774980734651939E-2</v>
      </c>
      <c r="N57" s="99">
        <f t="shared" si="3"/>
        <v>747</v>
      </c>
      <c r="O57" s="99">
        <f t="shared" si="5"/>
        <v>0</v>
      </c>
    </row>
    <row r="58" spans="1:15">
      <c r="A58" s="76">
        <v>56</v>
      </c>
      <c r="B58" s="90" t="s">
        <v>147</v>
      </c>
      <c r="C58" s="77">
        <v>3158</v>
      </c>
      <c r="D58" s="77">
        <v>3228</v>
      </c>
      <c r="E58" s="77">
        <v>4058</v>
      </c>
      <c r="F58" s="77"/>
      <c r="G58" s="77"/>
      <c r="H58" s="77"/>
      <c r="I58" s="91"/>
      <c r="J58" s="101">
        <f t="shared" si="0"/>
        <v>9.7887057922218146E-4</v>
      </c>
      <c r="K58" s="101">
        <f t="shared" si="1"/>
        <v>0.28499050031665613</v>
      </c>
      <c r="L58" s="98">
        <f t="shared" si="2"/>
        <v>900</v>
      </c>
      <c r="M58" s="102">
        <f t="shared" si="4"/>
        <v>3.0824556896994607E-3</v>
      </c>
      <c r="N58" s="99">
        <f t="shared" si="3"/>
        <v>830</v>
      </c>
      <c r="O58" s="99">
        <f t="shared" si="5"/>
        <v>0</v>
      </c>
    </row>
    <row r="59" spans="1:15">
      <c r="A59" s="76">
        <v>57</v>
      </c>
      <c r="B59" s="90" t="s">
        <v>148</v>
      </c>
      <c r="C59" s="77">
        <v>7137</v>
      </c>
      <c r="D59" s="77">
        <v>7773</v>
      </c>
      <c r="E59" s="77">
        <v>7771</v>
      </c>
      <c r="F59" s="77"/>
      <c r="G59" s="77"/>
      <c r="H59" s="77"/>
      <c r="I59" s="91"/>
      <c r="J59" s="101">
        <f t="shared" si="0"/>
        <v>1.8745202738135959E-3</v>
      </c>
      <c r="K59" s="101">
        <f t="shared" si="1"/>
        <v>8.8832842931203582E-2</v>
      </c>
      <c r="L59" s="98">
        <f t="shared" si="2"/>
        <v>634</v>
      </c>
      <c r="M59" s="102">
        <f t="shared" si="4"/>
        <v>2.1714187858549532E-3</v>
      </c>
      <c r="N59" s="99">
        <f t="shared" si="3"/>
        <v>-2</v>
      </c>
      <c r="O59" s="99">
        <f t="shared" si="5"/>
        <v>0</v>
      </c>
    </row>
    <row r="60" spans="1:15">
      <c r="A60" s="76">
        <v>58</v>
      </c>
      <c r="B60" s="90" t="s">
        <v>149</v>
      </c>
      <c r="C60" s="77">
        <v>13445</v>
      </c>
      <c r="D60" s="77">
        <v>15722</v>
      </c>
      <c r="E60" s="77">
        <v>16459</v>
      </c>
      <c r="F60" s="77"/>
      <c r="G60" s="77"/>
      <c r="H60" s="77"/>
      <c r="I60" s="91"/>
      <c r="J60" s="101">
        <f t="shared" si="0"/>
        <v>3.9702392467762162E-3</v>
      </c>
      <c r="K60" s="101">
        <f t="shared" si="1"/>
        <v>0.22417255485310525</v>
      </c>
      <c r="L60" s="98">
        <f t="shared" si="2"/>
        <v>3014</v>
      </c>
      <c r="M60" s="102">
        <f t="shared" si="4"/>
        <v>1.0322801609726861E-2</v>
      </c>
      <c r="N60" s="99">
        <f t="shared" si="3"/>
        <v>737</v>
      </c>
      <c r="O60" s="99">
        <f t="shared" si="5"/>
        <v>0</v>
      </c>
    </row>
    <row r="61" spans="1:15">
      <c r="A61" s="76">
        <v>59</v>
      </c>
      <c r="B61" s="90" t="s">
        <v>150</v>
      </c>
      <c r="C61" s="77">
        <v>78809</v>
      </c>
      <c r="D61" s="77">
        <v>83875</v>
      </c>
      <c r="E61" s="77">
        <v>82642</v>
      </c>
      <c r="F61" s="77"/>
      <c r="G61" s="77"/>
      <c r="H61" s="77"/>
      <c r="I61" s="91"/>
      <c r="J61" s="101">
        <f t="shared" si="0"/>
        <v>1.9934899558422748E-2</v>
      </c>
      <c r="K61" s="101">
        <f t="shared" si="1"/>
        <v>4.8636577040693324E-2</v>
      </c>
      <c r="L61" s="98">
        <f t="shared" si="2"/>
        <v>3833</v>
      </c>
      <c r="M61" s="102">
        <f t="shared" si="4"/>
        <v>1.3127836287353369E-2</v>
      </c>
      <c r="N61" s="99">
        <f t="shared" si="3"/>
        <v>-1233</v>
      </c>
      <c r="O61" s="99">
        <f t="shared" si="5"/>
        <v>0</v>
      </c>
    </row>
    <row r="62" spans="1:15">
      <c r="A62" s="76">
        <v>60</v>
      </c>
      <c r="B62" s="90" t="s">
        <v>151</v>
      </c>
      <c r="C62" s="77">
        <v>13807</v>
      </c>
      <c r="D62" s="77">
        <v>14797</v>
      </c>
      <c r="E62" s="77">
        <v>15917</v>
      </c>
      <c r="F62" s="77"/>
      <c r="G62" s="77"/>
      <c r="H62" s="77"/>
      <c r="I62" s="91"/>
      <c r="J62" s="101">
        <f t="shared" si="0"/>
        <v>3.8394980309215039E-3</v>
      </c>
      <c r="K62" s="101">
        <f t="shared" si="1"/>
        <v>0.15282103280944448</v>
      </c>
      <c r="L62" s="98">
        <f t="shared" si="2"/>
        <v>2110</v>
      </c>
      <c r="M62" s="102">
        <f t="shared" si="4"/>
        <v>7.2266461169620683E-3</v>
      </c>
      <c r="N62" s="99">
        <f t="shared" si="3"/>
        <v>1120</v>
      </c>
      <c r="O62" s="99">
        <f t="shared" si="5"/>
        <v>0</v>
      </c>
    </row>
    <row r="63" spans="1:15">
      <c r="A63" s="76">
        <v>61</v>
      </c>
      <c r="B63" s="90" t="s">
        <v>152</v>
      </c>
      <c r="C63" s="77">
        <v>32501</v>
      </c>
      <c r="D63" s="77">
        <v>33806</v>
      </c>
      <c r="E63" s="77">
        <v>34426</v>
      </c>
      <c r="F63" s="77"/>
      <c r="G63" s="77"/>
      <c r="H63" s="77"/>
      <c r="I63" s="91"/>
      <c r="J63" s="101">
        <f t="shared" si="0"/>
        <v>8.304238186373292E-3</v>
      </c>
      <c r="K63" s="101">
        <f t="shared" si="1"/>
        <v>5.9228946801636873E-2</v>
      </c>
      <c r="L63" s="98">
        <f t="shared" si="2"/>
        <v>1925</v>
      </c>
      <c r="M63" s="102">
        <f t="shared" si="4"/>
        <v>6.5930302251905127E-3</v>
      </c>
      <c r="N63" s="99">
        <f t="shared" si="3"/>
        <v>620</v>
      </c>
      <c r="O63" s="99">
        <f t="shared" si="5"/>
        <v>0</v>
      </c>
    </row>
    <row r="64" spans="1:15">
      <c r="A64" s="76">
        <v>62</v>
      </c>
      <c r="B64" s="90" t="s">
        <v>153</v>
      </c>
      <c r="C64" s="77">
        <v>2126</v>
      </c>
      <c r="D64" s="77">
        <v>3035</v>
      </c>
      <c r="E64" s="77">
        <v>2994</v>
      </c>
      <c r="F64" s="77"/>
      <c r="G64" s="77"/>
      <c r="H64" s="77"/>
      <c r="I64" s="91"/>
      <c r="J64" s="101">
        <f t="shared" si="0"/>
        <v>7.2221254662178686E-4</v>
      </c>
      <c r="K64" s="101">
        <f t="shared" si="1"/>
        <v>0.40827845719661338</v>
      </c>
      <c r="L64" s="98">
        <f t="shared" si="2"/>
        <v>868</v>
      </c>
      <c r="M64" s="102">
        <f t="shared" si="4"/>
        <v>2.972857265176813E-3</v>
      </c>
      <c r="N64" s="99">
        <f t="shared" si="3"/>
        <v>-41</v>
      </c>
      <c r="O64" s="99">
        <f t="shared" si="5"/>
        <v>0</v>
      </c>
    </row>
    <row r="65" spans="1:15">
      <c r="A65" s="76">
        <v>63</v>
      </c>
      <c r="B65" s="90" t="s">
        <v>154</v>
      </c>
      <c r="C65" s="77">
        <v>19038</v>
      </c>
      <c r="D65" s="77">
        <v>23670</v>
      </c>
      <c r="E65" s="77">
        <v>24977</v>
      </c>
      <c r="F65" s="77"/>
      <c r="G65" s="77"/>
      <c r="H65" s="77"/>
      <c r="I65" s="91"/>
      <c r="J65" s="101">
        <f t="shared" si="0"/>
        <v>6.0249508273120811E-3</v>
      </c>
      <c r="K65" s="101">
        <f t="shared" si="1"/>
        <v>0.31195503729383339</v>
      </c>
      <c r="L65" s="98">
        <f t="shared" si="2"/>
        <v>5939</v>
      </c>
      <c r="M65" s="102">
        <f t="shared" si="4"/>
        <v>2.0340782601250107E-2</v>
      </c>
      <c r="N65" s="99">
        <f t="shared" si="3"/>
        <v>1307</v>
      </c>
      <c r="O65" s="99">
        <f t="shared" si="5"/>
        <v>0</v>
      </c>
    </row>
    <row r="66" spans="1:15">
      <c r="A66" s="76">
        <v>64</v>
      </c>
      <c r="B66" s="90" t="s">
        <v>155</v>
      </c>
      <c r="C66" s="77">
        <v>17446</v>
      </c>
      <c r="D66" s="77">
        <v>19010</v>
      </c>
      <c r="E66" s="77">
        <v>19006</v>
      </c>
      <c r="F66" s="77"/>
      <c r="G66" s="77"/>
      <c r="H66" s="77"/>
      <c r="I66" s="91"/>
      <c r="J66" s="101">
        <f t="shared" si="0"/>
        <v>4.5846264733111833E-3</v>
      </c>
      <c r="K66" s="101">
        <f t="shared" si="1"/>
        <v>8.9418777943368111E-2</v>
      </c>
      <c r="L66" s="98">
        <f t="shared" si="2"/>
        <v>1560</v>
      </c>
      <c r="M66" s="102">
        <f t="shared" si="4"/>
        <v>5.3429231954790646E-3</v>
      </c>
      <c r="N66" s="99">
        <f t="shared" si="3"/>
        <v>-4</v>
      </c>
      <c r="O66" s="99">
        <f t="shared" si="5"/>
        <v>0</v>
      </c>
    </row>
    <row r="67" spans="1:15">
      <c r="A67" s="76">
        <v>65</v>
      </c>
      <c r="B67" s="90" t="s">
        <v>156</v>
      </c>
      <c r="C67" s="77">
        <v>11122</v>
      </c>
      <c r="D67" s="77">
        <v>14522</v>
      </c>
      <c r="E67" s="77">
        <v>15820</v>
      </c>
      <c r="F67" s="77"/>
      <c r="G67" s="77"/>
      <c r="H67" s="77"/>
      <c r="I67" s="91"/>
      <c r="J67" s="101">
        <f t="shared" ref="J67:J84" si="6">E67/$E$84</f>
        <v>3.8160996952427083E-3</v>
      </c>
      <c r="K67" s="101">
        <f t="shared" ref="K67:K84" si="7">(E67-C67)/C67</f>
        <v>0.42240604207876281</v>
      </c>
      <c r="L67" s="98">
        <f t="shared" ref="L67:L84" si="8">E67-C67</f>
        <v>4698</v>
      </c>
      <c r="M67" s="102">
        <f t="shared" si="4"/>
        <v>1.6090418700231184E-2</v>
      </c>
      <c r="N67" s="99">
        <f t="shared" ref="N67:N84" si="9">E67-D67</f>
        <v>1298</v>
      </c>
      <c r="O67" s="99">
        <f t="shared" si="5"/>
        <v>0</v>
      </c>
    </row>
    <row r="68" spans="1:15">
      <c r="A68" s="76">
        <v>66</v>
      </c>
      <c r="B68" s="90" t="s">
        <v>157</v>
      </c>
      <c r="C68" s="77">
        <v>7197</v>
      </c>
      <c r="D68" s="77">
        <v>8442</v>
      </c>
      <c r="E68" s="77">
        <v>8781</v>
      </c>
      <c r="F68" s="77"/>
      <c r="G68" s="77"/>
      <c r="H68" s="77"/>
      <c r="I68" s="91"/>
      <c r="J68" s="101">
        <f t="shared" si="6"/>
        <v>2.1181524288196095E-3</v>
      </c>
      <c r="K68" s="101">
        <f t="shared" si="7"/>
        <v>0.22009170487703208</v>
      </c>
      <c r="L68" s="98">
        <f t="shared" si="8"/>
        <v>1584</v>
      </c>
      <c r="M68" s="102">
        <f t="shared" ref="M68:M84" si="10">L68/$L$84</f>
        <v>5.4251220138710502E-3</v>
      </c>
      <c r="N68" s="99">
        <f t="shared" si="9"/>
        <v>339</v>
      </c>
      <c r="O68" s="99">
        <f t="shared" ref="O68:O83" si="11">H68-G68</f>
        <v>0</v>
      </c>
    </row>
    <row r="69" spans="1:15">
      <c r="A69" s="76">
        <v>67</v>
      </c>
      <c r="B69" s="90" t="s">
        <v>158</v>
      </c>
      <c r="C69" s="77">
        <v>18179</v>
      </c>
      <c r="D69" s="77">
        <v>19740</v>
      </c>
      <c r="E69" s="77">
        <v>20411</v>
      </c>
      <c r="F69" s="77"/>
      <c r="G69" s="77"/>
      <c r="H69" s="77"/>
      <c r="I69" s="91"/>
      <c r="J69" s="101">
        <f t="shared" si="6"/>
        <v>4.9235405107205385E-3</v>
      </c>
      <c r="K69" s="101">
        <f t="shared" si="7"/>
        <v>0.12277903074976622</v>
      </c>
      <c r="L69" s="98">
        <f t="shared" si="8"/>
        <v>2232</v>
      </c>
      <c r="M69" s="102">
        <f t="shared" si="10"/>
        <v>7.6444901104546622E-3</v>
      </c>
      <c r="N69" s="99">
        <f t="shared" si="9"/>
        <v>671</v>
      </c>
      <c r="O69" s="99">
        <f t="shared" si="11"/>
        <v>0</v>
      </c>
    </row>
    <row r="70" spans="1:15">
      <c r="A70" s="76">
        <v>68</v>
      </c>
      <c r="B70" s="90" t="s">
        <v>159</v>
      </c>
      <c r="C70" s="77">
        <v>9049</v>
      </c>
      <c r="D70" s="77">
        <v>10308</v>
      </c>
      <c r="E70" s="77">
        <v>10573</v>
      </c>
      <c r="F70" s="77"/>
      <c r="G70" s="77"/>
      <c r="H70" s="77"/>
      <c r="I70" s="91"/>
      <c r="J70" s="101">
        <f t="shared" si="6"/>
        <v>2.5504185889886951E-3</v>
      </c>
      <c r="K70" s="101">
        <f t="shared" si="7"/>
        <v>0.16841639960216598</v>
      </c>
      <c r="L70" s="98">
        <f t="shared" si="8"/>
        <v>1524</v>
      </c>
      <c r="M70" s="102">
        <f t="shared" si="10"/>
        <v>5.2196249678910867E-3</v>
      </c>
      <c r="N70" s="99">
        <f t="shared" si="9"/>
        <v>265</v>
      </c>
      <c r="O70" s="99">
        <f t="shared" si="11"/>
        <v>0</v>
      </c>
    </row>
    <row r="71" spans="1:15">
      <c r="A71" s="76">
        <v>69</v>
      </c>
      <c r="B71" s="90" t="s">
        <v>160</v>
      </c>
      <c r="C71" s="77">
        <v>1702</v>
      </c>
      <c r="D71" s="77">
        <v>2127</v>
      </c>
      <c r="E71" s="77">
        <v>2241</v>
      </c>
      <c r="F71" s="77"/>
      <c r="G71" s="77"/>
      <c r="H71" s="77"/>
      <c r="I71" s="91"/>
      <c r="J71" s="101">
        <f t="shared" si="6"/>
        <v>5.4057392016680845E-4</v>
      </c>
      <c r="K71" s="101">
        <f t="shared" si="7"/>
        <v>0.31668625146886015</v>
      </c>
      <c r="L71" s="98">
        <f t="shared" si="8"/>
        <v>539</v>
      </c>
      <c r="M71" s="102">
        <f t="shared" si="10"/>
        <v>1.8460484630533436E-3</v>
      </c>
      <c r="N71" s="99">
        <f t="shared" si="9"/>
        <v>114</v>
      </c>
      <c r="O71" s="99">
        <f t="shared" si="11"/>
        <v>0</v>
      </c>
    </row>
    <row r="72" spans="1:15">
      <c r="A72" s="76">
        <v>70</v>
      </c>
      <c r="B72" s="90" t="s">
        <v>161</v>
      </c>
      <c r="C72" s="77">
        <v>12691</v>
      </c>
      <c r="D72" s="77">
        <v>12117</v>
      </c>
      <c r="E72" s="77">
        <v>12119</v>
      </c>
      <c r="F72" s="77"/>
      <c r="G72" s="77"/>
      <c r="H72" s="77"/>
      <c r="I72" s="91"/>
      <c r="J72" s="101">
        <f t="shared" si="6"/>
        <v>2.9233446401167118E-3</v>
      </c>
      <c r="K72" s="101">
        <f t="shared" si="7"/>
        <v>-4.5071310377432824E-2</v>
      </c>
      <c r="L72" s="98">
        <f t="shared" si="8"/>
        <v>-572</v>
      </c>
      <c r="M72" s="102">
        <f t="shared" si="10"/>
        <v>-1.9590718383423237E-3</v>
      </c>
      <c r="N72" s="99">
        <f t="shared" si="9"/>
        <v>2</v>
      </c>
      <c r="O72" s="99">
        <f t="shared" si="11"/>
        <v>0</v>
      </c>
    </row>
    <row r="73" spans="1:15">
      <c r="A73" s="76">
        <v>71</v>
      </c>
      <c r="B73" s="90" t="s">
        <v>162</v>
      </c>
      <c r="C73" s="77">
        <v>7064</v>
      </c>
      <c r="D73" s="77">
        <v>7297</v>
      </c>
      <c r="E73" s="77">
        <v>7316</v>
      </c>
      <c r="F73" s="77"/>
      <c r="G73" s="77"/>
      <c r="H73" s="77"/>
      <c r="I73" s="91"/>
      <c r="J73" s="101">
        <f t="shared" si="6"/>
        <v>1.764765194083164E-3</v>
      </c>
      <c r="K73" s="101">
        <f t="shared" si="7"/>
        <v>3.5673839184597961E-2</v>
      </c>
      <c r="L73" s="98">
        <f t="shared" si="8"/>
        <v>252</v>
      </c>
      <c r="M73" s="102">
        <f t="shared" si="10"/>
        <v>8.6308759311584898E-4</v>
      </c>
      <c r="N73" s="99">
        <f t="shared" si="9"/>
        <v>19</v>
      </c>
      <c r="O73" s="99">
        <f t="shared" si="11"/>
        <v>0</v>
      </c>
    </row>
    <row r="74" spans="1:15">
      <c r="A74" s="76">
        <v>72</v>
      </c>
      <c r="B74" s="90" t="s">
        <v>163</v>
      </c>
      <c r="C74" s="77">
        <v>9787</v>
      </c>
      <c r="D74" s="77">
        <v>11865</v>
      </c>
      <c r="E74" s="77">
        <v>12150</v>
      </c>
      <c r="F74" s="77"/>
      <c r="G74" s="77"/>
      <c r="H74" s="77"/>
      <c r="I74" s="91"/>
      <c r="J74" s="101">
        <f t="shared" si="6"/>
        <v>2.9308224587357083E-3</v>
      </c>
      <c r="K74" s="101">
        <f t="shared" si="7"/>
        <v>0.24144273015224277</v>
      </c>
      <c r="L74" s="98">
        <f t="shared" si="8"/>
        <v>2363</v>
      </c>
      <c r="M74" s="102">
        <f t="shared" si="10"/>
        <v>8.0931586608442505E-3</v>
      </c>
      <c r="N74" s="99">
        <f t="shared" si="9"/>
        <v>285</v>
      </c>
      <c r="O74" s="99">
        <f t="shared" si="11"/>
        <v>0</v>
      </c>
    </row>
    <row r="75" spans="1:15">
      <c r="A75" s="76">
        <v>73</v>
      </c>
      <c r="B75" s="90" t="s">
        <v>164</v>
      </c>
      <c r="C75" s="77">
        <v>4905</v>
      </c>
      <c r="D75" s="77">
        <v>5992</v>
      </c>
      <c r="E75" s="77">
        <v>6038</v>
      </c>
      <c r="F75" s="77"/>
      <c r="G75" s="77"/>
      <c r="H75" s="77"/>
      <c r="I75" s="91"/>
      <c r="J75" s="101">
        <f t="shared" si="6"/>
        <v>1.4564860910161487E-3</v>
      </c>
      <c r="K75" s="101">
        <f t="shared" si="7"/>
        <v>0.23098878695208971</v>
      </c>
      <c r="L75" s="98">
        <f t="shared" si="8"/>
        <v>1133</v>
      </c>
      <c r="M75" s="102">
        <f t="shared" si="10"/>
        <v>3.8804692182549875E-3</v>
      </c>
      <c r="N75" s="99">
        <f t="shared" si="9"/>
        <v>46</v>
      </c>
      <c r="O75" s="99">
        <f t="shared" si="11"/>
        <v>0</v>
      </c>
    </row>
    <row r="76" spans="1:15">
      <c r="A76" s="76">
        <v>74</v>
      </c>
      <c r="B76" s="90" t="s">
        <v>165</v>
      </c>
      <c r="C76" s="77">
        <v>7391</v>
      </c>
      <c r="D76" s="77">
        <v>7848</v>
      </c>
      <c r="E76" s="77">
        <v>7906</v>
      </c>
      <c r="F76" s="77"/>
      <c r="G76" s="77"/>
      <c r="H76" s="77"/>
      <c r="I76" s="91"/>
      <c r="J76" s="101">
        <f t="shared" si="6"/>
        <v>1.907084967799548E-3</v>
      </c>
      <c r="K76" s="101">
        <f t="shared" si="7"/>
        <v>6.9679339737518609E-2</v>
      </c>
      <c r="L76" s="98">
        <f t="shared" si="8"/>
        <v>515</v>
      </c>
      <c r="M76" s="102">
        <f t="shared" si="10"/>
        <v>1.763849644661358E-3</v>
      </c>
      <c r="N76" s="99">
        <f t="shared" si="9"/>
        <v>58</v>
      </c>
      <c r="O76" s="99">
        <f t="shared" si="11"/>
        <v>0</v>
      </c>
    </row>
    <row r="77" spans="1:15">
      <c r="A77" s="76">
        <v>75</v>
      </c>
      <c r="B77" s="90" t="s">
        <v>166</v>
      </c>
      <c r="C77" s="77">
        <v>1896</v>
      </c>
      <c r="D77" s="77">
        <v>2463</v>
      </c>
      <c r="E77" s="77">
        <v>2548</v>
      </c>
      <c r="F77" s="77"/>
      <c r="G77" s="77"/>
      <c r="H77" s="77"/>
      <c r="I77" s="91"/>
      <c r="J77" s="101">
        <f t="shared" si="6"/>
        <v>6.1462844649041851E-4</v>
      </c>
      <c r="K77" s="101">
        <f t="shared" si="7"/>
        <v>0.34388185654008441</v>
      </c>
      <c r="L77" s="98">
        <f t="shared" si="8"/>
        <v>652</v>
      </c>
      <c r="M77" s="102">
        <f t="shared" si="10"/>
        <v>2.2330678996489426E-3</v>
      </c>
      <c r="N77" s="99">
        <f t="shared" si="9"/>
        <v>85</v>
      </c>
      <c r="O77" s="99">
        <f t="shared" si="11"/>
        <v>0</v>
      </c>
    </row>
    <row r="78" spans="1:15">
      <c r="A78" s="76">
        <v>76</v>
      </c>
      <c r="B78" s="90" t="s">
        <v>167</v>
      </c>
      <c r="C78" s="77">
        <v>3407</v>
      </c>
      <c r="D78" s="77">
        <v>4297</v>
      </c>
      <c r="E78" s="77">
        <v>4232</v>
      </c>
      <c r="F78" s="77"/>
      <c r="G78" s="77"/>
      <c r="H78" s="77"/>
      <c r="I78" s="91"/>
      <c r="J78" s="101">
        <f t="shared" si="6"/>
        <v>1.0208428514707421E-3</v>
      </c>
      <c r="K78" s="101">
        <f t="shared" si="7"/>
        <v>0.24214851775755797</v>
      </c>
      <c r="L78" s="98">
        <f t="shared" si="8"/>
        <v>825</v>
      </c>
      <c r="M78" s="102">
        <f t="shared" si="10"/>
        <v>2.8255843822245054E-3</v>
      </c>
      <c r="N78" s="99">
        <f t="shared" si="9"/>
        <v>-65</v>
      </c>
      <c r="O78" s="99">
        <f t="shared" si="11"/>
        <v>0</v>
      </c>
    </row>
    <row r="79" spans="1:15">
      <c r="A79" s="76">
        <v>77</v>
      </c>
      <c r="B79" s="90" t="s">
        <v>168</v>
      </c>
      <c r="C79" s="77">
        <v>12813</v>
      </c>
      <c r="D79" s="77">
        <v>13474</v>
      </c>
      <c r="E79" s="77">
        <v>13661</v>
      </c>
      <c r="F79" s="77"/>
      <c r="G79" s="77"/>
      <c r="H79" s="77"/>
      <c r="I79" s="91"/>
      <c r="J79" s="101">
        <f t="shared" si="6"/>
        <v>3.2953058114229229E-3</v>
      </c>
      <c r="K79" s="101">
        <f t="shared" si="7"/>
        <v>6.618278311090299E-2</v>
      </c>
      <c r="L79" s="98">
        <f t="shared" si="8"/>
        <v>848</v>
      </c>
      <c r="M79" s="102">
        <f t="shared" si="10"/>
        <v>2.9043582498501585E-3</v>
      </c>
      <c r="N79" s="99">
        <f t="shared" si="9"/>
        <v>187</v>
      </c>
      <c r="O79" s="99">
        <f t="shared" si="11"/>
        <v>0</v>
      </c>
    </row>
    <row r="80" spans="1:15">
      <c r="A80" s="76">
        <v>78</v>
      </c>
      <c r="B80" s="90" t="s">
        <v>169</v>
      </c>
      <c r="C80" s="77">
        <v>8580</v>
      </c>
      <c r="D80" s="77">
        <v>9172</v>
      </c>
      <c r="E80" s="77">
        <v>9297</v>
      </c>
      <c r="F80" s="77"/>
      <c r="G80" s="77"/>
      <c r="H80" s="77"/>
      <c r="I80" s="91"/>
      <c r="J80" s="101">
        <f t="shared" si="6"/>
        <v>2.2426219258325827E-3</v>
      </c>
      <c r="K80" s="101">
        <f t="shared" si="7"/>
        <v>8.3566433566433562E-2</v>
      </c>
      <c r="L80" s="98">
        <f t="shared" si="8"/>
        <v>717</v>
      </c>
      <c r="M80" s="102">
        <f t="shared" si="10"/>
        <v>2.4556896994605702E-3</v>
      </c>
      <c r="N80" s="99">
        <f t="shared" si="9"/>
        <v>125</v>
      </c>
      <c r="O80" s="99">
        <f t="shared" si="11"/>
        <v>0</v>
      </c>
    </row>
    <row r="81" spans="1:15">
      <c r="A81" s="76">
        <v>79</v>
      </c>
      <c r="B81" s="90" t="s">
        <v>170</v>
      </c>
      <c r="C81" s="77">
        <v>3493</v>
      </c>
      <c r="D81" s="77">
        <v>5330</v>
      </c>
      <c r="E81" s="77">
        <v>5278</v>
      </c>
      <c r="F81" s="77"/>
      <c r="G81" s="77"/>
      <c r="H81" s="77"/>
      <c r="I81" s="91"/>
      <c r="J81" s="101">
        <f t="shared" si="6"/>
        <v>1.2731589248730097E-3</v>
      </c>
      <c r="K81" s="101">
        <f t="shared" si="7"/>
        <v>0.51102204408817631</v>
      </c>
      <c r="L81" s="98">
        <f t="shared" si="8"/>
        <v>1785</v>
      </c>
      <c r="M81" s="102">
        <f t="shared" si="10"/>
        <v>6.1135371179039302E-3</v>
      </c>
      <c r="N81" s="99">
        <f t="shared" si="9"/>
        <v>-52</v>
      </c>
      <c r="O81" s="99">
        <f t="shared" si="11"/>
        <v>0</v>
      </c>
    </row>
    <row r="82" spans="1:15">
      <c r="A82" s="76">
        <v>80</v>
      </c>
      <c r="B82" s="90" t="s">
        <v>171</v>
      </c>
      <c r="C82" s="77">
        <v>9746</v>
      </c>
      <c r="D82" s="77">
        <v>11531</v>
      </c>
      <c r="E82" s="77">
        <v>11374</v>
      </c>
      <c r="F82" s="77"/>
      <c r="G82" s="77"/>
      <c r="H82" s="77"/>
      <c r="I82" s="91"/>
      <c r="J82" s="101">
        <f t="shared" si="6"/>
        <v>2.7436357733053455E-3</v>
      </c>
      <c r="K82" s="101">
        <f t="shared" si="7"/>
        <v>0.1670428893905192</v>
      </c>
      <c r="L82" s="98">
        <f t="shared" si="8"/>
        <v>1628</v>
      </c>
      <c r="M82" s="102">
        <f t="shared" si="10"/>
        <v>5.5758198475896912E-3</v>
      </c>
      <c r="N82" s="99">
        <f t="shared" si="9"/>
        <v>-157</v>
      </c>
      <c r="O82" s="99">
        <f t="shared" si="11"/>
        <v>0</v>
      </c>
    </row>
    <row r="83" spans="1:15">
      <c r="A83" s="76">
        <v>81</v>
      </c>
      <c r="B83" s="90" t="s">
        <v>172</v>
      </c>
      <c r="C83" s="77">
        <v>20298</v>
      </c>
      <c r="D83" s="77">
        <v>22335</v>
      </c>
      <c r="E83" s="77">
        <v>22320</v>
      </c>
      <c r="F83" s="77"/>
      <c r="G83" s="77"/>
      <c r="H83" s="77"/>
      <c r="I83" s="91"/>
      <c r="J83" s="101">
        <f t="shared" si="6"/>
        <v>5.3840294056774493E-3</v>
      </c>
      <c r="K83" s="101">
        <f t="shared" si="7"/>
        <v>9.9615725687259835E-2</v>
      </c>
      <c r="L83" s="98">
        <f t="shared" si="8"/>
        <v>2022</v>
      </c>
      <c r="M83" s="102">
        <f t="shared" si="10"/>
        <v>6.925250449524788E-3</v>
      </c>
      <c r="N83" s="99">
        <f t="shared" si="9"/>
        <v>-15</v>
      </c>
      <c r="O83" s="99">
        <f t="shared" si="11"/>
        <v>0</v>
      </c>
    </row>
    <row r="84" spans="1:15" s="110" customFormat="1">
      <c r="A84" s="191" t="s">
        <v>173</v>
      </c>
      <c r="B84" s="191"/>
      <c r="C84" s="78">
        <v>3853619</v>
      </c>
      <c r="D84" s="78">
        <v>4106975</v>
      </c>
      <c r="E84" s="78">
        <v>4145594</v>
      </c>
      <c r="F84" s="65"/>
      <c r="G84" s="65"/>
      <c r="H84" s="65"/>
      <c r="I84" s="113"/>
      <c r="J84" s="70">
        <f t="shared" si="6"/>
        <v>1</v>
      </c>
      <c r="K84" s="70">
        <f t="shared" si="7"/>
        <v>7.5766441882292979E-2</v>
      </c>
      <c r="L84" s="65">
        <f t="shared" si="8"/>
        <v>291975</v>
      </c>
      <c r="M84" s="71">
        <f t="shared" si="10"/>
        <v>1</v>
      </c>
      <c r="N84" s="65">
        <f t="shared" si="9"/>
        <v>38619</v>
      </c>
      <c r="O84" s="99">
        <f>H84-G84</f>
        <v>0</v>
      </c>
    </row>
    <row r="85" spans="1:15">
      <c r="F85" s="127"/>
      <c r="G85" s="127"/>
      <c r="H85" s="127"/>
      <c r="I85" s="74"/>
      <c r="M85" s="13"/>
    </row>
    <row r="86" spans="1:15">
      <c r="F86" s="141"/>
      <c r="G86" s="141"/>
      <c r="I86" s="21"/>
      <c r="M86" s="13"/>
    </row>
    <row r="87" spans="1:15">
      <c r="F87" s="141"/>
      <c r="G87" s="141"/>
      <c r="M87" s="13"/>
    </row>
    <row r="88" spans="1:15">
      <c r="M88" s="13"/>
    </row>
    <row r="89" spans="1:15">
      <c r="M89" s="13"/>
    </row>
    <row r="90" spans="1:15">
      <c r="M90" s="13"/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84"/>
  <sheetViews>
    <sheetView tabSelected="1" zoomScale="80" zoomScaleNormal="80" workbookViewId="0">
      <pane ySplit="2" topLeftCell="A72" activePane="bottomLeft" state="frozen"/>
      <selection pane="bottomLeft" activeCell="J86" sqref="J86"/>
    </sheetView>
  </sheetViews>
  <sheetFormatPr defaultColWidth="8.85546875" defaultRowHeight="15"/>
  <cols>
    <col min="1" max="1" width="18.28515625" style="6" bestFit="1" customWidth="1"/>
    <col min="2" max="2" width="12" style="6" customWidth="1"/>
    <col min="3" max="3" width="12" style="6" bestFit="1" customWidth="1"/>
    <col min="4" max="7" width="12" style="6" customWidth="1"/>
    <col min="8" max="8" width="22.42578125" style="6" customWidth="1"/>
    <col min="9" max="9" width="26.42578125" style="6" customWidth="1"/>
    <col min="10" max="10" width="27.42578125" style="6" customWidth="1"/>
    <col min="11" max="11" width="13.28515625" style="6" customWidth="1"/>
    <col min="12" max="12" width="14.140625" style="6" customWidth="1"/>
    <col min="13" max="16384" width="8.85546875" style="6"/>
  </cols>
  <sheetData>
    <row r="1" spans="1:12" ht="15.75" thickBot="1">
      <c r="B1" s="188" t="s">
        <v>281</v>
      </c>
      <c r="C1" s="188"/>
      <c r="D1" s="189"/>
      <c r="E1" s="190" t="s">
        <v>280</v>
      </c>
      <c r="F1" s="188"/>
      <c r="G1" s="189"/>
    </row>
    <row r="2" spans="1:12" ht="45">
      <c r="A2" s="47" t="s">
        <v>174</v>
      </c>
      <c r="B2" s="94">
        <v>42979</v>
      </c>
      <c r="C2" s="94">
        <v>43313</v>
      </c>
      <c r="D2" s="94">
        <v>43344</v>
      </c>
      <c r="E2" s="94">
        <v>42979</v>
      </c>
      <c r="F2" s="94">
        <v>43313</v>
      </c>
      <c r="G2" s="94">
        <v>43344</v>
      </c>
      <c r="H2" s="1" t="s">
        <v>360</v>
      </c>
      <c r="I2" s="2" t="s">
        <v>363</v>
      </c>
      <c r="J2" s="2" t="s">
        <v>364</v>
      </c>
      <c r="K2" s="1" t="s">
        <v>262</v>
      </c>
      <c r="L2" s="93" t="s">
        <v>283</v>
      </c>
    </row>
    <row r="3" spans="1:12">
      <c r="A3" s="45" t="s">
        <v>175</v>
      </c>
      <c r="B3" s="89">
        <v>2456</v>
      </c>
      <c r="C3" s="54">
        <v>2473</v>
      </c>
      <c r="D3" s="26">
        <v>3131</v>
      </c>
      <c r="E3" s="26">
        <v>2682.8118468951502</v>
      </c>
      <c r="F3" s="26">
        <v>2671.2015909834599</v>
      </c>
      <c r="G3" s="26">
        <v>3387.7641287077399</v>
      </c>
      <c r="H3" s="40">
        <f>D3/$D$84</f>
        <v>2.2338118204389145E-2</v>
      </c>
      <c r="I3" s="40">
        <f t="shared" ref="I3:I66" si="0">(D3-B3)/B3</f>
        <v>0.27483713355048861</v>
      </c>
      <c r="J3" s="54">
        <f t="shared" ref="J3:J66" si="1">D3-B3</f>
        <v>675</v>
      </c>
      <c r="K3" s="54">
        <f>D3-C3</f>
        <v>658</v>
      </c>
      <c r="L3" s="98">
        <f>G3-F3</f>
        <v>716.56253772427999</v>
      </c>
    </row>
    <row r="4" spans="1:12">
      <c r="A4" s="45" t="s">
        <v>176</v>
      </c>
      <c r="B4" s="89">
        <v>285</v>
      </c>
      <c r="C4" s="54">
        <v>393</v>
      </c>
      <c r="D4" s="26">
        <v>547</v>
      </c>
      <c r="E4" s="26">
        <v>309.45336499176102</v>
      </c>
      <c r="F4" s="26">
        <v>479.98568050674601</v>
      </c>
      <c r="G4" s="26">
        <v>561.13687226224204</v>
      </c>
      <c r="H4" s="40">
        <f t="shared" ref="H4:H67" si="2">D4/$D$84</f>
        <v>3.9025712736508659E-3</v>
      </c>
      <c r="I4" s="40">
        <f t="shared" si="0"/>
        <v>0.91929824561403506</v>
      </c>
      <c r="J4" s="54">
        <f t="shared" si="1"/>
        <v>262</v>
      </c>
      <c r="K4" s="54">
        <f t="shared" ref="K4:K67" si="3">D4-C4</f>
        <v>154</v>
      </c>
      <c r="L4" s="98">
        <f t="shared" ref="L4:L67" si="4">G4-F4</f>
        <v>81.151191755496029</v>
      </c>
    </row>
    <row r="5" spans="1:12">
      <c r="A5" s="45" t="s">
        <v>177</v>
      </c>
      <c r="B5" s="89">
        <v>629</v>
      </c>
      <c r="C5" s="54">
        <v>612</v>
      </c>
      <c r="D5" s="26">
        <v>875</v>
      </c>
      <c r="E5" s="26">
        <v>728.31705331041599</v>
      </c>
      <c r="F5" s="26">
        <v>791.61784831967304</v>
      </c>
      <c r="G5" s="26">
        <v>999.92912580602399</v>
      </c>
      <c r="H5" s="40">
        <f t="shared" si="2"/>
        <v>6.2426871379241463E-3</v>
      </c>
      <c r="I5" s="40">
        <f t="shared" si="0"/>
        <v>0.39109697933227344</v>
      </c>
      <c r="J5" s="54">
        <f t="shared" si="1"/>
        <v>246</v>
      </c>
      <c r="K5" s="54">
        <f t="shared" si="3"/>
        <v>263</v>
      </c>
      <c r="L5" s="98">
        <f t="shared" si="4"/>
        <v>208.31127748635095</v>
      </c>
    </row>
    <row r="6" spans="1:12">
      <c r="A6" s="45" t="s">
        <v>178</v>
      </c>
      <c r="B6" s="89">
        <v>144</v>
      </c>
      <c r="C6" s="54">
        <v>135</v>
      </c>
      <c r="D6" s="26">
        <v>204</v>
      </c>
      <c r="E6" s="26">
        <v>176.625911019407</v>
      </c>
      <c r="F6" s="26">
        <v>197.44493221317401</v>
      </c>
      <c r="G6" s="26">
        <v>225.53724043204099</v>
      </c>
      <c r="H6" s="40">
        <f t="shared" si="2"/>
        <v>1.4554379155846009E-3</v>
      </c>
      <c r="I6" s="40">
        <f t="shared" si="0"/>
        <v>0.41666666666666669</v>
      </c>
      <c r="J6" s="54">
        <f t="shared" si="1"/>
        <v>60</v>
      </c>
      <c r="K6" s="54">
        <f t="shared" si="3"/>
        <v>69</v>
      </c>
      <c r="L6" s="98">
        <f t="shared" si="4"/>
        <v>28.092308218866975</v>
      </c>
    </row>
    <row r="7" spans="1:12">
      <c r="A7" s="45" t="s">
        <v>179</v>
      </c>
      <c r="B7" s="89">
        <v>227</v>
      </c>
      <c r="C7" s="54">
        <v>303</v>
      </c>
      <c r="D7" s="26">
        <v>406</v>
      </c>
      <c r="E7" s="26">
        <v>281.53802065750699</v>
      </c>
      <c r="F7" s="26">
        <v>341.91141243544502</v>
      </c>
      <c r="G7" s="26">
        <v>503.54027425455303</v>
      </c>
      <c r="H7" s="40">
        <f t="shared" si="2"/>
        <v>2.8966068319968038E-3</v>
      </c>
      <c r="I7" s="40">
        <f t="shared" si="0"/>
        <v>0.78854625550660795</v>
      </c>
      <c r="J7" s="54">
        <f t="shared" si="1"/>
        <v>179</v>
      </c>
      <c r="K7" s="54">
        <f t="shared" si="3"/>
        <v>103</v>
      </c>
      <c r="L7" s="98">
        <f t="shared" si="4"/>
        <v>161.62886181910801</v>
      </c>
    </row>
    <row r="8" spans="1:12">
      <c r="A8" s="45" t="s">
        <v>180</v>
      </c>
      <c r="B8" s="89">
        <v>268</v>
      </c>
      <c r="C8" s="54">
        <v>282</v>
      </c>
      <c r="D8" s="26">
        <v>316</v>
      </c>
      <c r="E8" s="26">
        <v>355.75831950432001</v>
      </c>
      <c r="F8" s="26">
        <v>336.67559044670702</v>
      </c>
      <c r="G8" s="26">
        <v>419.476192637206</v>
      </c>
      <c r="H8" s="40">
        <f t="shared" si="2"/>
        <v>2.2545018692388917E-3</v>
      </c>
      <c r="I8" s="40">
        <f t="shared" si="0"/>
        <v>0.17910447761194029</v>
      </c>
      <c r="J8" s="54">
        <f t="shared" si="1"/>
        <v>48</v>
      </c>
      <c r="K8" s="54">
        <f t="shared" si="3"/>
        <v>34</v>
      </c>
      <c r="L8" s="98">
        <f t="shared" si="4"/>
        <v>82.800602190498978</v>
      </c>
    </row>
    <row r="9" spans="1:12">
      <c r="A9" s="45" t="s">
        <v>181</v>
      </c>
      <c r="B9" s="89">
        <v>7073</v>
      </c>
      <c r="C9" s="54">
        <v>8362</v>
      </c>
      <c r="D9" s="26">
        <v>11154</v>
      </c>
      <c r="E9" s="26">
        <v>7508.7765135432501</v>
      </c>
      <c r="F9" s="26">
        <v>9342.7231050859791</v>
      </c>
      <c r="G9" s="26">
        <v>11741.090445280401</v>
      </c>
      <c r="H9" s="40">
        <f t="shared" si="2"/>
        <v>7.9578208384463917E-2</v>
      </c>
      <c r="I9" s="40">
        <f t="shared" si="0"/>
        <v>0.57698289269051317</v>
      </c>
      <c r="J9" s="54">
        <f t="shared" si="1"/>
        <v>4081</v>
      </c>
      <c r="K9" s="54">
        <f t="shared" si="3"/>
        <v>2792</v>
      </c>
      <c r="L9" s="98">
        <f t="shared" si="4"/>
        <v>2398.3673401944216</v>
      </c>
    </row>
    <row r="10" spans="1:12">
      <c r="A10" s="45" t="s">
        <v>182</v>
      </c>
      <c r="B10" s="89">
        <v>4108</v>
      </c>
      <c r="C10" s="54">
        <v>3421</v>
      </c>
      <c r="D10" s="26">
        <v>4842</v>
      </c>
      <c r="E10" s="26">
        <v>5659.8883865489897</v>
      </c>
      <c r="F10" s="26">
        <v>5995.9618191809896</v>
      </c>
      <c r="G10" s="26">
        <v>6365.3518859965898</v>
      </c>
      <c r="H10" s="40">
        <f t="shared" si="2"/>
        <v>3.4545246996375671E-2</v>
      </c>
      <c r="I10" s="40">
        <f t="shared" si="0"/>
        <v>0.17867575462512172</v>
      </c>
      <c r="J10" s="54">
        <f t="shared" si="1"/>
        <v>734</v>
      </c>
      <c r="K10" s="54">
        <f t="shared" si="3"/>
        <v>1421</v>
      </c>
      <c r="L10" s="98">
        <f t="shared" si="4"/>
        <v>369.39006681560022</v>
      </c>
    </row>
    <row r="11" spans="1:12">
      <c r="A11" s="45" t="s">
        <v>183</v>
      </c>
      <c r="B11" s="89">
        <v>71</v>
      </c>
      <c r="C11" s="54">
        <v>173</v>
      </c>
      <c r="D11" s="26">
        <v>138</v>
      </c>
      <c r="E11" s="26">
        <v>102.475062809931</v>
      </c>
      <c r="F11" s="26">
        <v>204.22809466971799</v>
      </c>
      <c r="G11" s="26">
        <v>183.36276285919701</v>
      </c>
      <c r="H11" s="40">
        <f t="shared" si="2"/>
        <v>9.8456094289546526E-4</v>
      </c>
      <c r="I11" s="40">
        <f t="shared" si="0"/>
        <v>0.94366197183098588</v>
      </c>
      <c r="J11" s="54">
        <f t="shared" si="1"/>
        <v>67</v>
      </c>
      <c r="K11" s="54">
        <f t="shared" si="3"/>
        <v>-35</v>
      </c>
      <c r="L11" s="98">
        <f t="shared" si="4"/>
        <v>-20.865331810520985</v>
      </c>
    </row>
    <row r="12" spans="1:12">
      <c r="A12" s="45" t="s">
        <v>184</v>
      </c>
      <c r="B12" s="89">
        <v>247</v>
      </c>
      <c r="C12" s="54">
        <v>285</v>
      </c>
      <c r="D12" s="26">
        <v>336</v>
      </c>
      <c r="E12" s="26">
        <v>301.93959382812602</v>
      </c>
      <c r="F12" s="26">
        <v>340.77780991971503</v>
      </c>
      <c r="G12" s="26">
        <v>403.50811570061302</v>
      </c>
      <c r="H12" s="40">
        <f t="shared" si="2"/>
        <v>2.3971918609628721E-3</v>
      </c>
      <c r="I12" s="40">
        <f t="shared" si="0"/>
        <v>0.36032388663967613</v>
      </c>
      <c r="J12" s="54">
        <f t="shared" si="1"/>
        <v>89</v>
      </c>
      <c r="K12" s="54">
        <f t="shared" si="3"/>
        <v>51</v>
      </c>
      <c r="L12" s="98">
        <f t="shared" si="4"/>
        <v>62.730305780897993</v>
      </c>
    </row>
    <row r="13" spans="1:12">
      <c r="A13" s="45" t="s">
        <v>185</v>
      </c>
      <c r="B13" s="89">
        <v>1037</v>
      </c>
      <c r="C13" s="54">
        <v>1052</v>
      </c>
      <c r="D13" s="26">
        <v>1499</v>
      </c>
      <c r="E13" s="26">
        <v>1217.45220723391</v>
      </c>
      <c r="F13" s="26">
        <v>1492.45720080655</v>
      </c>
      <c r="G13" s="26">
        <v>1668.10913788777</v>
      </c>
      <c r="H13" s="40">
        <f t="shared" si="2"/>
        <v>1.0694614879712338E-2</v>
      </c>
      <c r="I13" s="40">
        <f t="shared" si="0"/>
        <v>0.44551591128254581</v>
      </c>
      <c r="J13" s="54">
        <f t="shared" si="1"/>
        <v>462</v>
      </c>
      <c r="K13" s="54">
        <f t="shared" si="3"/>
        <v>447</v>
      </c>
      <c r="L13" s="98">
        <f t="shared" si="4"/>
        <v>175.65193708122001</v>
      </c>
    </row>
    <row r="14" spans="1:12">
      <c r="A14" s="45" t="s">
        <v>186</v>
      </c>
      <c r="B14" s="89">
        <v>1039</v>
      </c>
      <c r="C14" s="54">
        <v>1109</v>
      </c>
      <c r="D14" s="26">
        <v>1490</v>
      </c>
      <c r="E14" s="26">
        <v>1143.1500758617799</v>
      </c>
      <c r="F14" s="26">
        <v>1355.0458885933199</v>
      </c>
      <c r="G14" s="26">
        <v>1611.0916223699001</v>
      </c>
      <c r="H14" s="40">
        <f t="shared" si="2"/>
        <v>1.0630404383436546E-2</v>
      </c>
      <c r="I14" s="40">
        <f t="shared" si="0"/>
        <v>0.43407122232916268</v>
      </c>
      <c r="J14" s="54">
        <f t="shared" si="1"/>
        <v>451</v>
      </c>
      <c r="K14" s="54">
        <f t="shared" si="3"/>
        <v>381</v>
      </c>
      <c r="L14" s="98">
        <f t="shared" si="4"/>
        <v>256.04573377658016</v>
      </c>
    </row>
    <row r="15" spans="1:12">
      <c r="A15" s="45" t="s">
        <v>187</v>
      </c>
      <c r="B15" s="89">
        <v>242</v>
      </c>
      <c r="C15" s="54">
        <v>212</v>
      </c>
      <c r="D15" s="26">
        <v>409</v>
      </c>
      <c r="E15" s="26">
        <v>229.13787724442199</v>
      </c>
      <c r="F15" s="26">
        <v>259.11419688591599</v>
      </c>
      <c r="G15" s="26">
        <v>376.55933590031901</v>
      </c>
      <c r="H15" s="40">
        <f t="shared" si="2"/>
        <v>2.9180103307554009E-3</v>
      </c>
      <c r="I15" s="40">
        <f t="shared" si="0"/>
        <v>0.69008264462809921</v>
      </c>
      <c r="J15" s="54">
        <f t="shared" si="1"/>
        <v>167</v>
      </c>
      <c r="K15" s="54">
        <f t="shared" si="3"/>
        <v>197</v>
      </c>
      <c r="L15" s="98">
        <f t="shared" si="4"/>
        <v>117.44513901440303</v>
      </c>
    </row>
    <row r="16" spans="1:12">
      <c r="A16" s="45" t="s">
        <v>188</v>
      </c>
      <c r="B16" s="89">
        <v>286</v>
      </c>
      <c r="C16" s="54">
        <v>340</v>
      </c>
      <c r="D16" s="26">
        <v>399</v>
      </c>
      <c r="E16" s="26">
        <v>356.34007346118699</v>
      </c>
      <c r="F16" s="26">
        <v>414.67267859680999</v>
      </c>
      <c r="G16" s="26">
        <v>495.40103488724998</v>
      </c>
      <c r="H16" s="40">
        <f t="shared" si="2"/>
        <v>2.8466653348934107E-3</v>
      </c>
      <c r="I16" s="40">
        <f t="shared" si="0"/>
        <v>0.3951048951048951</v>
      </c>
      <c r="J16" s="54">
        <f t="shared" si="1"/>
        <v>113</v>
      </c>
      <c r="K16" s="54">
        <f t="shared" si="3"/>
        <v>59</v>
      </c>
      <c r="L16" s="98">
        <f t="shared" si="4"/>
        <v>80.72835629043999</v>
      </c>
    </row>
    <row r="17" spans="1:12">
      <c r="A17" s="45" t="s">
        <v>189</v>
      </c>
      <c r="B17" s="89">
        <v>34</v>
      </c>
      <c r="C17" s="54">
        <v>30</v>
      </c>
      <c r="D17" s="26">
        <v>71</v>
      </c>
      <c r="E17" s="26">
        <v>60.251961927126601</v>
      </c>
      <c r="F17" s="26">
        <v>65.562038011888106</v>
      </c>
      <c r="G17" s="26">
        <v>90.378476657626194</v>
      </c>
      <c r="H17" s="40">
        <f t="shared" si="2"/>
        <v>5.0654947062013067E-4</v>
      </c>
      <c r="I17" s="40">
        <f t="shared" si="0"/>
        <v>1.088235294117647</v>
      </c>
      <c r="J17" s="54">
        <f t="shared" si="1"/>
        <v>37</v>
      </c>
      <c r="K17" s="54">
        <f t="shared" si="3"/>
        <v>41</v>
      </c>
      <c r="L17" s="98">
        <f t="shared" si="4"/>
        <v>24.816438645738089</v>
      </c>
    </row>
    <row r="18" spans="1:12">
      <c r="A18" s="45" t="s">
        <v>190</v>
      </c>
      <c r="B18" s="89">
        <v>260</v>
      </c>
      <c r="C18" s="54">
        <v>365</v>
      </c>
      <c r="D18" s="26">
        <v>588</v>
      </c>
      <c r="E18" s="26">
        <v>286.46590201730601</v>
      </c>
      <c r="F18" s="26">
        <v>428.53270478285998</v>
      </c>
      <c r="G18" s="26">
        <v>610.55415270100502</v>
      </c>
      <c r="H18" s="40">
        <f t="shared" si="2"/>
        <v>4.1950857566850257E-3</v>
      </c>
      <c r="I18" s="40">
        <f t="shared" si="0"/>
        <v>1.2615384615384615</v>
      </c>
      <c r="J18" s="54">
        <f t="shared" si="1"/>
        <v>328</v>
      </c>
      <c r="K18" s="54">
        <f t="shared" si="3"/>
        <v>223</v>
      </c>
      <c r="L18" s="98">
        <f t="shared" si="4"/>
        <v>182.02144791814504</v>
      </c>
    </row>
    <row r="19" spans="1:12">
      <c r="A19" s="45" t="s">
        <v>191</v>
      </c>
      <c r="B19" s="89">
        <v>123</v>
      </c>
      <c r="C19" s="54">
        <v>284</v>
      </c>
      <c r="D19" s="26">
        <v>298</v>
      </c>
      <c r="E19" s="26">
        <v>183.27753261508701</v>
      </c>
      <c r="F19" s="26">
        <v>390.37929353681199</v>
      </c>
      <c r="G19" s="26">
        <v>420.10324362978503</v>
      </c>
      <c r="H19" s="40">
        <f t="shared" si="2"/>
        <v>2.1260808766873094E-3</v>
      </c>
      <c r="I19" s="40">
        <f t="shared" si="0"/>
        <v>1.4227642276422765</v>
      </c>
      <c r="J19" s="54">
        <f t="shared" si="1"/>
        <v>175</v>
      </c>
      <c r="K19" s="54">
        <f t="shared" si="3"/>
        <v>14</v>
      </c>
      <c r="L19" s="98">
        <f t="shared" si="4"/>
        <v>29.723950092973041</v>
      </c>
    </row>
    <row r="20" spans="1:12">
      <c r="A20" s="45" t="s">
        <v>192</v>
      </c>
      <c r="B20" s="89">
        <v>127</v>
      </c>
      <c r="C20" s="54">
        <v>103</v>
      </c>
      <c r="D20" s="26">
        <v>164</v>
      </c>
      <c r="E20" s="26">
        <v>193.44913546236199</v>
      </c>
      <c r="F20" s="26">
        <v>160.64050003253701</v>
      </c>
      <c r="G20" s="26">
        <v>248.93014558282101</v>
      </c>
      <c r="H20" s="40">
        <f t="shared" si="2"/>
        <v>1.17005793213664E-3</v>
      </c>
      <c r="I20" s="40">
        <f t="shared" si="0"/>
        <v>0.29133858267716534</v>
      </c>
      <c r="J20" s="54">
        <f t="shared" si="1"/>
        <v>37</v>
      </c>
      <c r="K20" s="54">
        <f t="shared" si="3"/>
        <v>61</v>
      </c>
      <c r="L20" s="98">
        <f t="shared" si="4"/>
        <v>88.289645550284007</v>
      </c>
    </row>
    <row r="21" spans="1:12">
      <c r="A21" s="45" t="s">
        <v>193</v>
      </c>
      <c r="B21" s="89">
        <v>320</v>
      </c>
      <c r="C21" s="54">
        <v>378</v>
      </c>
      <c r="D21" s="26">
        <v>431</v>
      </c>
      <c r="E21" s="26">
        <v>381.86404374388201</v>
      </c>
      <c r="F21" s="26">
        <v>460.00618663467202</v>
      </c>
      <c r="G21" s="26">
        <v>501.449306688484</v>
      </c>
      <c r="H21" s="40">
        <f t="shared" si="2"/>
        <v>3.0749693216517793E-3</v>
      </c>
      <c r="I21" s="40">
        <f t="shared" si="0"/>
        <v>0.34687499999999999</v>
      </c>
      <c r="J21" s="54">
        <f t="shared" si="1"/>
        <v>111</v>
      </c>
      <c r="K21" s="54">
        <f t="shared" si="3"/>
        <v>53</v>
      </c>
      <c r="L21" s="98">
        <f t="shared" si="4"/>
        <v>41.443120053811981</v>
      </c>
    </row>
    <row r="22" spans="1:12">
      <c r="A22" s="45" t="s">
        <v>194</v>
      </c>
      <c r="B22" s="89">
        <v>180</v>
      </c>
      <c r="C22" s="54">
        <v>283</v>
      </c>
      <c r="D22" s="26">
        <v>345</v>
      </c>
      <c r="E22" s="26">
        <v>208.54590853658499</v>
      </c>
      <c r="F22" s="26">
        <v>367.81937808826098</v>
      </c>
      <c r="G22" s="26">
        <v>394.40262020777698</v>
      </c>
      <c r="H22" s="40">
        <f t="shared" si="2"/>
        <v>2.4614023572386633E-3</v>
      </c>
      <c r="I22" s="40">
        <f t="shared" si="0"/>
        <v>0.91666666666666663</v>
      </c>
      <c r="J22" s="54">
        <f t="shared" si="1"/>
        <v>165</v>
      </c>
      <c r="K22" s="54">
        <f t="shared" si="3"/>
        <v>62</v>
      </c>
      <c r="L22" s="98">
        <f t="shared" si="4"/>
        <v>26.583242119516001</v>
      </c>
    </row>
    <row r="23" spans="1:12">
      <c r="A23" s="45" t="s">
        <v>195</v>
      </c>
      <c r="B23" s="89">
        <v>4951</v>
      </c>
      <c r="C23" s="54">
        <v>5094</v>
      </c>
      <c r="D23" s="26">
        <v>6824</v>
      </c>
      <c r="E23" s="26">
        <v>5247.2827566808301</v>
      </c>
      <c r="F23" s="26">
        <v>5869.21581576477</v>
      </c>
      <c r="G23" s="26">
        <v>6576.6760315642096</v>
      </c>
      <c r="H23" s="40">
        <f t="shared" si="2"/>
        <v>4.8685825176222143E-2</v>
      </c>
      <c r="I23" s="40">
        <f t="shared" si="0"/>
        <v>0.37830741264391032</v>
      </c>
      <c r="J23" s="54">
        <f t="shared" si="1"/>
        <v>1873</v>
      </c>
      <c r="K23" s="54">
        <f t="shared" si="3"/>
        <v>1730</v>
      </c>
      <c r="L23" s="98">
        <f t="shared" si="4"/>
        <v>707.46021579943954</v>
      </c>
    </row>
    <row r="24" spans="1:12">
      <c r="A24" s="45" t="s">
        <v>196</v>
      </c>
      <c r="B24" s="89">
        <v>507</v>
      </c>
      <c r="C24" s="54">
        <v>627</v>
      </c>
      <c r="D24" s="26">
        <v>774</v>
      </c>
      <c r="E24" s="26">
        <v>514.54070981585403</v>
      </c>
      <c r="F24" s="26">
        <v>681.212490234798</v>
      </c>
      <c r="G24" s="26">
        <v>883.11472582209797</v>
      </c>
      <c r="H24" s="40">
        <f t="shared" si="2"/>
        <v>5.522102679718045E-3</v>
      </c>
      <c r="I24" s="40">
        <f t="shared" si="0"/>
        <v>0.52662721893491127</v>
      </c>
      <c r="J24" s="54">
        <f t="shared" si="1"/>
        <v>267</v>
      </c>
      <c r="K24" s="54">
        <f t="shared" si="3"/>
        <v>147</v>
      </c>
      <c r="L24" s="98">
        <f t="shared" si="4"/>
        <v>201.90223558729997</v>
      </c>
    </row>
    <row r="25" spans="1:12">
      <c r="A25" s="45" t="s">
        <v>197</v>
      </c>
      <c r="B25" s="89">
        <v>133</v>
      </c>
      <c r="C25" s="54">
        <v>161</v>
      </c>
      <c r="D25" s="26">
        <v>263</v>
      </c>
      <c r="E25" s="26">
        <v>190.52759409963599</v>
      </c>
      <c r="F25" s="26">
        <v>248.02992808211101</v>
      </c>
      <c r="G25" s="26">
        <v>340.71561772836799</v>
      </c>
      <c r="H25" s="40">
        <f t="shared" si="2"/>
        <v>1.8763733911703433E-3</v>
      </c>
      <c r="I25" s="40">
        <f t="shared" si="0"/>
        <v>0.97744360902255634</v>
      </c>
      <c r="J25" s="54">
        <f t="shared" si="1"/>
        <v>130</v>
      </c>
      <c r="K25" s="54">
        <f t="shared" si="3"/>
        <v>102</v>
      </c>
      <c r="L25" s="98">
        <f t="shared" si="4"/>
        <v>92.685689646256975</v>
      </c>
    </row>
    <row r="26" spans="1:12">
      <c r="A26" s="45" t="s">
        <v>198</v>
      </c>
      <c r="B26" s="89">
        <v>535</v>
      </c>
      <c r="C26" s="54">
        <v>413</v>
      </c>
      <c r="D26" s="26">
        <v>670</v>
      </c>
      <c r="E26" s="26">
        <v>673.11466152410696</v>
      </c>
      <c r="F26" s="26">
        <v>581.07202083702396</v>
      </c>
      <c r="G26" s="26">
        <v>833.26111162006305</v>
      </c>
      <c r="H26" s="40">
        <f t="shared" si="2"/>
        <v>4.7801147227533461E-3</v>
      </c>
      <c r="I26" s="40">
        <f t="shared" si="0"/>
        <v>0.25233644859813081</v>
      </c>
      <c r="J26" s="54">
        <f t="shared" si="1"/>
        <v>135</v>
      </c>
      <c r="K26" s="54">
        <f t="shared" si="3"/>
        <v>257</v>
      </c>
      <c r="L26" s="98">
        <f t="shared" si="4"/>
        <v>252.18909078303909</v>
      </c>
    </row>
    <row r="27" spans="1:12">
      <c r="A27" s="45" t="s">
        <v>199</v>
      </c>
      <c r="B27" s="89">
        <v>1318</v>
      </c>
      <c r="C27" s="54">
        <v>1410</v>
      </c>
      <c r="D27" s="26">
        <v>1645</v>
      </c>
      <c r="E27" s="26">
        <v>1444.6057956346301</v>
      </c>
      <c r="F27" s="26">
        <v>1590.7921315787501</v>
      </c>
      <c r="G27" s="26">
        <v>1720.60628997564</v>
      </c>
      <c r="H27" s="40">
        <f t="shared" si="2"/>
        <v>1.1736251819297395E-2</v>
      </c>
      <c r="I27" s="40">
        <f t="shared" si="0"/>
        <v>0.24810318664643399</v>
      </c>
      <c r="J27" s="54">
        <f t="shared" si="1"/>
        <v>327</v>
      </c>
      <c r="K27" s="54">
        <f t="shared" si="3"/>
        <v>235</v>
      </c>
      <c r="L27" s="98">
        <f t="shared" si="4"/>
        <v>129.81415839688998</v>
      </c>
    </row>
    <row r="28" spans="1:12">
      <c r="A28" s="45" t="s">
        <v>112</v>
      </c>
      <c r="B28" s="89">
        <v>875</v>
      </c>
      <c r="C28" s="54">
        <v>828</v>
      </c>
      <c r="D28" s="26">
        <v>1155</v>
      </c>
      <c r="E28" s="26">
        <v>1004.70014591879</v>
      </c>
      <c r="F28" s="26">
        <v>1028.3708753988201</v>
      </c>
      <c r="G28" s="26">
        <v>1322.4822144596401</v>
      </c>
      <c r="H28" s="40">
        <f t="shared" si="2"/>
        <v>8.2403470220598733E-3</v>
      </c>
      <c r="I28" s="40">
        <f t="shared" si="0"/>
        <v>0.32</v>
      </c>
      <c r="J28" s="54">
        <f t="shared" si="1"/>
        <v>280</v>
      </c>
      <c r="K28" s="54">
        <f t="shared" si="3"/>
        <v>327</v>
      </c>
      <c r="L28" s="98">
        <f t="shared" si="4"/>
        <v>294.11133906082</v>
      </c>
    </row>
    <row r="29" spans="1:12">
      <c r="A29" s="45" t="s">
        <v>200</v>
      </c>
      <c r="B29" s="89">
        <v>736</v>
      </c>
      <c r="C29" s="54">
        <v>558</v>
      </c>
      <c r="D29" s="26">
        <v>763</v>
      </c>
      <c r="E29" s="26">
        <v>777.05629949795798</v>
      </c>
      <c r="F29" s="26">
        <v>614.24744030557895</v>
      </c>
      <c r="G29" s="26">
        <v>803.21149910855104</v>
      </c>
      <c r="H29" s="40">
        <f t="shared" si="2"/>
        <v>5.4436231842698553E-3</v>
      </c>
      <c r="I29" s="40">
        <f t="shared" si="0"/>
        <v>3.6684782608695655E-2</v>
      </c>
      <c r="J29" s="54">
        <f t="shared" si="1"/>
        <v>27</v>
      </c>
      <c r="K29" s="54">
        <f t="shared" si="3"/>
        <v>205</v>
      </c>
      <c r="L29" s="98">
        <f t="shared" si="4"/>
        <v>188.96405880297209</v>
      </c>
    </row>
    <row r="30" spans="1:12">
      <c r="A30" s="45" t="s">
        <v>201</v>
      </c>
      <c r="B30" s="89">
        <v>360</v>
      </c>
      <c r="C30" s="54">
        <v>398</v>
      </c>
      <c r="D30" s="26">
        <v>521</v>
      </c>
      <c r="E30" s="26">
        <v>422.44520161854001</v>
      </c>
      <c r="F30" s="26">
        <v>476.39416790439202</v>
      </c>
      <c r="G30" s="26">
        <v>592.71474500011004</v>
      </c>
      <c r="H30" s="40">
        <f t="shared" si="2"/>
        <v>3.7170742844096914E-3</v>
      </c>
      <c r="I30" s="40">
        <f t="shared" si="0"/>
        <v>0.44722222222222224</v>
      </c>
      <c r="J30" s="54">
        <f t="shared" si="1"/>
        <v>161</v>
      </c>
      <c r="K30" s="54">
        <f t="shared" si="3"/>
        <v>123</v>
      </c>
      <c r="L30" s="98">
        <f t="shared" si="4"/>
        <v>116.32057709571802</v>
      </c>
    </row>
    <row r="31" spans="1:12">
      <c r="A31" s="45" t="s">
        <v>202</v>
      </c>
      <c r="B31" s="89">
        <v>428</v>
      </c>
      <c r="C31" s="54">
        <v>631</v>
      </c>
      <c r="D31" s="26">
        <v>671</v>
      </c>
      <c r="E31" s="26">
        <v>573.96164553713299</v>
      </c>
      <c r="F31" s="26">
        <v>863.18109157902404</v>
      </c>
      <c r="G31" s="26">
        <v>896.25934404817201</v>
      </c>
      <c r="H31" s="40">
        <f t="shared" si="2"/>
        <v>4.7872492223395447E-3</v>
      </c>
      <c r="I31" s="40">
        <f t="shared" si="0"/>
        <v>0.56775700934579443</v>
      </c>
      <c r="J31" s="54">
        <f t="shared" si="1"/>
        <v>243</v>
      </c>
      <c r="K31" s="54">
        <f t="shared" si="3"/>
        <v>40</v>
      </c>
      <c r="L31" s="98">
        <f t="shared" si="4"/>
        <v>33.078252469147969</v>
      </c>
    </row>
    <row r="32" spans="1:12">
      <c r="A32" s="45" t="s">
        <v>203</v>
      </c>
      <c r="B32" s="89">
        <v>307</v>
      </c>
      <c r="C32" s="54">
        <v>279</v>
      </c>
      <c r="D32" s="26">
        <v>347</v>
      </c>
      <c r="E32" s="26">
        <v>418.56990267689002</v>
      </c>
      <c r="F32" s="26">
        <v>446.42748875060698</v>
      </c>
      <c r="G32" s="26">
        <v>464.96583024143598</v>
      </c>
      <c r="H32" s="40">
        <f t="shared" si="2"/>
        <v>2.4756713564110613E-3</v>
      </c>
      <c r="I32" s="40">
        <f t="shared" si="0"/>
        <v>0.13029315960912052</v>
      </c>
      <c r="J32" s="54">
        <f t="shared" si="1"/>
        <v>40</v>
      </c>
      <c r="K32" s="54">
        <f t="shared" si="3"/>
        <v>68</v>
      </c>
      <c r="L32" s="98">
        <f t="shared" si="4"/>
        <v>18.538341490828998</v>
      </c>
    </row>
    <row r="33" spans="1:12">
      <c r="A33" s="45" t="s">
        <v>204</v>
      </c>
      <c r="B33" s="89">
        <v>591</v>
      </c>
      <c r="C33" s="54">
        <v>857</v>
      </c>
      <c r="D33" s="26">
        <v>770</v>
      </c>
      <c r="E33" s="26">
        <v>759.75123838983905</v>
      </c>
      <c r="F33" s="26">
        <v>995.39096687148106</v>
      </c>
      <c r="G33" s="26">
        <v>972.46189610715396</v>
      </c>
      <c r="H33" s="40">
        <f t="shared" si="2"/>
        <v>5.4935646813732489E-3</v>
      </c>
      <c r="I33" s="40">
        <f t="shared" si="0"/>
        <v>0.30287648054145516</v>
      </c>
      <c r="J33" s="54">
        <f t="shared" si="1"/>
        <v>179</v>
      </c>
      <c r="K33" s="54">
        <f t="shared" si="3"/>
        <v>-87</v>
      </c>
      <c r="L33" s="98">
        <f t="shared" si="4"/>
        <v>-22.929070764327093</v>
      </c>
    </row>
    <row r="34" spans="1:12">
      <c r="A34" s="45" t="s">
        <v>205</v>
      </c>
      <c r="B34" s="89">
        <v>836</v>
      </c>
      <c r="C34" s="54">
        <v>1021</v>
      </c>
      <c r="D34" s="26">
        <v>1442</v>
      </c>
      <c r="E34" s="26">
        <v>990.83535855134198</v>
      </c>
      <c r="F34" s="26">
        <v>1256.9294212741599</v>
      </c>
      <c r="G34" s="26">
        <v>1709.0724684069601</v>
      </c>
      <c r="H34" s="40">
        <f t="shared" si="2"/>
        <v>1.0287948403298993E-2</v>
      </c>
      <c r="I34" s="40">
        <f t="shared" si="0"/>
        <v>0.72488038277511957</v>
      </c>
      <c r="J34" s="54">
        <f t="shared" si="1"/>
        <v>606</v>
      </c>
      <c r="K34" s="54">
        <f t="shared" si="3"/>
        <v>421</v>
      </c>
      <c r="L34" s="98">
        <f t="shared" si="4"/>
        <v>452.14304713280012</v>
      </c>
    </row>
    <row r="35" spans="1:12">
      <c r="A35" s="45" t="s">
        <v>206</v>
      </c>
      <c r="B35" s="89">
        <v>2047</v>
      </c>
      <c r="C35" s="54">
        <v>3180</v>
      </c>
      <c r="D35" s="26">
        <v>4178</v>
      </c>
      <c r="E35" s="26">
        <v>2366.0628276553398</v>
      </c>
      <c r="F35" s="26">
        <v>2938.15971818857</v>
      </c>
      <c r="G35" s="26">
        <v>4598.1016819820597</v>
      </c>
      <c r="H35" s="40">
        <f t="shared" si="2"/>
        <v>2.9807939271139523E-2</v>
      </c>
      <c r="I35" s="40">
        <f t="shared" si="0"/>
        <v>1.0410356619443089</v>
      </c>
      <c r="J35" s="54">
        <f t="shared" si="1"/>
        <v>2131</v>
      </c>
      <c r="K35" s="54">
        <f t="shared" si="3"/>
        <v>998</v>
      </c>
      <c r="L35" s="98">
        <f t="shared" si="4"/>
        <v>1659.9419637934898</v>
      </c>
    </row>
    <row r="36" spans="1:12">
      <c r="A36" s="45" t="s">
        <v>207</v>
      </c>
      <c r="B36" s="89">
        <v>408</v>
      </c>
      <c r="C36" s="54">
        <v>407</v>
      </c>
      <c r="D36" s="26">
        <v>441</v>
      </c>
      <c r="E36" s="26">
        <v>473.28678312748002</v>
      </c>
      <c r="F36" s="26">
        <v>475.27188808531298</v>
      </c>
      <c r="G36" s="26">
        <v>501.05313008616002</v>
      </c>
      <c r="H36" s="40">
        <f t="shared" si="2"/>
        <v>3.1463143175137695E-3</v>
      </c>
      <c r="I36" s="40">
        <f t="shared" si="0"/>
        <v>8.0882352941176475E-2</v>
      </c>
      <c r="J36" s="54">
        <f t="shared" si="1"/>
        <v>33</v>
      </c>
      <c r="K36" s="54">
        <f t="shared" si="3"/>
        <v>34</v>
      </c>
      <c r="L36" s="98">
        <f t="shared" si="4"/>
        <v>25.781242000847044</v>
      </c>
    </row>
    <row r="37" spans="1:12">
      <c r="A37" s="45" t="s">
        <v>208</v>
      </c>
      <c r="B37" s="89">
        <v>82</v>
      </c>
      <c r="C37" s="54">
        <v>168</v>
      </c>
      <c r="D37" s="26">
        <v>162</v>
      </c>
      <c r="E37" s="26">
        <v>110.10907704073701</v>
      </c>
      <c r="F37" s="26">
        <v>230.02322310652099</v>
      </c>
      <c r="G37" s="26">
        <v>217.53229386581</v>
      </c>
      <c r="H37" s="40">
        <f t="shared" si="2"/>
        <v>1.1557889329642419E-3</v>
      </c>
      <c r="I37" s="40">
        <f t="shared" si="0"/>
        <v>0.97560975609756095</v>
      </c>
      <c r="J37" s="54">
        <f t="shared" si="1"/>
        <v>80</v>
      </c>
      <c r="K37" s="54">
        <f t="shared" si="3"/>
        <v>-6</v>
      </c>
      <c r="L37" s="98">
        <f t="shared" si="4"/>
        <v>-12.490929240710983</v>
      </c>
    </row>
    <row r="38" spans="1:12">
      <c r="A38" s="45" t="s">
        <v>209</v>
      </c>
      <c r="B38" s="89">
        <v>38</v>
      </c>
      <c r="C38" s="54">
        <v>126</v>
      </c>
      <c r="D38" s="26">
        <v>179</v>
      </c>
      <c r="E38" s="26">
        <v>66.261640119701198</v>
      </c>
      <c r="F38" s="26">
        <v>184.80982141821701</v>
      </c>
      <c r="G38" s="26">
        <v>271.05297891997299</v>
      </c>
      <c r="H38" s="40">
        <f t="shared" si="2"/>
        <v>1.2770754259296252E-3</v>
      </c>
      <c r="I38" s="40">
        <f t="shared" si="0"/>
        <v>3.7105263157894739</v>
      </c>
      <c r="J38" s="54">
        <f t="shared" si="1"/>
        <v>141</v>
      </c>
      <c r="K38" s="54">
        <f t="shared" si="3"/>
        <v>53</v>
      </c>
      <c r="L38" s="98">
        <f t="shared" si="4"/>
        <v>86.243157501755974</v>
      </c>
    </row>
    <row r="39" spans="1:12">
      <c r="A39" s="45" t="s">
        <v>210</v>
      </c>
      <c r="B39" s="89">
        <v>856</v>
      </c>
      <c r="C39" s="54">
        <v>1059</v>
      </c>
      <c r="D39" s="26">
        <v>1248</v>
      </c>
      <c r="E39" s="26">
        <v>998.72234857313799</v>
      </c>
      <c r="F39" s="26">
        <v>1216.9587719353799</v>
      </c>
      <c r="G39" s="26">
        <v>1445.9235662031001</v>
      </c>
      <c r="H39" s="40">
        <f t="shared" si="2"/>
        <v>8.9038554835763825E-3</v>
      </c>
      <c r="I39" s="40">
        <f t="shared" si="0"/>
        <v>0.45794392523364486</v>
      </c>
      <c r="J39" s="54">
        <f t="shared" si="1"/>
        <v>392</v>
      </c>
      <c r="K39" s="54">
        <f t="shared" si="3"/>
        <v>189</v>
      </c>
      <c r="L39" s="98">
        <f t="shared" si="4"/>
        <v>228.96479426772021</v>
      </c>
    </row>
    <row r="40" spans="1:12">
      <c r="A40" s="45" t="s">
        <v>211</v>
      </c>
      <c r="B40" s="89">
        <v>196</v>
      </c>
      <c r="C40" s="54">
        <v>104</v>
      </c>
      <c r="D40" s="26">
        <v>123</v>
      </c>
      <c r="E40" s="26">
        <v>223.085893383062</v>
      </c>
      <c r="F40" s="26">
        <v>153.87725908113401</v>
      </c>
      <c r="G40" s="26">
        <v>152.338321071682</v>
      </c>
      <c r="H40" s="40">
        <f t="shared" si="2"/>
        <v>8.7754344910247997E-4</v>
      </c>
      <c r="I40" s="40">
        <f t="shared" si="0"/>
        <v>-0.37244897959183676</v>
      </c>
      <c r="J40" s="54">
        <f t="shared" si="1"/>
        <v>-73</v>
      </c>
      <c r="K40" s="54">
        <f t="shared" si="3"/>
        <v>19</v>
      </c>
      <c r="L40" s="98">
        <f t="shared" si="4"/>
        <v>-1.5389380094520106</v>
      </c>
    </row>
    <row r="41" spans="1:12">
      <c r="A41" s="45" t="s">
        <v>212</v>
      </c>
      <c r="B41" s="89">
        <v>401</v>
      </c>
      <c r="C41" s="54">
        <v>381</v>
      </c>
      <c r="D41" s="26">
        <v>555</v>
      </c>
      <c r="E41" s="26">
        <v>408.26652653579299</v>
      </c>
      <c r="F41" s="26">
        <v>457.04108690305299</v>
      </c>
      <c r="G41" s="26">
        <v>521.39205606552105</v>
      </c>
      <c r="H41" s="40">
        <f t="shared" si="2"/>
        <v>3.9596472703404585E-3</v>
      </c>
      <c r="I41" s="40">
        <f t="shared" si="0"/>
        <v>0.38403990024937656</v>
      </c>
      <c r="J41" s="54">
        <f t="shared" si="1"/>
        <v>154</v>
      </c>
      <c r="K41" s="54">
        <f t="shared" si="3"/>
        <v>174</v>
      </c>
      <c r="L41" s="98">
        <f t="shared" si="4"/>
        <v>64.350969162468061</v>
      </c>
    </row>
    <row r="42" spans="1:12">
      <c r="A42" s="45" t="s">
        <v>213</v>
      </c>
      <c r="B42" s="89">
        <v>26472</v>
      </c>
      <c r="C42" s="54">
        <v>29863</v>
      </c>
      <c r="D42" s="26">
        <v>39509</v>
      </c>
      <c r="E42" s="26">
        <v>27936.727053359398</v>
      </c>
      <c r="F42" s="26">
        <v>33161.024912786197</v>
      </c>
      <c r="G42" s="26">
        <v>41112.020379195601</v>
      </c>
      <c r="H42" s="40">
        <f t="shared" si="2"/>
        <v>0.28187694415113723</v>
      </c>
      <c r="I42" s="40">
        <f t="shared" si="0"/>
        <v>0.49248262314898761</v>
      </c>
      <c r="J42" s="54">
        <f t="shared" si="1"/>
        <v>13037</v>
      </c>
      <c r="K42" s="54">
        <f t="shared" si="3"/>
        <v>9646</v>
      </c>
      <c r="L42" s="98">
        <f t="shared" si="4"/>
        <v>7950.9954664094039</v>
      </c>
    </row>
    <row r="43" spans="1:12">
      <c r="A43" s="45" t="s">
        <v>214</v>
      </c>
      <c r="B43" s="89">
        <v>6615</v>
      </c>
      <c r="C43" s="54">
        <v>7243</v>
      </c>
      <c r="D43" s="26">
        <v>9650</v>
      </c>
      <c r="E43" s="26">
        <v>6717.1022092071098</v>
      </c>
      <c r="F43" s="26">
        <v>8374.8788713508693</v>
      </c>
      <c r="G43" s="26">
        <v>9084.1815904399591</v>
      </c>
      <c r="H43" s="40">
        <f t="shared" si="2"/>
        <v>6.8847921006820578E-2</v>
      </c>
      <c r="I43" s="40">
        <f t="shared" si="0"/>
        <v>0.45880574452003026</v>
      </c>
      <c r="J43" s="54">
        <f t="shared" si="1"/>
        <v>3035</v>
      </c>
      <c r="K43" s="54">
        <f t="shared" si="3"/>
        <v>2407</v>
      </c>
      <c r="L43" s="98">
        <f t="shared" si="4"/>
        <v>709.30271908908981</v>
      </c>
    </row>
    <row r="44" spans="1:12">
      <c r="A44" s="45" t="s">
        <v>215</v>
      </c>
      <c r="B44" s="89">
        <v>1158</v>
      </c>
      <c r="C44" s="54">
        <v>1242</v>
      </c>
      <c r="D44" s="26">
        <v>1778</v>
      </c>
      <c r="E44" s="26">
        <v>1266.3384899892301</v>
      </c>
      <c r="F44" s="26">
        <v>1471.49059049774</v>
      </c>
      <c r="G44" s="26">
        <v>2049.6656501806401</v>
      </c>
      <c r="H44" s="40">
        <f t="shared" si="2"/>
        <v>1.2685140264261865E-2</v>
      </c>
      <c r="I44" s="40">
        <f t="shared" si="0"/>
        <v>0.53540587219343694</v>
      </c>
      <c r="J44" s="54">
        <f t="shared" si="1"/>
        <v>620</v>
      </c>
      <c r="K44" s="54">
        <f t="shared" si="3"/>
        <v>536</v>
      </c>
      <c r="L44" s="98">
        <f t="shared" si="4"/>
        <v>578.17505968290016</v>
      </c>
    </row>
    <row r="45" spans="1:12">
      <c r="A45" s="45" t="s">
        <v>216</v>
      </c>
      <c r="B45" s="89">
        <v>315</v>
      </c>
      <c r="C45" s="54">
        <v>272</v>
      </c>
      <c r="D45" s="26">
        <v>334</v>
      </c>
      <c r="E45" s="26">
        <v>310.371868835246</v>
      </c>
      <c r="F45" s="26">
        <v>316.719216755731</v>
      </c>
      <c r="G45" s="26">
        <v>323.35959173653902</v>
      </c>
      <c r="H45" s="40">
        <f t="shared" si="2"/>
        <v>2.382922861790474E-3</v>
      </c>
      <c r="I45" s="40">
        <f t="shared" si="0"/>
        <v>6.0317460317460318E-2</v>
      </c>
      <c r="J45" s="54">
        <f t="shared" si="1"/>
        <v>19</v>
      </c>
      <c r="K45" s="54">
        <f t="shared" si="3"/>
        <v>62</v>
      </c>
      <c r="L45" s="98">
        <f t="shared" si="4"/>
        <v>6.6403749808080192</v>
      </c>
    </row>
    <row r="46" spans="1:12">
      <c r="A46" s="45" t="s">
        <v>217</v>
      </c>
      <c r="B46" s="89">
        <v>299</v>
      </c>
      <c r="C46" s="54">
        <v>425</v>
      </c>
      <c r="D46" s="26">
        <v>438</v>
      </c>
      <c r="E46" s="26">
        <v>412.708789058874</v>
      </c>
      <c r="F46" s="26">
        <v>555.58024096267195</v>
      </c>
      <c r="G46" s="26">
        <v>599.46403793770105</v>
      </c>
      <c r="H46" s="40">
        <f t="shared" si="2"/>
        <v>3.1249108187551724E-3</v>
      </c>
      <c r="I46" s="40">
        <f t="shared" si="0"/>
        <v>0.46488294314381273</v>
      </c>
      <c r="J46" s="54">
        <f t="shared" si="1"/>
        <v>139</v>
      </c>
      <c r="K46" s="54">
        <f t="shared" si="3"/>
        <v>13</v>
      </c>
      <c r="L46" s="98">
        <f t="shared" si="4"/>
        <v>43.883796975029099</v>
      </c>
    </row>
    <row r="47" spans="1:12">
      <c r="A47" s="45" t="s">
        <v>218</v>
      </c>
      <c r="B47" s="89">
        <v>177</v>
      </c>
      <c r="C47" s="54">
        <v>179</v>
      </c>
      <c r="D47" s="26">
        <v>255</v>
      </c>
      <c r="E47" s="26">
        <v>262.82339518591198</v>
      </c>
      <c r="F47" s="26">
        <v>246.812245429765</v>
      </c>
      <c r="G47" s="26">
        <v>374.01544452255501</v>
      </c>
      <c r="H47" s="40">
        <f t="shared" si="2"/>
        <v>1.8192973944807511E-3</v>
      </c>
      <c r="I47" s="40">
        <f t="shared" si="0"/>
        <v>0.44067796610169491</v>
      </c>
      <c r="J47" s="54">
        <f t="shared" si="1"/>
        <v>78</v>
      </c>
      <c r="K47" s="54">
        <f t="shared" si="3"/>
        <v>76</v>
      </c>
      <c r="L47" s="98">
        <f t="shared" si="4"/>
        <v>127.20319909279002</v>
      </c>
    </row>
    <row r="48" spans="1:12">
      <c r="A48" s="45" t="s">
        <v>219</v>
      </c>
      <c r="B48" s="89">
        <v>221</v>
      </c>
      <c r="C48" s="54">
        <v>365</v>
      </c>
      <c r="D48" s="26">
        <v>514</v>
      </c>
      <c r="E48" s="26">
        <v>316.18355023171301</v>
      </c>
      <c r="F48" s="26">
        <v>511.63004915456901</v>
      </c>
      <c r="G48" s="26">
        <v>714.22128679677701</v>
      </c>
      <c r="H48" s="40">
        <f t="shared" si="2"/>
        <v>3.6671327873062983E-3</v>
      </c>
      <c r="I48" s="40">
        <f t="shared" si="0"/>
        <v>1.3257918552036199</v>
      </c>
      <c r="J48" s="54">
        <f t="shared" si="1"/>
        <v>293</v>
      </c>
      <c r="K48" s="54">
        <f t="shared" si="3"/>
        <v>149</v>
      </c>
      <c r="L48" s="98">
        <f t="shared" si="4"/>
        <v>202.591237642208</v>
      </c>
    </row>
    <row r="49" spans="1:12">
      <c r="A49" s="45" t="s">
        <v>220</v>
      </c>
      <c r="B49" s="89">
        <v>1603</v>
      </c>
      <c r="C49" s="54">
        <v>1755</v>
      </c>
      <c r="D49" s="26">
        <v>2351</v>
      </c>
      <c r="E49" s="26">
        <v>2017.9281804795701</v>
      </c>
      <c r="F49" s="26">
        <v>2312.7802462925702</v>
      </c>
      <c r="G49" s="26">
        <v>2559.3214409037</v>
      </c>
      <c r="H49" s="40">
        <f t="shared" si="2"/>
        <v>1.6773208527153905E-2</v>
      </c>
      <c r="I49" s="40">
        <f t="shared" si="0"/>
        <v>0.46662507797878977</v>
      </c>
      <c r="J49" s="54">
        <f t="shared" si="1"/>
        <v>748</v>
      </c>
      <c r="K49" s="54">
        <f t="shared" si="3"/>
        <v>596</v>
      </c>
      <c r="L49" s="98">
        <f t="shared" si="4"/>
        <v>246.54119461112987</v>
      </c>
    </row>
    <row r="50" spans="1:12">
      <c r="A50" s="45" t="s">
        <v>222</v>
      </c>
      <c r="B50" s="89">
        <v>77</v>
      </c>
      <c r="C50" s="54">
        <v>102</v>
      </c>
      <c r="D50" s="26">
        <v>91</v>
      </c>
      <c r="E50" s="26">
        <v>101.786927887876</v>
      </c>
      <c r="F50" s="26">
        <v>110.382818510462</v>
      </c>
      <c r="G50" s="26">
        <v>117.608865826651</v>
      </c>
      <c r="H50" s="40">
        <f t="shared" si="2"/>
        <v>6.4923946234411115E-4</v>
      </c>
      <c r="I50" s="40">
        <f t="shared" si="0"/>
        <v>0.18181818181818182</v>
      </c>
      <c r="J50" s="54">
        <f t="shared" si="1"/>
        <v>14</v>
      </c>
      <c r="K50" s="54">
        <f t="shared" si="3"/>
        <v>-11</v>
      </c>
      <c r="L50" s="98">
        <f t="shared" si="4"/>
        <v>7.2260473161889962</v>
      </c>
    </row>
    <row r="51" spans="1:12">
      <c r="A51" s="45" t="s">
        <v>130</v>
      </c>
      <c r="B51" s="89">
        <v>313</v>
      </c>
      <c r="C51" s="54">
        <v>291</v>
      </c>
      <c r="D51" s="26">
        <v>414</v>
      </c>
      <c r="E51" s="26">
        <v>371.65875267445898</v>
      </c>
      <c r="F51" s="26">
        <v>339.69546689411999</v>
      </c>
      <c r="G51" s="26">
        <v>491.57976046900802</v>
      </c>
      <c r="H51" s="40">
        <f t="shared" si="2"/>
        <v>2.953682828686396E-3</v>
      </c>
      <c r="I51" s="40">
        <f t="shared" si="0"/>
        <v>0.32268370607028751</v>
      </c>
      <c r="J51" s="54">
        <f t="shared" si="1"/>
        <v>101</v>
      </c>
      <c r="K51" s="54">
        <f t="shared" si="3"/>
        <v>123</v>
      </c>
      <c r="L51" s="98">
        <f t="shared" si="4"/>
        <v>151.88429357488803</v>
      </c>
    </row>
    <row r="52" spans="1:12">
      <c r="A52" s="45" t="s">
        <v>223</v>
      </c>
      <c r="B52" s="89">
        <v>444</v>
      </c>
      <c r="C52" s="54">
        <v>659</v>
      </c>
      <c r="D52" s="26">
        <v>640</v>
      </c>
      <c r="E52" s="26">
        <v>487.43779679770802</v>
      </c>
      <c r="F52" s="26">
        <v>728.45020381863901</v>
      </c>
      <c r="G52" s="26">
        <v>691.67592753173005</v>
      </c>
      <c r="H52" s="40">
        <f t="shared" si="2"/>
        <v>4.5660797351673756E-3</v>
      </c>
      <c r="I52" s="40">
        <f t="shared" si="0"/>
        <v>0.44144144144144143</v>
      </c>
      <c r="J52" s="54">
        <f t="shared" si="1"/>
        <v>196</v>
      </c>
      <c r="K52" s="54">
        <f t="shared" si="3"/>
        <v>-19</v>
      </c>
      <c r="L52" s="98">
        <f t="shared" si="4"/>
        <v>-36.774276286908957</v>
      </c>
    </row>
    <row r="53" spans="1:12">
      <c r="A53" s="45" t="s">
        <v>221</v>
      </c>
      <c r="B53" s="89">
        <v>125</v>
      </c>
      <c r="C53" s="54">
        <v>177</v>
      </c>
      <c r="D53" s="26">
        <v>233</v>
      </c>
      <c r="E53" s="26">
        <v>146.39650029288401</v>
      </c>
      <c r="F53" s="26">
        <v>220.87402257051201</v>
      </c>
      <c r="G53" s="26">
        <v>251.991360462876</v>
      </c>
      <c r="H53" s="40">
        <f t="shared" si="2"/>
        <v>1.6623384035843725E-3</v>
      </c>
      <c r="I53" s="40">
        <f t="shared" si="0"/>
        <v>0.86399999999999999</v>
      </c>
      <c r="J53" s="54">
        <f t="shared" si="1"/>
        <v>108</v>
      </c>
      <c r="K53" s="54">
        <f t="shared" si="3"/>
        <v>56</v>
      </c>
      <c r="L53" s="98">
        <f t="shared" si="4"/>
        <v>31.117337892363992</v>
      </c>
    </row>
    <row r="54" spans="1:12">
      <c r="A54" s="45" t="s">
        <v>224</v>
      </c>
      <c r="B54" s="89">
        <v>3184</v>
      </c>
      <c r="C54" s="54">
        <v>3515</v>
      </c>
      <c r="D54" s="26">
        <v>4763</v>
      </c>
      <c r="E54" s="26">
        <v>3316.9273429968798</v>
      </c>
      <c r="F54" s="26">
        <v>3842.35205566781</v>
      </c>
      <c r="G54" s="26">
        <v>4990.5186304405497</v>
      </c>
      <c r="H54" s="40">
        <f t="shared" si="2"/>
        <v>3.3981621529065954E-2</v>
      </c>
      <c r="I54" s="40">
        <f t="shared" si="0"/>
        <v>0.4959170854271357</v>
      </c>
      <c r="J54" s="54">
        <f t="shared" si="1"/>
        <v>1579</v>
      </c>
      <c r="K54" s="54">
        <f t="shared" si="3"/>
        <v>1248</v>
      </c>
      <c r="L54" s="98">
        <f t="shared" si="4"/>
        <v>1148.1665747727398</v>
      </c>
    </row>
    <row r="55" spans="1:12">
      <c r="A55" s="45" t="s">
        <v>225</v>
      </c>
      <c r="B55" s="89">
        <v>1677</v>
      </c>
      <c r="C55" s="54">
        <v>2227</v>
      </c>
      <c r="D55" s="26">
        <v>3387</v>
      </c>
      <c r="E55" s="26">
        <v>1890.09246877962</v>
      </c>
      <c r="F55" s="26">
        <v>2510.4949070022299</v>
      </c>
      <c r="G55" s="26">
        <v>3637.8380535639599</v>
      </c>
      <c r="H55" s="40">
        <f t="shared" si="2"/>
        <v>2.4164550098456094E-2</v>
      </c>
      <c r="I55" s="40">
        <f t="shared" si="0"/>
        <v>1.0196779964221825</v>
      </c>
      <c r="J55" s="54">
        <f t="shared" si="1"/>
        <v>1710</v>
      </c>
      <c r="K55" s="54">
        <f t="shared" si="3"/>
        <v>1160</v>
      </c>
      <c r="L55" s="98">
        <f t="shared" si="4"/>
        <v>1127.34314656173</v>
      </c>
    </row>
    <row r="56" spans="1:12">
      <c r="A56" s="45" t="s">
        <v>226</v>
      </c>
      <c r="B56" s="89">
        <v>524</v>
      </c>
      <c r="C56" s="54">
        <v>534</v>
      </c>
      <c r="D56" s="26">
        <v>731</v>
      </c>
      <c r="E56" s="26">
        <v>703.43613310864998</v>
      </c>
      <c r="F56" s="26">
        <v>686.16474765544103</v>
      </c>
      <c r="G56" s="26">
        <v>723.55757089029498</v>
      </c>
      <c r="H56" s="40">
        <f t="shared" si="2"/>
        <v>5.2153191975114867E-3</v>
      </c>
      <c r="I56" s="40">
        <f t="shared" si="0"/>
        <v>0.39503816793893132</v>
      </c>
      <c r="J56" s="54">
        <f t="shared" si="1"/>
        <v>207</v>
      </c>
      <c r="K56" s="54">
        <f t="shared" si="3"/>
        <v>197</v>
      </c>
      <c r="L56" s="98">
        <f t="shared" si="4"/>
        <v>37.39282323485395</v>
      </c>
    </row>
    <row r="57" spans="1:12">
      <c r="A57" s="45" t="s">
        <v>227</v>
      </c>
      <c r="B57" s="89">
        <v>598</v>
      </c>
      <c r="C57" s="54">
        <v>692</v>
      </c>
      <c r="D57" s="26">
        <v>935</v>
      </c>
      <c r="E57" s="26">
        <v>728.85491642619797</v>
      </c>
      <c r="F57" s="26">
        <v>870.29478450636202</v>
      </c>
      <c r="G57" s="26">
        <v>1124.5433589931799</v>
      </c>
      <c r="H57" s="40">
        <f t="shared" si="2"/>
        <v>6.6707571130960874E-3</v>
      </c>
      <c r="I57" s="40">
        <f t="shared" si="0"/>
        <v>0.5635451505016722</v>
      </c>
      <c r="J57" s="54">
        <f t="shared" si="1"/>
        <v>337</v>
      </c>
      <c r="K57" s="54">
        <f t="shared" si="3"/>
        <v>243</v>
      </c>
      <c r="L57" s="98">
        <f t="shared" si="4"/>
        <v>254.24857448681792</v>
      </c>
    </row>
    <row r="58" spans="1:12">
      <c r="A58" s="45" t="s">
        <v>228</v>
      </c>
      <c r="B58" s="89">
        <v>1492</v>
      </c>
      <c r="C58" s="54">
        <v>1869</v>
      </c>
      <c r="D58" s="26">
        <v>2436</v>
      </c>
      <c r="E58" s="26">
        <v>1604.1830321232301</v>
      </c>
      <c r="F58" s="26">
        <v>1924.60945967468</v>
      </c>
      <c r="G58" s="26">
        <v>2619.1163405544198</v>
      </c>
      <c r="H58" s="40">
        <f t="shared" si="2"/>
        <v>1.7379640991980822E-2</v>
      </c>
      <c r="I58" s="40">
        <f t="shared" si="0"/>
        <v>0.63270777479892759</v>
      </c>
      <c r="J58" s="54">
        <f t="shared" si="1"/>
        <v>944</v>
      </c>
      <c r="K58" s="54">
        <f t="shared" si="3"/>
        <v>567</v>
      </c>
      <c r="L58" s="98">
        <f t="shared" si="4"/>
        <v>694.50688087973981</v>
      </c>
    </row>
    <row r="59" spans="1:12">
      <c r="A59" s="45" t="s">
        <v>229</v>
      </c>
      <c r="B59" s="89">
        <v>387</v>
      </c>
      <c r="C59" s="54">
        <v>523</v>
      </c>
      <c r="D59" s="26">
        <v>690</v>
      </c>
      <c r="E59" s="26">
        <v>436.12678109592599</v>
      </c>
      <c r="F59" s="26">
        <v>616.719883078419</v>
      </c>
      <c r="G59" s="26">
        <v>777.19597241010604</v>
      </c>
      <c r="H59" s="40">
        <f t="shared" si="2"/>
        <v>4.9228047144773265E-3</v>
      </c>
      <c r="I59" s="40">
        <f t="shared" si="0"/>
        <v>0.78294573643410847</v>
      </c>
      <c r="J59" s="54">
        <f t="shared" si="1"/>
        <v>303</v>
      </c>
      <c r="K59" s="54">
        <f t="shared" si="3"/>
        <v>167</v>
      </c>
      <c r="L59" s="98">
        <f t="shared" si="4"/>
        <v>160.47608933168704</v>
      </c>
    </row>
    <row r="60" spans="1:12">
      <c r="A60" s="45" t="s">
        <v>230</v>
      </c>
      <c r="B60" s="89">
        <v>1798</v>
      </c>
      <c r="C60" s="54">
        <v>1950</v>
      </c>
      <c r="D60" s="26">
        <v>2676</v>
      </c>
      <c r="E60" s="26">
        <v>1979.59230831083</v>
      </c>
      <c r="F60" s="26">
        <v>2222.83389049173</v>
      </c>
      <c r="G60" s="26">
        <v>2934.9806544021599</v>
      </c>
      <c r="H60" s="40">
        <f t="shared" si="2"/>
        <v>1.9091920892668587E-2</v>
      </c>
      <c r="I60" s="40">
        <f t="shared" si="0"/>
        <v>0.48832035595105672</v>
      </c>
      <c r="J60" s="54">
        <f t="shared" si="1"/>
        <v>878</v>
      </c>
      <c r="K60" s="54">
        <f t="shared" si="3"/>
        <v>726</v>
      </c>
      <c r="L60" s="98">
        <f t="shared" si="4"/>
        <v>712.14676391042985</v>
      </c>
    </row>
    <row r="61" spans="1:12">
      <c r="A61" s="45" t="s">
        <v>231</v>
      </c>
      <c r="B61" s="89">
        <v>1389</v>
      </c>
      <c r="C61" s="54">
        <v>1154</v>
      </c>
      <c r="D61" s="26">
        <v>1664</v>
      </c>
      <c r="E61" s="26">
        <v>1854.7474937040499</v>
      </c>
      <c r="F61" s="26">
        <v>2049.1934002356102</v>
      </c>
      <c r="G61" s="26">
        <v>2170.1258735348601</v>
      </c>
      <c r="H61" s="40">
        <f t="shared" si="2"/>
        <v>1.1871807311435176E-2</v>
      </c>
      <c r="I61" s="40">
        <f t="shared" si="0"/>
        <v>0.19798416126709864</v>
      </c>
      <c r="J61" s="54">
        <f t="shared" si="1"/>
        <v>275</v>
      </c>
      <c r="K61" s="54">
        <f t="shared" si="3"/>
        <v>510</v>
      </c>
      <c r="L61" s="98">
        <f t="shared" si="4"/>
        <v>120.93247329924998</v>
      </c>
    </row>
    <row r="62" spans="1:12">
      <c r="A62" s="45" t="s">
        <v>232</v>
      </c>
      <c r="B62" s="89">
        <v>125</v>
      </c>
      <c r="C62" s="54">
        <v>165</v>
      </c>
      <c r="D62" s="26">
        <v>161</v>
      </c>
      <c r="E62" s="26">
        <v>157.486035893489</v>
      </c>
      <c r="F62" s="26">
        <v>185.36458103734401</v>
      </c>
      <c r="G62" s="26">
        <v>192.92724384426</v>
      </c>
      <c r="H62" s="40">
        <f t="shared" si="2"/>
        <v>1.1486544333780429E-3</v>
      </c>
      <c r="I62" s="40">
        <f t="shared" si="0"/>
        <v>0.28799999999999998</v>
      </c>
      <c r="J62" s="54">
        <f t="shared" si="1"/>
        <v>36</v>
      </c>
      <c r="K62" s="54">
        <f t="shared" si="3"/>
        <v>-4</v>
      </c>
      <c r="L62" s="98">
        <f t="shared" si="4"/>
        <v>7.5626628069159949</v>
      </c>
    </row>
    <row r="63" spans="1:12">
      <c r="A63" s="45" t="s">
        <v>233</v>
      </c>
      <c r="B63" s="89">
        <v>233</v>
      </c>
      <c r="C63" s="54">
        <v>258</v>
      </c>
      <c r="D63" s="26">
        <v>311</v>
      </c>
      <c r="E63" s="26">
        <v>303.51715209644402</v>
      </c>
      <c r="F63" s="26">
        <v>322.80734094409303</v>
      </c>
      <c r="G63" s="26">
        <v>403.71746914001102</v>
      </c>
      <c r="H63" s="40">
        <f t="shared" si="2"/>
        <v>2.2188293713078966E-3</v>
      </c>
      <c r="I63" s="40">
        <f t="shared" si="0"/>
        <v>0.33476394849785407</v>
      </c>
      <c r="J63" s="54">
        <f t="shared" si="1"/>
        <v>78</v>
      </c>
      <c r="K63" s="54">
        <f t="shared" si="3"/>
        <v>53</v>
      </c>
      <c r="L63" s="98">
        <f t="shared" si="4"/>
        <v>80.910128195917991</v>
      </c>
    </row>
    <row r="64" spans="1:12">
      <c r="A64" s="45" t="s">
        <v>234</v>
      </c>
      <c r="B64" s="89">
        <v>373</v>
      </c>
      <c r="C64" s="54">
        <v>267</v>
      </c>
      <c r="D64" s="26">
        <v>404</v>
      </c>
      <c r="E64" s="26">
        <v>461.45150395697999</v>
      </c>
      <c r="F64" s="26">
        <v>362.04223048227902</v>
      </c>
      <c r="G64" s="26">
        <v>499.77467100519698</v>
      </c>
      <c r="H64" s="40">
        <f t="shared" si="2"/>
        <v>2.8823378328244058E-3</v>
      </c>
      <c r="I64" s="40">
        <f t="shared" si="0"/>
        <v>8.3109919571045576E-2</v>
      </c>
      <c r="J64" s="54">
        <f t="shared" si="1"/>
        <v>31</v>
      </c>
      <c r="K64" s="54">
        <f t="shared" si="3"/>
        <v>137</v>
      </c>
      <c r="L64" s="98">
        <f t="shared" si="4"/>
        <v>137.73244052291795</v>
      </c>
    </row>
    <row r="65" spans="1:12">
      <c r="A65" s="45" t="s">
        <v>235</v>
      </c>
      <c r="B65" s="89">
        <v>526</v>
      </c>
      <c r="C65" s="54">
        <v>572</v>
      </c>
      <c r="D65" s="26">
        <v>769</v>
      </c>
      <c r="E65" s="26">
        <v>605.10913715900006</v>
      </c>
      <c r="F65" s="26">
        <v>661.36155970960397</v>
      </c>
      <c r="G65" s="26">
        <v>872.47828182977401</v>
      </c>
      <c r="H65" s="40">
        <f t="shared" si="2"/>
        <v>5.4864301817870494E-3</v>
      </c>
      <c r="I65" s="40">
        <f t="shared" si="0"/>
        <v>0.46197718631178708</v>
      </c>
      <c r="J65" s="54">
        <f t="shared" si="1"/>
        <v>243</v>
      </c>
      <c r="K65" s="54">
        <f t="shared" si="3"/>
        <v>197</v>
      </c>
      <c r="L65" s="98">
        <f t="shared" si="4"/>
        <v>211.11672212017004</v>
      </c>
    </row>
    <row r="66" spans="1:12">
      <c r="A66" s="45" t="s">
        <v>236</v>
      </c>
      <c r="B66" s="89">
        <v>359</v>
      </c>
      <c r="C66" s="54">
        <v>378</v>
      </c>
      <c r="D66" s="26">
        <v>557</v>
      </c>
      <c r="E66" s="26">
        <v>407.79962908707802</v>
      </c>
      <c r="F66" s="26">
        <v>421.96990125242701</v>
      </c>
      <c r="G66" s="26">
        <v>621.94244827432897</v>
      </c>
      <c r="H66" s="40">
        <f t="shared" si="2"/>
        <v>3.9739162695128566E-3</v>
      </c>
      <c r="I66" s="40">
        <f t="shared" si="0"/>
        <v>0.55153203342618384</v>
      </c>
      <c r="J66" s="54">
        <f t="shared" si="1"/>
        <v>198</v>
      </c>
      <c r="K66" s="54">
        <f t="shared" si="3"/>
        <v>179</v>
      </c>
      <c r="L66" s="98">
        <f t="shared" si="4"/>
        <v>199.97254702190196</v>
      </c>
    </row>
    <row r="67" spans="1:12">
      <c r="A67" s="45" t="s">
        <v>237</v>
      </c>
      <c r="B67" s="89">
        <v>267</v>
      </c>
      <c r="C67" s="54">
        <v>331</v>
      </c>
      <c r="D67" s="26">
        <v>396</v>
      </c>
      <c r="E67" s="26">
        <v>319.75263347644699</v>
      </c>
      <c r="F67" s="26">
        <v>387.91188451159701</v>
      </c>
      <c r="G67" s="26">
        <v>487.18702745213102</v>
      </c>
      <c r="H67" s="40">
        <f t="shared" si="2"/>
        <v>2.8252618361348136E-3</v>
      </c>
      <c r="I67" s="40">
        <f t="shared" ref="I67:I84" si="5">(D67-B67)/B67</f>
        <v>0.48314606741573035</v>
      </c>
      <c r="J67" s="54">
        <f t="shared" ref="J67:J84" si="6">D67-B67</f>
        <v>129</v>
      </c>
      <c r="K67" s="54">
        <f t="shared" si="3"/>
        <v>65</v>
      </c>
      <c r="L67" s="98">
        <f t="shared" si="4"/>
        <v>99.27514294053401</v>
      </c>
    </row>
    <row r="68" spans="1:12">
      <c r="A68" s="45" t="s">
        <v>238</v>
      </c>
      <c r="B68" s="89">
        <v>1247</v>
      </c>
      <c r="C68" s="54">
        <v>1494</v>
      </c>
      <c r="D68" s="26">
        <v>1887</v>
      </c>
      <c r="E68" s="26">
        <v>1319.88338935197</v>
      </c>
      <c r="F68" s="26">
        <v>1614.76547545741</v>
      </c>
      <c r="G68" s="26">
        <v>1948.0850147455601</v>
      </c>
      <c r="H68" s="40">
        <f t="shared" ref="H68:H84" si="7">D68/$D$84</f>
        <v>1.3462800719157559E-2</v>
      </c>
      <c r="I68" s="40">
        <f t="shared" si="5"/>
        <v>0.51323175621491579</v>
      </c>
      <c r="J68" s="54">
        <f t="shared" si="6"/>
        <v>640</v>
      </c>
      <c r="K68" s="54">
        <f t="shared" ref="K68:K84" si="8">D68-C68</f>
        <v>393</v>
      </c>
      <c r="L68" s="98">
        <f t="shared" ref="L68:L84" si="9">G68-F68</f>
        <v>333.31953928815005</v>
      </c>
    </row>
    <row r="69" spans="1:12">
      <c r="A69" s="45" t="s">
        <v>239</v>
      </c>
      <c r="B69" s="89">
        <v>1021</v>
      </c>
      <c r="C69" s="54">
        <v>1640</v>
      </c>
      <c r="D69" s="26">
        <v>1530</v>
      </c>
      <c r="E69" s="26">
        <v>1059.98894818243</v>
      </c>
      <c r="F69" s="26">
        <v>1566.08725599579</v>
      </c>
      <c r="G69" s="26">
        <v>1771.60358193256</v>
      </c>
      <c r="H69" s="40">
        <f t="shared" si="7"/>
        <v>1.0915784366884507E-2</v>
      </c>
      <c r="I69" s="40">
        <f t="shared" si="5"/>
        <v>0.49853085210577863</v>
      </c>
      <c r="J69" s="54">
        <f t="shared" si="6"/>
        <v>509</v>
      </c>
      <c r="K69" s="54">
        <f t="shared" si="8"/>
        <v>-110</v>
      </c>
      <c r="L69" s="98">
        <f t="shared" si="9"/>
        <v>205.51632593677004</v>
      </c>
    </row>
    <row r="70" spans="1:12">
      <c r="A70" s="45" t="s">
        <v>240</v>
      </c>
      <c r="B70" s="89">
        <v>76</v>
      </c>
      <c r="C70" s="54">
        <v>124</v>
      </c>
      <c r="D70" s="26">
        <v>162</v>
      </c>
      <c r="E70" s="26">
        <v>105.88661896905801</v>
      </c>
      <c r="F70" s="26">
        <v>166.07102090648999</v>
      </c>
      <c r="G70" s="26">
        <v>225.703500082793</v>
      </c>
      <c r="H70" s="40">
        <f t="shared" si="7"/>
        <v>1.1557889329642419E-3</v>
      </c>
      <c r="I70" s="40">
        <f t="shared" si="5"/>
        <v>1.131578947368421</v>
      </c>
      <c r="J70" s="54">
        <f t="shared" si="6"/>
        <v>86</v>
      </c>
      <c r="K70" s="54">
        <f t="shared" si="8"/>
        <v>38</v>
      </c>
      <c r="L70" s="98">
        <f t="shared" si="9"/>
        <v>59.632479176303008</v>
      </c>
    </row>
    <row r="71" spans="1:12">
      <c r="A71" s="45" t="s">
        <v>241</v>
      </c>
      <c r="B71" s="89">
        <v>138</v>
      </c>
      <c r="C71" s="54">
        <v>113</v>
      </c>
      <c r="D71" s="26">
        <v>176</v>
      </c>
      <c r="E71" s="26">
        <v>183.06921048088901</v>
      </c>
      <c r="F71" s="26">
        <v>167.56862707021099</v>
      </c>
      <c r="G71" s="26">
        <v>231.27625238934601</v>
      </c>
      <c r="H71" s="40">
        <f t="shared" si="7"/>
        <v>1.2556719271710282E-3</v>
      </c>
      <c r="I71" s="40">
        <f t="shared" si="5"/>
        <v>0.27536231884057971</v>
      </c>
      <c r="J71" s="54">
        <f t="shared" si="6"/>
        <v>38</v>
      </c>
      <c r="K71" s="54">
        <f t="shared" si="8"/>
        <v>63</v>
      </c>
      <c r="L71" s="98">
        <f t="shared" si="9"/>
        <v>63.707625319135019</v>
      </c>
    </row>
    <row r="72" spans="1:12">
      <c r="A72" s="45" t="s">
        <v>242</v>
      </c>
      <c r="B72" s="89">
        <v>841</v>
      </c>
      <c r="C72" s="54">
        <v>802</v>
      </c>
      <c r="D72" s="26">
        <v>868</v>
      </c>
      <c r="E72" s="26">
        <v>1275.12008365568</v>
      </c>
      <c r="F72" s="26">
        <v>1248.8490845301901</v>
      </c>
      <c r="G72" s="26">
        <v>1342.2514440582599</v>
      </c>
      <c r="H72" s="40">
        <f t="shared" si="7"/>
        <v>6.1927456408207527E-3</v>
      </c>
      <c r="I72" s="40">
        <f t="shared" si="5"/>
        <v>3.2104637336504163E-2</v>
      </c>
      <c r="J72" s="54">
        <f t="shared" si="6"/>
        <v>27</v>
      </c>
      <c r="K72" s="54">
        <f t="shared" si="8"/>
        <v>66</v>
      </c>
      <c r="L72" s="98">
        <f t="shared" si="9"/>
        <v>93.402359528069837</v>
      </c>
    </row>
    <row r="73" spans="1:12">
      <c r="A73" s="45" t="s">
        <v>243</v>
      </c>
      <c r="B73" s="89">
        <v>594</v>
      </c>
      <c r="C73" s="54">
        <v>811</v>
      </c>
      <c r="D73" s="26">
        <v>996</v>
      </c>
      <c r="E73" s="26">
        <v>723.34374659311197</v>
      </c>
      <c r="F73" s="26">
        <v>933.72973557493594</v>
      </c>
      <c r="G73" s="26">
        <v>1210.9090545818599</v>
      </c>
      <c r="H73" s="40">
        <f t="shared" si="7"/>
        <v>7.105961587854228E-3</v>
      </c>
      <c r="I73" s="40">
        <f t="shared" si="5"/>
        <v>0.6767676767676768</v>
      </c>
      <c r="J73" s="54">
        <f t="shared" si="6"/>
        <v>402</v>
      </c>
      <c r="K73" s="54">
        <f t="shared" si="8"/>
        <v>185</v>
      </c>
      <c r="L73" s="98">
        <f t="shared" si="9"/>
        <v>277.17931900692395</v>
      </c>
    </row>
    <row r="74" spans="1:12">
      <c r="A74" s="45" t="s">
        <v>244</v>
      </c>
      <c r="B74" s="89">
        <v>213</v>
      </c>
      <c r="C74" s="54">
        <v>199</v>
      </c>
      <c r="D74" s="26">
        <v>313</v>
      </c>
      <c r="E74" s="26">
        <v>210.45377442135899</v>
      </c>
      <c r="F74" s="26">
        <v>211.72174325384</v>
      </c>
      <c r="G74" s="26">
        <v>306.48848791291698</v>
      </c>
      <c r="H74" s="40">
        <f t="shared" si="7"/>
        <v>2.2330983704802946E-3</v>
      </c>
      <c r="I74" s="40">
        <f t="shared" si="5"/>
        <v>0.46948356807511737</v>
      </c>
      <c r="J74" s="54">
        <f t="shared" si="6"/>
        <v>100</v>
      </c>
      <c r="K74" s="54">
        <f t="shared" si="8"/>
        <v>114</v>
      </c>
      <c r="L74" s="98">
        <f t="shared" si="9"/>
        <v>94.766744659076977</v>
      </c>
    </row>
    <row r="75" spans="1:12">
      <c r="A75" s="45" t="s">
        <v>245</v>
      </c>
      <c r="B75" s="89">
        <v>1839</v>
      </c>
      <c r="C75" s="54">
        <v>2336</v>
      </c>
      <c r="D75" s="26">
        <v>2974</v>
      </c>
      <c r="E75" s="26">
        <v>2145.0811549056002</v>
      </c>
      <c r="F75" s="26">
        <v>2767.76404338566</v>
      </c>
      <c r="G75" s="26">
        <v>3401.4861791359799</v>
      </c>
      <c r="H75" s="40">
        <f t="shared" si="7"/>
        <v>2.1218001769355899E-2</v>
      </c>
      <c r="I75" s="40">
        <f t="shared" si="5"/>
        <v>0.61718325176726485</v>
      </c>
      <c r="J75" s="54">
        <f t="shared" si="6"/>
        <v>1135</v>
      </c>
      <c r="K75" s="54">
        <f t="shared" si="8"/>
        <v>638</v>
      </c>
      <c r="L75" s="98">
        <f t="shared" si="9"/>
        <v>633.72213575031992</v>
      </c>
    </row>
    <row r="76" spans="1:12">
      <c r="A76" s="45" t="s">
        <v>246</v>
      </c>
      <c r="B76" s="89">
        <v>609</v>
      </c>
      <c r="C76" s="54">
        <v>512</v>
      </c>
      <c r="D76" s="26">
        <v>617</v>
      </c>
      <c r="E76" s="26">
        <v>692.00927510984798</v>
      </c>
      <c r="F76" s="26">
        <v>559.85203236583595</v>
      </c>
      <c r="G76" s="26">
        <v>693.06656541020197</v>
      </c>
      <c r="H76" s="40">
        <f t="shared" si="7"/>
        <v>4.4019862446847977E-3</v>
      </c>
      <c r="I76" s="40">
        <f t="shared" si="5"/>
        <v>1.3136288998357963E-2</v>
      </c>
      <c r="J76" s="54">
        <f t="shared" si="6"/>
        <v>8</v>
      </c>
      <c r="K76" s="54">
        <f t="shared" si="8"/>
        <v>105</v>
      </c>
      <c r="L76" s="98">
        <f t="shared" si="9"/>
        <v>133.21453304436602</v>
      </c>
    </row>
    <row r="77" spans="1:12">
      <c r="A77" s="45" t="s">
        <v>247</v>
      </c>
      <c r="B77" s="89">
        <v>720</v>
      </c>
      <c r="C77" s="54">
        <v>885</v>
      </c>
      <c r="D77" s="26">
        <v>986</v>
      </c>
      <c r="E77" s="26">
        <v>912.77346837374</v>
      </c>
      <c r="F77" s="26">
        <v>1067.5903831297001</v>
      </c>
      <c r="G77" s="26">
        <v>1212.49726966908</v>
      </c>
      <c r="H77" s="40">
        <f t="shared" si="7"/>
        <v>7.0346165919922378E-3</v>
      </c>
      <c r="I77" s="40">
        <f t="shared" si="5"/>
        <v>0.36944444444444446</v>
      </c>
      <c r="J77" s="54">
        <f t="shared" si="6"/>
        <v>266</v>
      </c>
      <c r="K77" s="54">
        <f t="shared" si="8"/>
        <v>101</v>
      </c>
      <c r="L77" s="98">
        <f t="shared" si="9"/>
        <v>144.90688653937991</v>
      </c>
    </row>
    <row r="78" spans="1:12">
      <c r="A78" s="45" t="s">
        <v>248</v>
      </c>
      <c r="B78" s="89">
        <v>29</v>
      </c>
      <c r="C78" s="54">
        <v>85</v>
      </c>
      <c r="D78" s="26">
        <v>57</v>
      </c>
      <c r="E78" s="26">
        <v>44.460700189239198</v>
      </c>
      <c r="F78" s="26">
        <v>86.244655043291402</v>
      </c>
      <c r="G78" s="26">
        <v>72.963889679941204</v>
      </c>
      <c r="H78" s="40">
        <f t="shared" si="7"/>
        <v>4.0666647641334435E-4</v>
      </c>
      <c r="I78" s="40">
        <f t="shared" si="5"/>
        <v>0.96551724137931039</v>
      </c>
      <c r="J78" s="54">
        <f t="shared" si="6"/>
        <v>28</v>
      </c>
      <c r="K78" s="54">
        <f t="shared" si="8"/>
        <v>-28</v>
      </c>
      <c r="L78" s="98">
        <f t="shared" si="9"/>
        <v>-13.280765363350199</v>
      </c>
    </row>
    <row r="79" spans="1:12">
      <c r="A79" s="45" t="s">
        <v>249</v>
      </c>
      <c r="B79" s="89">
        <v>627</v>
      </c>
      <c r="C79" s="54">
        <v>586</v>
      </c>
      <c r="D79" s="26">
        <v>1026</v>
      </c>
      <c r="E79" s="26">
        <v>708.828657460248</v>
      </c>
      <c r="F79" s="26">
        <v>662.27653336635399</v>
      </c>
      <c r="G79" s="26">
        <v>1159.8805984340399</v>
      </c>
      <c r="H79" s="40">
        <f t="shared" si="7"/>
        <v>7.3199965754401986E-3</v>
      </c>
      <c r="I79" s="40">
        <f t="shared" si="5"/>
        <v>0.63636363636363635</v>
      </c>
      <c r="J79" s="54">
        <f t="shared" si="6"/>
        <v>399</v>
      </c>
      <c r="K79" s="54">
        <f t="shared" si="8"/>
        <v>440</v>
      </c>
      <c r="L79" s="98">
        <f t="shared" si="9"/>
        <v>497.60406506768595</v>
      </c>
    </row>
    <row r="80" spans="1:12">
      <c r="A80" s="45" t="s">
        <v>250</v>
      </c>
      <c r="B80" s="89">
        <v>377</v>
      </c>
      <c r="C80" s="54">
        <v>480</v>
      </c>
      <c r="D80" s="26">
        <v>578</v>
      </c>
      <c r="E80" s="26">
        <v>608.28431604254297</v>
      </c>
      <c r="F80" s="26">
        <v>682.29382695850495</v>
      </c>
      <c r="G80" s="26">
        <v>932.58713694408402</v>
      </c>
      <c r="H80" s="40">
        <f t="shared" si="7"/>
        <v>4.1237407608230355E-3</v>
      </c>
      <c r="I80" s="40">
        <f t="shared" si="5"/>
        <v>0.53315649867374004</v>
      </c>
      <c r="J80" s="54">
        <f t="shared" si="6"/>
        <v>201</v>
      </c>
      <c r="K80" s="54">
        <f t="shared" si="8"/>
        <v>98</v>
      </c>
      <c r="L80" s="98">
        <f t="shared" si="9"/>
        <v>250.29330998557907</v>
      </c>
    </row>
    <row r="81" spans="1:12">
      <c r="A81" s="45" t="s">
        <v>251</v>
      </c>
      <c r="B81" s="89">
        <v>321</v>
      </c>
      <c r="C81" s="54">
        <v>301</v>
      </c>
      <c r="D81" s="26">
        <v>448</v>
      </c>
      <c r="E81" s="26">
        <v>321</v>
      </c>
      <c r="F81" s="26">
        <v>301</v>
      </c>
      <c r="G81" s="26">
        <v>448</v>
      </c>
      <c r="H81" s="40">
        <f t="shared" si="7"/>
        <v>3.1962558146171626E-3</v>
      </c>
      <c r="I81" s="40">
        <f t="shared" si="5"/>
        <v>0.39563862928348908</v>
      </c>
      <c r="J81" s="54">
        <f t="shared" si="6"/>
        <v>127</v>
      </c>
      <c r="K81" s="54">
        <f t="shared" si="8"/>
        <v>147</v>
      </c>
      <c r="L81" s="98">
        <f t="shared" si="9"/>
        <v>147</v>
      </c>
    </row>
    <row r="82" spans="1:12">
      <c r="A82" s="45" t="s">
        <v>252</v>
      </c>
      <c r="B82" s="89">
        <v>214</v>
      </c>
      <c r="C82" s="54">
        <v>219</v>
      </c>
      <c r="D82" s="26">
        <v>331</v>
      </c>
      <c r="E82" s="26">
        <v>274.87178186975001</v>
      </c>
      <c r="F82" s="26">
        <v>321.40349477069299</v>
      </c>
      <c r="G82" s="26">
        <v>421.44976525118301</v>
      </c>
      <c r="H82" s="40">
        <f t="shared" si="7"/>
        <v>2.361519363031877E-3</v>
      </c>
      <c r="I82" s="40">
        <f t="shared" si="5"/>
        <v>0.54672897196261683</v>
      </c>
      <c r="J82" s="54">
        <f t="shared" si="6"/>
        <v>117</v>
      </c>
      <c r="K82" s="54">
        <f t="shared" si="8"/>
        <v>112</v>
      </c>
      <c r="L82" s="98">
        <f t="shared" si="9"/>
        <v>100.04627048049002</v>
      </c>
    </row>
    <row r="83" spans="1:12">
      <c r="A83" s="45" t="s">
        <v>253</v>
      </c>
      <c r="B83" s="89">
        <v>527</v>
      </c>
      <c r="C83" s="54">
        <v>509</v>
      </c>
      <c r="D83" s="26">
        <v>754</v>
      </c>
      <c r="E83" s="26">
        <v>583.70579924701804</v>
      </c>
      <c r="F83" s="26">
        <v>531.67951818130496</v>
      </c>
      <c r="G83" s="26">
        <v>829.93281695471796</v>
      </c>
      <c r="H83" s="40">
        <f t="shared" si="7"/>
        <v>5.3794126879940637E-3</v>
      </c>
      <c r="I83" s="40">
        <f t="shared" si="5"/>
        <v>0.43074003795066412</v>
      </c>
      <c r="J83" s="54">
        <f t="shared" si="6"/>
        <v>227</v>
      </c>
      <c r="K83" s="54">
        <f t="shared" si="8"/>
        <v>245</v>
      </c>
      <c r="L83" s="98">
        <f t="shared" si="9"/>
        <v>298.25329877341301</v>
      </c>
    </row>
    <row r="84" spans="1:12" s="10" customFormat="1">
      <c r="A84" s="46" t="s">
        <v>173</v>
      </c>
      <c r="B84" s="88">
        <v>94905</v>
      </c>
      <c r="C84" s="65">
        <v>106401</v>
      </c>
      <c r="D84" s="68">
        <v>140164</v>
      </c>
      <c r="E84" s="68">
        <v>104633.71804858001</v>
      </c>
      <c r="F84" s="68">
        <v>130084.17782317899</v>
      </c>
      <c r="G84" s="68">
        <v>146764.68322929501</v>
      </c>
      <c r="H84" s="40">
        <f t="shared" si="7"/>
        <v>1</v>
      </c>
      <c r="I84" s="40">
        <f t="shared" si="5"/>
        <v>0.47688741372951898</v>
      </c>
      <c r="J84" s="54">
        <f t="shared" si="6"/>
        <v>45259</v>
      </c>
      <c r="K84" s="54">
        <f t="shared" si="8"/>
        <v>33763</v>
      </c>
      <c r="L84" s="98">
        <f t="shared" si="9"/>
        <v>16680.505406116019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84"/>
  <sheetViews>
    <sheetView topLeftCell="D1" zoomScale="80" zoomScaleNormal="80" workbookViewId="0">
      <pane ySplit="2" topLeftCell="A3" activePane="bottomLeft" state="frozen"/>
      <selection pane="bottomLeft" activeCell="O10" sqref="O10"/>
    </sheetView>
  </sheetViews>
  <sheetFormatPr defaultColWidth="8.85546875" defaultRowHeight="16.5" customHeight="1"/>
  <cols>
    <col min="1" max="1" width="18.28515625" style="6" bestFit="1" customWidth="1"/>
    <col min="2" max="2" width="12" style="6" customWidth="1"/>
    <col min="3" max="3" width="12" style="6" bestFit="1" customWidth="1"/>
    <col min="4" max="7" width="12" style="6" customWidth="1"/>
    <col min="8" max="8" width="21.42578125" style="6" customWidth="1"/>
    <col min="9" max="9" width="31.140625" style="6" customWidth="1"/>
    <col min="10" max="10" width="36.7109375" style="6" customWidth="1"/>
    <col min="11" max="11" width="8.85546875" style="6"/>
    <col min="12" max="12" width="11.140625" style="6" customWidth="1"/>
    <col min="13" max="16384" width="8.85546875" style="6"/>
  </cols>
  <sheetData>
    <row r="1" spans="1:12" ht="16.5" customHeight="1" thickBot="1">
      <c r="B1" s="188" t="s">
        <v>281</v>
      </c>
      <c r="C1" s="188"/>
      <c r="D1" s="189"/>
      <c r="E1" s="190" t="s">
        <v>280</v>
      </c>
      <c r="F1" s="188"/>
      <c r="G1" s="189"/>
    </row>
    <row r="2" spans="1:12" ht="55.5" customHeight="1">
      <c r="A2" s="19" t="s">
        <v>174</v>
      </c>
      <c r="B2" s="94">
        <v>42979</v>
      </c>
      <c r="C2" s="94">
        <v>43313</v>
      </c>
      <c r="D2" s="94">
        <v>43344</v>
      </c>
      <c r="E2" s="94">
        <v>42979</v>
      </c>
      <c r="F2" s="94">
        <v>43313</v>
      </c>
      <c r="G2" s="94">
        <v>43344</v>
      </c>
      <c r="H2" s="1" t="s">
        <v>360</v>
      </c>
      <c r="I2" s="2" t="s">
        <v>361</v>
      </c>
      <c r="J2" s="2" t="s">
        <v>362</v>
      </c>
      <c r="K2" s="2" t="s">
        <v>262</v>
      </c>
      <c r="L2" s="93" t="s">
        <v>283</v>
      </c>
    </row>
    <row r="3" spans="1:12" ht="16.5" customHeight="1">
      <c r="A3" s="45" t="s">
        <v>175</v>
      </c>
      <c r="B3" s="69">
        <v>1067</v>
      </c>
      <c r="C3" s="54">
        <v>1246</v>
      </c>
      <c r="D3" s="26">
        <v>1549</v>
      </c>
      <c r="E3" s="26">
        <v>1199.1001325945399</v>
      </c>
      <c r="F3" s="26">
        <v>1371.70777430217</v>
      </c>
      <c r="G3" s="26">
        <v>1717.5347130268001</v>
      </c>
      <c r="H3" s="40">
        <f>D3/$D$84</f>
        <v>2.3076350093109869E-2</v>
      </c>
      <c r="I3" s="40">
        <f t="shared" ref="I3:I66" si="0">(D3-B3)/B3</f>
        <v>0.45173383317713217</v>
      </c>
      <c r="J3" s="54">
        <f t="shared" ref="J3:J66" si="1">D3-B3</f>
        <v>482</v>
      </c>
      <c r="K3" s="54">
        <f>D3-C3</f>
        <v>303</v>
      </c>
      <c r="L3" s="98">
        <f>G3-F3</f>
        <v>345.82693872463005</v>
      </c>
    </row>
    <row r="4" spans="1:12" ht="16.5" customHeight="1">
      <c r="A4" s="45" t="s">
        <v>176</v>
      </c>
      <c r="B4" s="69">
        <v>147</v>
      </c>
      <c r="C4" s="54">
        <v>197</v>
      </c>
      <c r="D4" s="26">
        <v>277</v>
      </c>
      <c r="E4" s="26">
        <v>155.39474253218799</v>
      </c>
      <c r="F4" s="26">
        <v>238.97903340688501</v>
      </c>
      <c r="G4" s="26">
        <v>280.81360310972002</v>
      </c>
      <c r="H4" s="40">
        <f t="shared" ref="H4:H67" si="2">D4/$D$84</f>
        <v>4.1266294227188085E-3</v>
      </c>
      <c r="I4" s="40">
        <f t="shared" si="0"/>
        <v>0.88435374149659862</v>
      </c>
      <c r="J4" s="54">
        <f t="shared" si="1"/>
        <v>130</v>
      </c>
      <c r="K4" s="54">
        <f t="shared" ref="K4:K67" si="3">D4-C4</f>
        <v>80</v>
      </c>
      <c r="L4" s="98">
        <f t="shared" ref="L4:L67" si="4">G4-F4</f>
        <v>41.834569702835012</v>
      </c>
    </row>
    <row r="5" spans="1:12" ht="16.5" customHeight="1">
      <c r="A5" s="45" t="s">
        <v>177</v>
      </c>
      <c r="B5" s="69">
        <v>258</v>
      </c>
      <c r="C5" s="54">
        <v>273</v>
      </c>
      <c r="D5" s="26">
        <v>368</v>
      </c>
      <c r="E5" s="26">
        <v>318.660594045317</v>
      </c>
      <c r="F5" s="26">
        <v>359.85437992802099</v>
      </c>
      <c r="G5" s="26">
        <v>453.62318970679598</v>
      </c>
      <c r="H5" s="40">
        <f t="shared" si="2"/>
        <v>5.4823091247672255E-3</v>
      </c>
      <c r="I5" s="40">
        <f t="shared" si="0"/>
        <v>0.4263565891472868</v>
      </c>
      <c r="J5" s="54">
        <f t="shared" si="1"/>
        <v>110</v>
      </c>
      <c r="K5" s="54">
        <f t="shared" si="3"/>
        <v>95</v>
      </c>
      <c r="L5" s="98">
        <f t="shared" si="4"/>
        <v>93.768809778774994</v>
      </c>
    </row>
    <row r="6" spans="1:12" ht="16.5" customHeight="1">
      <c r="A6" s="45" t="s">
        <v>178</v>
      </c>
      <c r="B6" s="69">
        <v>47</v>
      </c>
      <c r="C6" s="54">
        <v>39</v>
      </c>
      <c r="D6" s="26">
        <v>62</v>
      </c>
      <c r="E6" s="26">
        <v>62.906160832858298</v>
      </c>
      <c r="F6" s="26">
        <v>64.034472217343605</v>
      </c>
      <c r="G6" s="26">
        <v>73.313283320065594</v>
      </c>
      <c r="H6" s="40">
        <f t="shared" si="2"/>
        <v>9.2364990689013039E-4</v>
      </c>
      <c r="I6" s="40">
        <f t="shared" si="0"/>
        <v>0.31914893617021278</v>
      </c>
      <c r="J6" s="54">
        <f t="shared" si="1"/>
        <v>15</v>
      </c>
      <c r="K6" s="54">
        <f t="shared" si="3"/>
        <v>23</v>
      </c>
      <c r="L6" s="98">
        <f t="shared" si="4"/>
        <v>9.2788111027219884</v>
      </c>
    </row>
    <row r="7" spans="1:12" ht="16.5" customHeight="1">
      <c r="A7" s="45" t="s">
        <v>179</v>
      </c>
      <c r="B7" s="69">
        <v>95</v>
      </c>
      <c r="C7" s="54">
        <v>112</v>
      </c>
      <c r="D7" s="26">
        <v>162</v>
      </c>
      <c r="E7" s="26">
        <v>118.469808814949</v>
      </c>
      <c r="F7" s="26">
        <v>126.298823032653</v>
      </c>
      <c r="G7" s="26">
        <v>202.02217896115499</v>
      </c>
      <c r="H7" s="40">
        <f t="shared" si="2"/>
        <v>2.4134078212290503E-3</v>
      </c>
      <c r="I7" s="40">
        <f t="shared" si="0"/>
        <v>0.70526315789473681</v>
      </c>
      <c r="J7" s="54">
        <f t="shared" si="1"/>
        <v>67</v>
      </c>
      <c r="K7" s="54">
        <f t="shared" si="3"/>
        <v>50</v>
      </c>
      <c r="L7" s="98">
        <f t="shared" si="4"/>
        <v>75.723355928501988</v>
      </c>
    </row>
    <row r="8" spans="1:12" ht="16.5" customHeight="1">
      <c r="A8" s="45" t="s">
        <v>180</v>
      </c>
      <c r="B8" s="69">
        <v>98</v>
      </c>
      <c r="C8" s="54">
        <v>113</v>
      </c>
      <c r="D8" s="26">
        <v>116</v>
      </c>
      <c r="E8" s="26">
        <v>122.622012574922</v>
      </c>
      <c r="F8" s="26">
        <v>138.89699512516</v>
      </c>
      <c r="G8" s="26">
        <v>145.07013235491499</v>
      </c>
      <c r="H8" s="40">
        <f t="shared" si="2"/>
        <v>1.7281191806331471E-3</v>
      </c>
      <c r="I8" s="40">
        <f t="shared" si="0"/>
        <v>0.18367346938775511</v>
      </c>
      <c r="J8" s="54">
        <f t="shared" si="1"/>
        <v>18</v>
      </c>
      <c r="K8" s="54">
        <f t="shared" si="3"/>
        <v>3</v>
      </c>
      <c r="L8" s="98">
        <f t="shared" si="4"/>
        <v>6.1731372297549854</v>
      </c>
    </row>
    <row r="9" spans="1:12" ht="16.5" customHeight="1">
      <c r="A9" s="45" t="s">
        <v>181</v>
      </c>
      <c r="B9" s="69">
        <v>3044</v>
      </c>
      <c r="C9" s="54">
        <v>3825</v>
      </c>
      <c r="D9" s="26">
        <v>5028</v>
      </c>
      <c r="E9" s="26">
        <v>3203.1115847390301</v>
      </c>
      <c r="F9" s="26">
        <v>4336.3417834433003</v>
      </c>
      <c r="G9" s="26">
        <v>5145.3158218215003</v>
      </c>
      <c r="H9" s="40">
        <f t="shared" si="2"/>
        <v>7.4905027932960888E-2</v>
      </c>
      <c r="I9" s="40">
        <f t="shared" si="0"/>
        <v>0.6517739816031537</v>
      </c>
      <c r="J9" s="54">
        <f t="shared" si="1"/>
        <v>1984</v>
      </c>
      <c r="K9" s="54">
        <f t="shared" si="3"/>
        <v>1203</v>
      </c>
      <c r="L9" s="98">
        <f t="shared" si="4"/>
        <v>808.97403837820002</v>
      </c>
    </row>
    <row r="10" spans="1:12" ht="16.5" customHeight="1">
      <c r="A10" s="45" t="s">
        <v>182</v>
      </c>
      <c r="B10" s="69">
        <v>1752</v>
      </c>
      <c r="C10" s="54">
        <v>1381</v>
      </c>
      <c r="D10" s="26">
        <v>2071</v>
      </c>
      <c r="E10" s="26">
        <v>2422.3869314395802</v>
      </c>
      <c r="F10" s="26">
        <v>2364.0642620621302</v>
      </c>
      <c r="G10" s="26">
        <v>2747.7503298774</v>
      </c>
      <c r="H10" s="40">
        <f t="shared" si="2"/>
        <v>3.0852886405959033E-2</v>
      </c>
      <c r="I10" s="40">
        <f t="shared" si="0"/>
        <v>0.18207762557077625</v>
      </c>
      <c r="J10" s="54">
        <f t="shared" si="1"/>
        <v>319</v>
      </c>
      <c r="K10" s="54">
        <f t="shared" si="3"/>
        <v>690</v>
      </c>
      <c r="L10" s="98">
        <f t="shared" si="4"/>
        <v>383.68606781526978</v>
      </c>
    </row>
    <row r="11" spans="1:12" ht="16.5" customHeight="1">
      <c r="A11" s="45" t="s">
        <v>183</v>
      </c>
      <c r="B11" s="69">
        <v>13</v>
      </c>
      <c r="C11" s="54">
        <v>59</v>
      </c>
      <c r="D11" s="26">
        <v>50</v>
      </c>
      <c r="E11" s="26">
        <v>20.1522976047196</v>
      </c>
      <c r="F11" s="26">
        <v>51.080416627563103</v>
      </c>
      <c r="G11" s="26">
        <v>53.662403154680099</v>
      </c>
      <c r="H11" s="40">
        <f t="shared" si="2"/>
        <v>7.4487895716945994E-4</v>
      </c>
      <c r="I11" s="40">
        <f t="shared" si="0"/>
        <v>2.8461538461538463</v>
      </c>
      <c r="J11" s="54">
        <f t="shared" si="1"/>
        <v>37</v>
      </c>
      <c r="K11" s="54">
        <f t="shared" si="3"/>
        <v>-9</v>
      </c>
      <c r="L11" s="98">
        <f t="shared" si="4"/>
        <v>2.5819865271169959</v>
      </c>
    </row>
    <row r="12" spans="1:12" ht="16.5" customHeight="1">
      <c r="A12" s="45" t="s">
        <v>184</v>
      </c>
      <c r="B12" s="69">
        <v>72</v>
      </c>
      <c r="C12" s="54">
        <v>160</v>
      </c>
      <c r="D12" s="26">
        <v>172</v>
      </c>
      <c r="E12" s="26">
        <v>110.87968645820899</v>
      </c>
      <c r="F12" s="26">
        <v>174.389927001204</v>
      </c>
      <c r="G12" s="26">
        <v>262.08463482050001</v>
      </c>
      <c r="H12" s="40">
        <f t="shared" si="2"/>
        <v>2.5623836126629422E-3</v>
      </c>
      <c r="I12" s="40">
        <f t="shared" si="0"/>
        <v>1.3888888888888888</v>
      </c>
      <c r="J12" s="54">
        <f t="shared" si="1"/>
        <v>100</v>
      </c>
      <c r="K12" s="54">
        <f t="shared" si="3"/>
        <v>12</v>
      </c>
      <c r="L12" s="98">
        <f t="shared" si="4"/>
        <v>87.694707819296013</v>
      </c>
    </row>
    <row r="13" spans="1:12" ht="16.5" customHeight="1">
      <c r="A13" s="45" t="s">
        <v>185</v>
      </c>
      <c r="B13" s="69">
        <v>444</v>
      </c>
      <c r="C13" s="54">
        <v>500</v>
      </c>
      <c r="D13" s="26">
        <v>666</v>
      </c>
      <c r="E13" s="26">
        <v>530.59070521873196</v>
      </c>
      <c r="F13" s="26">
        <v>672.967686142557</v>
      </c>
      <c r="G13" s="26">
        <v>782.79282006782398</v>
      </c>
      <c r="H13" s="40">
        <f t="shared" si="2"/>
        <v>9.9217877094972071E-3</v>
      </c>
      <c r="I13" s="40">
        <f t="shared" si="0"/>
        <v>0.5</v>
      </c>
      <c r="J13" s="54">
        <f t="shared" si="1"/>
        <v>222</v>
      </c>
      <c r="K13" s="54">
        <f t="shared" si="3"/>
        <v>166</v>
      </c>
      <c r="L13" s="98">
        <f t="shared" si="4"/>
        <v>109.82513392526698</v>
      </c>
    </row>
    <row r="14" spans="1:12" ht="16.5" customHeight="1">
      <c r="A14" s="45" t="s">
        <v>186</v>
      </c>
      <c r="B14" s="69">
        <v>476</v>
      </c>
      <c r="C14" s="54">
        <v>575</v>
      </c>
      <c r="D14" s="26">
        <v>740</v>
      </c>
      <c r="E14" s="26">
        <v>552.17582879846202</v>
      </c>
      <c r="F14" s="26">
        <v>685.91445128476596</v>
      </c>
      <c r="G14" s="26">
        <v>841.93360672783899</v>
      </c>
      <c r="H14" s="40">
        <f t="shared" si="2"/>
        <v>1.1024208566108008E-2</v>
      </c>
      <c r="I14" s="40">
        <f t="shared" si="0"/>
        <v>0.55462184873949583</v>
      </c>
      <c r="J14" s="54">
        <f t="shared" si="1"/>
        <v>264</v>
      </c>
      <c r="K14" s="54">
        <f t="shared" si="3"/>
        <v>165</v>
      </c>
      <c r="L14" s="98">
        <f t="shared" si="4"/>
        <v>156.01915544307303</v>
      </c>
    </row>
    <row r="15" spans="1:12" ht="16.5" customHeight="1">
      <c r="A15" s="45" t="s">
        <v>187</v>
      </c>
      <c r="B15" s="69">
        <v>81</v>
      </c>
      <c r="C15" s="54">
        <v>96</v>
      </c>
      <c r="D15" s="26">
        <v>232</v>
      </c>
      <c r="E15" s="26">
        <v>81</v>
      </c>
      <c r="F15" s="26">
        <v>96</v>
      </c>
      <c r="G15" s="26">
        <v>232</v>
      </c>
      <c r="H15" s="40">
        <f t="shared" si="2"/>
        <v>3.4562383612662942E-3</v>
      </c>
      <c r="I15" s="40">
        <f t="shared" si="0"/>
        <v>1.8641975308641976</v>
      </c>
      <c r="J15" s="54">
        <f t="shared" si="1"/>
        <v>151</v>
      </c>
      <c r="K15" s="54">
        <f t="shared" si="3"/>
        <v>136</v>
      </c>
      <c r="L15" s="98">
        <f t="shared" si="4"/>
        <v>136</v>
      </c>
    </row>
    <row r="16" spans="1:12" ht="16.5" customHeight="1">
      <c r="A16" s="45" t="s">
        <v>188</v>
      </c>
      <c r="B16" s="69">
        <v>168</v>
      </c>
      <c r="C16" s="54">
        <v>212</v>
      </c>
      <c r="D16" s="26">
        <v>217</v>
      </c>
      <c r="E16" s="26">
        <v>222.498324402657</v>
      </c>
      <c r="F16" s="26">
        <v>253.654727655035</v>
      </c>
      <c r="G16" s="26">
        <v>287.490499106372</v>
      </c>
      <c r="H16" s="40">
        <f t="shared" si="2"/>
        <v>3.2327746741154561E-3</v>
      </c>
      <c r="I16" s="40">
        <f t="shared" si="0"/>
        <v>0.29166666666666669</v>
      </c>
      <c r="J16" s="54">
        <f t="shared" si="1"/>
        <v>49</v>
      </c>
      <c r="K16" s="54">
        <f t="shared" si="3"/>
        <v>5</v>
      </c>
      <c r="L16" s="98">
        <f t="shared" si="4"/>
        <v>33.835771451336996</v>
      </c>
    </row>
    <row r="17" spans="1:12" ht="16.5" customHeight="1">
      <c r="A17" s="45" t="s">
        <v>189</v>
      </c>
      <c r="B17" s="69">
        <v>16</v>
      </c>
      <c r="C17" s="54">
        <v>9</v>
      </c>
      <c r="D17" s="26">
        <v>15</v>
      </c>
      <c r="E17" s="26">
        <v>21.151978921463801</v>
      </c>
      <c r="F17" s="26">
        <v>14.175711805380301</v>
      </c>
      <c r="G17" s="26">
        <v>19.813859046148</v>
      </c>
      <c r="H17" s="40">
        <f t="shared" si="2"/>
        <v>2.2346368715083799E-4</v>
      </c>
      <c r="I17" s="40">
        <f t="shared" si="0"/>
        <v>-6.25E-2</v>
      </c>
      <c r="J17" s="54">
        <f t="shared" si="1"/>
        <v>-1</v>
      </c>
      <c r="K17" s="54">
        <f t="shared" si="3"/>
        <v>6</v>
      </c>
      <c r="L17" s="98">
        <f t="shared" si="4"/>
        <v>5.6381472407676991</v>
      </c>
    </row>
    <row r="18" spans="1:12" ht="16.5" customHeight="1">
      <c r="A18" s="45" t="s">
        <v>190</v>
      </c>
      <c r="B18" s="69">
        <v>117</v>
      </c>
      <c r="C18" s="54">
        <v>173</v>
      </c>
      <c r="D18" s="26">
        <v>314</v>
      </c>
      <c r="E18" s="26">
        <v>129.78046797178999</v>
      </c>
      <c r="F18" s="26">
        <v>223.10789742240399</v>
      </c>
      <c r="G18" s="26">
        <v>334.423939548161</v>
      </c>
      <c r="H18" s="40">
        <f t="shared" si="2"/>
        <v>4.6778398510242082E-3</v>
      </c>
      <c r="I18" s="40">
        <f t="shared" si="0"/>
        <v>1.6837606837606838</v>
      </c>
      <c r="J18" s="54">
        <f t="shared" si="1"/>
        <v>197</v>
      </c>
      <c r="K18" s="54">
        <f t="shared" si="3"/>
        <v>141</v>
      </c>
      <c r="L18" s="98">
        <f t="shared" si="4"/>
        <v>111.31604212575701</v>
      </c>
    </row>
    <row r="19" spans="1:12" ht="16.5" customHeight="1">
      <c r="A19" s="45" t="s">
        <v>191</v>
      </c>
      <c r="B19" s="69">
        <v>78</v>
      </c>
      <c r="C19" s="54">
        <v>160</v>
      </c>
      <c r="D19" s="26">
        <v>175</v>
      </c>
      <c r="E19" s="26">
        <v>126.86865050606799</v>
      </c>
      <c r="F19" s="26">
        <v>191.62557981648001</v>
      </c>
      <c r="G19" s="26">
        <v>196.77920698943601</v>
      </c>
      <c r="H19" s="40">
        <f t="shared" si="2"/>
        <v>2.6070763500931097E-3</v>
      </c>
      <c r="I19" s="40">
        <f t="shared" si="0"/>
        <v>1.2435897435897436</v>
      </c>
      <c r="J19" s="54">
        <f t="shared" si="1"/>
        <v>97</v>
      </c>
      <c r="K19" s="54">
        <f t="shared" si="3"/>
        <v>15</v>
      </c>
      <c r="L19" s="98">
        <f t="shared" si="4"/>
        <v>5.1536271729559928</v>
      </c>
    </row>
    <row r="20" spans="1:12" ht="16.5" customHeight="1">
      <c r="A20" s="45" t="s">
        <v>192</v>
      </c>
      <c r="B20" s="69">
        <v>54</v>
      </c>
      <c r="C20" s="54">
        <v>48</v>
      </c>
      <c r="D20" s="26">
        <v>52</v>
      </c>
      <c r="E20" s="26">
        <v>88.815314507691596</v>
      </c>
      <c r="F20" s="26">
        <v>83.9253084717447</v>
      </c>
      <c r="G20" s="26">
        <v>85.656236041645897</v>
      </c>
      <c r="H20" s="40">
        <f t="shared" si="2"/>
        <v>7.7467411545623836E-4</v>
      </c>
      <c r="I20" s="40">
        <f t="shared" si="0"/>
        <v>-3.7037037037037035E-2</v>
      </c>
      <c r="J20" s="54">
        <f t="shared" si="1"/>
        <v>-2</v>
      </c>
      <c r="K20" s="54">
        <f t="shared" si="3"/>
        <v>4</v>
      </c>
      <c r="L20" s="98">
        <f t="shared" si="4"/>
        <v>1.7309275699011977</v>
      </c>
    </row>
    <row r="21" spans="1:12" ht="16.5" customHeight="1">
      <c r="A21" s="45" t="s">
        <v>193</v>
      </c>
      <c r="B21" s="69">
        <v>135</v>
      </c>
      <c r="C21" s="54">
        <v>184</v>
      </c>
      <c r="D21" s="26">
        <v>186</v>
      </c>
      <c r="E21" s="26">
        <v>160.21867852947599</v>
      </c>
      <c r="F21" s="26">
        <v>215.26850976400601</v>
      </c>
      <c r="G21" s="26">
        <v>218.62059442266099</v>
      </c>
      <c r="H21" s="40">
        <f t="shared" si="2"/>
        <v>2.770949720670391E-3</v>
      </c>
      <c r="I21" s="40">
        <f t="shared" si="0"/>
        <v>0.37777777777777777</v>
      </c>
      <c r="J21" s="54">
        <f t="shared" si="1"/>
        <v>51</v>
      </c>
      <c r="K21" s="54">
        <f t="shared" si="3"/>
        <v>2</v>
      </c>
      <c r="L21" s="98">
        <f t="shared" si="4"/>
        <v>3.3520846586549737</v>
      </c>
    </row>
    <row r="22" spans="1:12" ht="16.5" customHeight="1">
      <c r="A22" s="45" t="s">
        <v>194</v>
      </c>
      <c r="B22" s="69">
        <v>88</v>
      </c>
      <c r="C22" s="54">
        <v>115</v>
      </c>
      <c r="D22" s="26">
        <v>153</v>
      </c>
      <c r="E22" s="26">
        <v>105.735040345</v>
      </c>
      <c r="F22" s="26">
        <v>150.965102632542</v>
      </c>
      <c r="G22" s="26">
        <v>181.273681054327</v>
      </c>
      <c r="H22" s="40">
        <f t="shared" si="2"/>
        <v>2.2793296089385477E-3</v>
      </c>
      <c r="I22" s="40">
        <f t="shared" si="0"/>
        <v>0.73863636363636365</v>
      </c>
      <c r="J22" s="54">
        <f t="shared" si="1"/>
        <v>65</v>
      </c>
      <c r="K22" s="54">
        <f t="shared" si="3"/>
        <v>38</v>
      </c>
      <c r="L22" s="98">
        <f t="shared" si="4"/>
        <v>30.308578421785001</v>
      </c>
    </row>
    <row r="23" spans="1:12" ht="16.5" customHeight="1">
      <c r="A23" s="45" t="s">
        <v>195</v>
      </c>
      <c r="B23" s="69">
        <v>2517</v>
      </c>
      <c r="C23" s="54">
        <v>2662</v>
      </c>
      <c r="D23" s="26">
        <v>3564</v>
      </c>
      <c r="E23" s="26">
        <v>2677.3872121866598</v>
      </c>
      <c r="F23" s="26">
        <v>2922.7454701531001</v>
      </c>
      <c r="G23" s="26">
        <v>3714.6285436084299</v>
      </c>
      <c r="H23" s="40">
        <f t="shared" si="2"/>
        <v>5.3094972067039108E-2</v>
      </c>
      <c r="I23" s="40">
        <f t="shared" si="0"/>
        <v>0.41597139451728249</v>
      </c>
      <c r="J23" s="54">
        <f t="shared" si="1"/>
        <v>1047</v>
      </c>
      <c r="K23" s="54">
        <f t="shared" si="3"/>
        <v>902</v>
      </c>
      <c r="L23" s="98">
        <f t="shared" si="4"/>
        <v>791.88307345532985</v>
      </c>
    </row>
    <row r="24" spans="1:12" ht="16.5" customHeight="1">
      <c r="A24" s="45" t="s">
        <v>196</v>
      </c>
      <c r="B24" s="69">
        <v>211</v>
      </c>
      <c r="C24" s="54">
        <v>269</v>
      </c>
      <c r="D24" s="26">
        <v>313</v>
      </c>
      <c r="E24" s="26">
        <v>213.55551640709501</v>
      </c>
      <c r="F24" s="26">
        <v>289.04814431386001</v>
      </c>
      <c r="G24" s="26">
        <v>316.409298452928</v>
      </c>
      <c r="H24" s="40">
        <f t="shared" si="2"/>
        <v>4.6629422718808197E-3</v>
      </c>
      <c r="I24" s="40">
        <f t="shared" si="0"/>
        <v>0.48341232227488151</v>
      </c>
      <c r="J24" s="54">
        <f t="shared" si="1"/>
        <v>102</v>
      </c>
      <c r="K24" s="54">
        <f t="shared" si="3"/>
        <v>44</v>
      </c>
      <c r="L24" s="98">
        <f t="shared" si="4"/>
        <v>27.361154139067992</v>
      </c>
    </row>
    <row r="25" spans="1:12" ht="16.5" customHeight="1">
      <c r="A25" s="45" t="s">
        <v>197</v>
      </c>
      <c r="B25" s="69">
        <v>41</v>
      </c>
      <c r="C25" s="54">
        <v>60</v>
      </c>
      <c r="D25" s="26">
        <v>101</v>
      </c>
      <c r="E25" s="26">
        <v>65.648750687673697</v>
      </c>
      <c r="F25" s="26">
        <v>77.5277662512853</v>
      </c>
      <c r="G25" s="26">
        <v>157.35433764979501</v>
      </c>
      <c r="H25" s="40">
        <f t="shared" si="2"/>
        <v>1.5046554934823092E-3</v>
      </c>
      <c r="I25" s="40">
        <f t="shared" si="0"/>
        <v>1.4634146341463414</v>
      </c>
      <c r="J25" s="54">
        <f t="shared" si="1"/>
        <v>60</v>
      </c>
      <c r="K25" s="54">
        <f t="shared" si="3"/>
        <v>41</v>
      </c>
      <c r="L25" s="98">
        <f t="shared" si="4"/>
        <v>79.826571398509714</v>
      </c>
    </row>
    <row r="26" spans="1:12" ht="16.5" customHeight="1">
      <c r="A26" s="45" t="s">
        <v>198</v>
      </c>
      <c r="B26" s="69">
        <v>236</v>
      </c>
      <c r="C26" s="54">
        <v>154</v>
      </c>
      <c r="D26" s="26">
        <v>290</v>
      </c>
      <c r="E26" s="26">
        <v>260.11258420462701</v>
      </c>
      <c r="F26" s="26">
        <v>219.33747775142101</v>
      </c>
      <c r="G26" s="26">
        <v>309.11902054247099</v>
      </c>
      <c r="H26" s="40">
        <f t="shared" si="2"/>
        <v>4.3202979515828679E-3</v>
      </c>
      <c r="I26" s="40">
        <f t="shared" si="0"/>
        <v>0.2288135593220339</v>
      </c>
      <c r="J26" s="54">
        <f t="shared" si="1"/>
        <v>54</v>
      </c>
      <c r="K26" s="54">
        <f t="shared" si="3"/>
        <v>136</v>
      </c>
      <c r="L26" s="98">
        <f t="shared" si="4"/>
        <v>89.781542791049986</v>
      </c>
    </row>
    <row r="27" spans="1:12" ht="16.5" customHeight="1">
      <c r="A27" s="45" t="s">
        <v>199</v>
      </c>
      <c r="B27" s="69">
        <v>687</v>
      </c>
      <c r="C27" s="54">
        <v>697</v>
      </c>
      <c r="D27" s="26">
        <v>756</v>
      </c>
      <c r="E27" s="26">
        <v>741.11645295873996</v>
      </c>
      <c r="F27" s="26">
        <v>755.97005034546498</v>
      </c>
      <c r="G27" s="26">
        <v>799.06386840311302</v>
      </c>
      <c r="H27" s="40">
        <f t="shared" si="2"/>
        <v>1.1262569832402234E-2</v>
      </c>
      <c r="I27" s="40">
        <f t="shared" si="0"/>
        <v>0.10043668122270742</v>
      </c>
      <c r="J27" s="54">
        <f t="shared" si="1"/>
        <v>69</v>
      </c>
      <c r="K27" s="54">
        <f t="shared" si="3"/>
        <v>59</v>
      </c>
      <c r="L27" s="98">
        <f t="shared" si="4"/>
        <v>43.093818057648036</v>
      </c>
    </row>
    <row r="28" spans="1:12" ht="16.5" customHeight="1">
      <c r="A28" s="45" t="s">
        <v>112</v>
      </c>
      <c r="B28" s="69">
        <v>449</v>
      </c>
      <c r="C28" s="54">
        <v>438</v>
      </c>
      <c r="D28" s="26">
        <v>618</v>
      </c>
      <c r="E28" s="26">
        <v>564.00585751898097</v>
      </c>
      <c r="F28" s="26">
        <v>560.68056198297199</v>
      </c>
      <c r="G28" s="26">
        <v>776.29311333882902</v>
      </c>
      <c r="H28" s="40">
        <f t="shared" si="2"/>
        <v>9.2067039106145249E-3</v>
      </c>
      <c r="I28" s="40">
        <f t="shared" si="0"/>
        <v>0.37639198218262804</v>
      </c>
      <c r="J28" s="54">
        <f t="shared" si="1"/>
        <v>169</v>
      </c>
      <c r="K28" s="54">
        <f t="shared" si="3"/>
        <v>180</v>
      </c>
      <c r="L28" s="98">
        <f t="shared" si="4"/>
        <v>215.61255135585702</v>
      </c>
    </row>
    <row r="29" spans="1:12" ht="16.5" customHeight="1">
      <c r="A29" s="45" t="s">
        <v>200</v>
      </c>
      <c r="B29" s="69">
        <v>353</v>
      </c>
      <c r="C29" s="54">
        <v>269</v>
      </c>
      <c r="D29" s="26">
        <v>390</v>
      </c>
      <c r="E29" s="26">
        <v>404.60049474323398</v>
      </c>
      <c r="F29" s="26">
        <v>271.87867280601102</v>
      </c>
      <c r="G29" s="26">
        <v>447.00353121991299</v>
      </c>
      <c r="H29" s="40">
        <f t="shared" si="2"/>
        <v>5.810055865921788E-3</v>
      </c>
      <c r="I29" s="40">
        <f t="shared" si="0"/>
        <v>0.10481586402266289</v>
      </c>
      <c r="J29" s="54">
        <f t="shared" si="1"/>
        <v>37</v>
      </c>
      <c r="K29" s="54">
        <f t="shared" si="3"/>
        <v>121</v>
      </c>
      <c r="L29" s="98">
        <f t="shared" si="4"/>
        <v>175.12485841390196</v>
      </c>
    </row>
    <row r="30" spans="1:12" ht="16.5" customHeight="1">
      <c r="A30" s="45" t="s">
        <v>201</v>
      </c>
      <c r="B30" s="69">
        <v>193</v>
      </c>
      <c r="C30" s="54">
        <v>207</v>
      </c>
      <c r="D30" s="26">
        <v>270</v>
      </c>
      <c r="E30" s="26">
        <v>213.947304720148</v>
      </c>
      <c r="F30" s="26">
        <v>233.56247317254599</v>
      </c>
      <c r="G30" s="26">
        <v>288.34941775306697</v>
      </c>
      <c r="H30" s="40">
        <f t="shared" si="2"/>
        <v>4.0223463687150841E-3</v>
      </c>
      <c r="I30" s="40">
        <f t="shared" si="0"/>
        <v>0.39896373056994816</v>
      </c>
      <c r="J30" s="54">
        <f t="shared" si="1"/>
        <v>77</v>
      </c>
      <c r="K30" s="54">
        <f t="shared" si="3"/>
        <v>63</v>
      </c>
      <c r="L30" s="98">
        <f t="shared" si="4"/>
        <v>54.786944580520981</v>
      </c>
    </row>
    <row r="31" spans="1:12" ht="16.5" customHeight="1">
      <c r="A31" s="45" t="s">
        <v>202</v>
      </c>
      <c r="B31" s="69">
        <v>168</v>
      </c>
      <c r="C31" s="54">
        <v>249</v>
      </c>
      <c r="D31" s="26">
        <v>266</v>
      </c>
      <c r="E31" s="26">
        <v>229.42807999590701</v>
      </c>
      <c r="F31" s="26">
        <v>328.61620866554603</v>
      </c>
      <c r="G31" s="26">
        <v>360.854505854335</v>
      </c>
      <c r="H31" s="40">
        <f t="shared" si="2"/>
        <v>3.9627560521415268E-3</v>
      </c>
      <c r="I31" s="40">
        <f t="shared" si="0"/>
        <v>0.58333333333333337</v>
      </c>
      <c r="J31" s="54">
        <f t="shared" si="1"/>
        <v>98</v>
      </c>
      <c r="K31" s="54">
        <f t="shared" si="3"/>
        <v>17</v>
      </c>
      <c r="L31" s="98">
        <f t="shared" si="4"/>
        <v>32.238297188788977</v>
      </c>
    </row>
    <row r="32" spans="1:12" ht="16.5" customHeight="1">
      <c r="A32" s="45" t="s">
        <v>203</v>
      </c>
      <c r="B32" s="69">
        <v>77</v>
      </c>
      <c r="C32" s="54">
        <v>99</v>
      </c>
      <c r="D32" s="26">
        <v>97</v>
      </c>
      <c r="E32" s="26">
        <v>120.24087881627101</v>
      </c>
      <c r="F32" s="26">
        <v>149.96828674124899</v>
      </c>
      <c r="G32" s="26">
        <v>148.67589476494001</v>
      </c>
      <c r="H32" s="40">
        <f t="shared" si="2"/>
        <v>1.4450651769087523E-3</v>
      </c>
      <c r="I32" s="40">
        <f t="shared" si="0"/>
        <v>0.25974025974025972</v>
      </c>
      <c r="J32" s="54">
        <f t="shared" si="1"/>
        <v>20</v>
      </c>
      <c r="K32" s="54">
        <f t="shared" si="3"/>
        <v>-2</v>
      </c>
      <c r="L32" s="98">
        <f t="shared" si="4"/>
        <v>-1.2923919763089771</v>
      </c>
    </row>
    <row r="33" spans="1:12" ht="16.5" customHeight="1">
      <c r="A33" s="45" t="s">
        <v>204</v>
      </c>
      <c r="B33" s="69">
        <v>182</v>
      </c>
      <c r="C33" s="54">
        <v>394</v>
      </c>
      <c r="D33" s="26">
        <v>242</v>
      </c>
      <c r="E33" s="26">
        <v>266.27255879632099</v>
      </c>
      <c r="F33" s="26">
        <v>460.73992096989002</v>
      </c>
      <c r="G33" s="26">
        <v>354.05245506340998</v>
      </c>
      <c r="H33" s="40">
        <f t="shared" si="2"/>
        <v>3.6052141527001861E-3</v>
      </c>
      <c r="I33" s="40">
        <f t="shared" si="0"/>
        <v>0.32967032967032966</v>
      </c>
      <c r="J33" s="54">
        <f t="shared" si="1"/>
        <v>60</v>
      </c>
      <c r="K33" s="54">
        <f t="shared" si="3"/>
        <v>-152</v>
      </c>
      <c r="L33" s="98">
        <f t="shared" si="4"/>
        <v>-106.68746590648004</v>
      </c>
    </row>
    <row r="34" spans="1:12" ht="16.5" customHeight="1">
      <c r="A34" s="45" t="s">
        <v>205</v>
      </c>
      <c r="B34" s="69">
        <v>328</v>
      </c>
      <c r="C34" s="54">
        <v>448</v>
      </c>
      <c r="D34" s="26">
        <v>692</v>
      </c>
      <c r="E34" s="26">
        <v>416.25991197605799</v>
      </c>
      <c r="F34" s="26">
        <v>606.71357231701404</v>
      </c>
      <c r="G34" s="26">
        <v>862.02331818080904</v>
      </c>
      <c r="H34" s="40">
        <f t="shared" si="2"/>
        <v>1.0309124767225326E-2</v>
      </c>
      <c r="I34" s="40">
        <f t="shared" si="0"/>
        <v>1.1097560975609757</v>
      </c>
      <c r="J34" s="54">
        <f t="shared" si="1"/>
        <v>364</v>
      </c>
      <c r="K34" s="54">
        <f t="shared" si="3"/>
        <v>244</v>
      </c>
      <c r="L34" s="98">
        <f t="shared" si="4"/>
        <v>255.309745863795</v>
      </c>
    </row>
    <row r="35" spans="1:12" ht="16.5" customHeight="1">
      <c r="A35" s="45" t="s">
        <v>206</v>
      </c>
      <c r="B35" s="69">
        <v>1032</v>
      </c>
      <c r="C35" s="54">
        <v>1693</v>
      </c>
      <c r="D35" s="26">
        <v>2274</v>
      </c>
      <c r="E35" s="26">
        <v>1164.92938099209</v>
      </c>
      <c r="F35" s="26">
        <v>1409.6008242729399</v>
      </c>
      <c r="G35" s="26">
        <v>2551.1166772036499</v>
      </c>
      <c r="H35" s="40">
        <f t="shared" si="2"/>
        <v>3.3877094972067041E-2</v>
      </c>
      <c r="I35" s="40">
        <f t="shared" si="0"/>
        <v>1.2034883720930232</v>
      </c>
      <c r="J35" s="54">
        <f t="shared" si="1"/>
        <v>1242</v>
      </c>
      <c r="K35" s="54">
        <f t="shared" si="3"/>
        <v>581</v>
      </c>
      <c r="L35" s="98">
        <f t="shared" si="4"/>
        <v>1141.51585293071</v>
      </c>
    </row>
    <row r="36" spans="1:12" ht="16.5" customHeight="1">
      <c r="A36" s="45" t="s">
        <v>207</v>
      </c>
      <c r="B36" s="69">
        <v>160</v>
      </c>
      <c r="C36" s="54">
        <v>205</v>
      </c>
      <c r="D36" s="26">
        <v>201</v>
      </c>
      <c r="E36" s="26">
        <v>211.433869700602</v>
      </c>
      <c r="F36" s="26">
        <v>245.64582026447101</v>
      </c>
      <c r="G36" s="26">
        <v>265.29147423959802</v>
      </c>
      <c r="H36" s="40">
        <f t="shared" si="2"/>
        <v>2.9944134078212291E-3</v>
      </c>
      <c r="I36" s="40">
        <f t="shared" si="0"/>
        <v>0.25624999999999998</v>
      </c>
      <c r="J36" s="54">
        <f t="shared" si="1"/>
        <v>41</v>
      </c>
      <c r="K36" s="54">
        <f t="shared" si="3"/>
        <v>-4</v>
      </c>
      <c r="L36" s="98">
        <f t="shared" si="4"/>
        <v>19.645653975127004</v>
      </c>
    </row>
    <row r="37" spans="1:12" ht="16.5" customHeight="1">
      <c r="A37" s="45" t="s">
        <v>208</v>
      </c>
      <c r="B37" s="69">
        <v>28</v>
      </c>
      <c r="C37" s="54">
        <v>83</v>
      </c>
      <c r="D37" s="26">
        <v>57</v>
      </c>
      <c r="E37" s="26">
        <v>38.136476043866701</v>
      </c>
      <c r="F37" s="26">
        <v>112.806972928682</v>
      </c>
      <c r="G37" s="26">
        <v>77.632749772609699</v>
      </c>
      <c r="H37" s="40">
        <f t="shared" si="2"/>
        <v>8.4916201117318432E-4</v>
      </c>
      <c r="I37" s="40">
        <f t="shared" si="0"/>
        <v>1.0357142857142858</v>
      </c>
      <c r="J37" s="54">
        <f t="shared" si="1"/>
        <v>29</v>
      </c>
      <c r="K37" s="54">
        <f t="shared" si="3"/>
        <v>-26</v>
      </c>
      <c r="L37" s="98">
        <f t="shared" si="4"/>
        <v>-35.174223156072301</v>
      </c>
    </row>
    <row r="38" spans="1:12" ht="16.5" customHeight="1">
      <c r="A38" s="45" t="s">
        <v>209</v>
      </c>
      <c r="B38" s="69">
        <v>7</v>
      </c>
      <c r="C38" s="54">
        <v>34</v>
      </c>
      <c r="D38" s="26">
        <v>29</v>
      </c>
      <c r="E38" s="26">
        <v>18.078515376363701</v>
      </c>
      <c r="F38" s="26">
        <v>59.8199991079317</v>
      </c>
      <c r="G38" s="26">
        <v>69.892091789960105</v>
      </c>
      <c r="H38" s="40">
        <f t="shared" si="2"/>
        <v>4.3202979515828677E-4</v>
      </c>
      <c r="I38" s="40">
        <f t="shared" si="0"/>
        <v>3.1428571428571428</v>
      </c>
      <c r="J38" s="54">
        <f t="shared" si="1"/>
        <v>22</v>
      </c>
      <c r="K38" s="54">
        <f t="shared" si="3"/>
        <v>-5</v>
      </c>
      <c r="L38" s="98">
        <f t="shared" si="4"/>
        <v>10.072092682028405</v>
      </c>
    </row>
    <row r="39" spans="1:12" ht="16.5" customHeight="1">
      <c r="A39" s="45" t="s">
        <v>210</v>
      </c>
      <c r="B39" s="69">
        <v>378</v>
      </c>
      <c r="C39" s="54">
        <v>449</v>
      </c>
      <c r="D39" s="26">
        <v>525</v>
      </c>
      <c r="E39" s="26">
        <v>444.60076817793401</v>
      </c>
      <c r="F39" s="26">
        <v>511.621154969857</v>
      </c>
      <c r="G39" s="26">
        <v>614.29683540320195</v>
      </c>
      <c r="H39" s="40">
        <f t="shared" si="2"/>
        <v>7.82122905027933E-3</v>
      </c>
      <c r="I39" s="40">
        <f t="shared" si="0"/>
        <v>0.3888888888888889</v>
      </c>
      <c r="J39" s="54">
        <f t="shared" si="1"/>
        <v>147</v>
      </c>
      <c r="K39" s="54">
        <f t="shared" si="3"/>
        <v>76</v>
      </c>
      <c r="L39" s="98">
        <f t="shared" si="4"/>
        <v>102.67568043334495</v>
      </c>
    </row>
    <row r="40" spans="1:12" ht="16.5" customHeight="1">
      <c r="A40" s="45" t="s">
        <v>211</v>
      </c>
      <c r="B40" s="69">
        <v>57</v>
      </c>
      <c r="C40" s="54">
        <v>42</v>
      </c>
      <c r="D40" s="26">
        <v>33</v>
      </c>
      <c r="E40" s="26">
        <v>69.826424054073001</v>
      </c>
      <c r="F40" s="26">
        <v>48.639678694239997</v>
      </c>
      <c r="G40" s="26">
        <v>46.584657544787603</v>
      </c>
      <c r="H40" s="40">
        <f t="shared" si="2"/>
        <v>4.9162011173184363E-4</v>
      </c>
      <c r="I40" s="40">
        <f t="shared" si="0"/>
        <v>-0.42105263157894735</v>
      </c>
      <c r="J40" s="54">
        <f t="shared" si="1"/>
        <v>-24</v>
      </c>
      <c r="K40" s="54">
        <f t="shared" si="3"/>
        <v>-9</v>
      </c>
      <c r="L40" s="98">
        <f t="shared" si="4"/>
        <v>-2.0550211494523936</v>
      </c>
    </row>
    <row r="41" spans="1:12" ht="16.5" customHeight="1">
      <c r="A41" s="45" t="s">
        <v>212</v>
      </c>
      <c r="B41" s="69">
        <v>144</v>
      </c>
      <c r="C41" s="54">
        <v>153</v>
      </c>
      <c r="D41" s="26">
        <v>237</v>
      </c>
      <c r="E41" s="26">
        <v>161.03405676928301</v>
      </c>
      <c r="F41" s="26">
        <v>183.235948700698</v>
      </c>
      <c r="G41" s="26">
        <v>256.60580361103598</v>
      </c>
      <c r="H41" s="40">
        <f t="shared" si="2"/>
        <v>3.5307262569832403E-3</v>
      </c>
      <c r="I41" s="40">
        <f t="shared" si="0"/>
        <v>0.64583333333333337</v>
      </c>
      <c r="J41" s="54">
        <f t="shared" si="1"/>
        <v>93</v>
      </c>
      <c r="K41" s="54">
        <f t="shared" si="3"/>
        <v>84</v>
      </c>
      <c r="L41" s="98">
        <f t="shared" si="4"/>
        <v>73.369854910337978</v>
      </c>
    </row>
    <row r="42" spans="1:12" ht="16.5" customHeight="1">
      <c r="A42" s="45" t="s">
        <v>213</v>
      </c>
      <c r="B42" s="69">
        <v>13757</v>
      </c>
      <c r="C42" s="54">
        <v>15718</v>
      </c>
      <c r="D42" s="26">
        <v>21046</v>
      </c>
      <c r="E42" s="26">
        <v>15758.473988228499</v>
      </c>
      <c r="F42" s="26">
        <v>16643.7746106632</v>
      </c>
      <c r="G42" s="26">
        <v>23996.743673885401</v>
      </c>
      <c r="H42" s="40">
        <f t="shared" si="2"/>
        <v>0.3135344506517691</v>
      </c>
      <c r="I42" s="40">
        <f t="shared" si="0"/>
        <v>0.52983935451043107</v>
      </c>
      <c r="J42" s="54">
        <f t="shared" si="1"/>
        <v>7289</v>
      </c>
      <c r="K42" s="54">
        <f t="shared" si="3"/>
        <v>5328</v>
      </c>
      <c r="L42" s="98">
        <f t="shared" si="4"/>
        <v>7352.9690632222009</v>
      </c>
    </row>
    <row r="43" spans="1:12" ht="16.5" customHeight="1">
      <c r="A43" s="45" t="s">
        <v>214</v>
      </c>
      <c r="B43" s="69">
        <v>3349</v>
      </c>
      <c r="C43" s="54">
        <v>3659</v>
      </c>
      <c r="D43" s="26">
        <v>4950</v>
      </c>
      <c r="E43" s="26">
        <v>3334.6418265719199</v>
      </c>
      <c r="F43" s="26">
        <v>4072.9113785551399</v>
      </c>
      <c r="G43" s="26">
        <v>4900.9375413398302</v>
      </c>
      <c r="H43" s="40">
        <f t="shared" si="2"/>
        <v>7.3743016759776542E-2</v>
      </c>
      <c r="I43" s="40">
        <f t="shared" si="0"/>
        <v>0.47805315019408778</v>
      </c>
      <c r="J43" s="54">
        <f t="shared" si="1"/>
        <v>1601</v>
      </c>
      <c r="K43" s="54">
        <f t="shared" si="3"/>
        <v>1291</v>
      </c>
      <c r="L43" s="98">
        <f t="shared" si="4"/>
        <v>828.02616278469031</v>
      </c>
    </row>
    <row r="44" spans="1:12" ht="16.5" customHeight="1">
      <c r="A44" s="45" t="s">
        <v>215</v>
      </c>
      <c r="B44" s="69">
        <v>362</v>
      </c>
      <c r="C44" s="54">
        <v>511</v>
      </c>
      <c r="D44" s="26">
        <v>711</v>
      </c>
      <c r="E44" s="26">
        <v>443.40898638775798</v>
      </c>
      <c r="F44" s="26">
        <v>593.67015134404301</v>
      </c>
      <c r="G44" s="26">
        <v>870.21123944849205</v>
      </c>
      <c r="H44" s="40">
        <f t="shared" si="2"/>
        <v>1.0592178770949721E-2</v>
      </c>
      <c r="I44" s="40">
        <f t="shared" si="0"/>
        <v>0.96408839779005528</v>
      </c>
      <c r="J44" s="54">
        <f t="shared" si="1"/>
        <v>349</v>
      </c>
      <c r="K44" s="54">
        <f t="shared" si="3"/>
        <v>200</v>
      </c>
      <c r="L44" s="98">
        <f t="shared" si="4"/>
        <v>276.54108810444905</v>
      </c>
    </row>
    <row r="45" spans="1:12" ht="16.5" customHeight="1">
      <c r="A45" s="45" t="s">
        <v>216</v>
      </c>
      <c r="B45" s="69">
        <v>94</v>
      </c>
      <c r="C45" s="54">
        <v>141</v>
      </c>
      <c r="D45" s="26">
        <v>142</v>
      </c>
      <c r="E45" s="26">
        <v>103.024320720657</v>
      </c>
      <c r="F45" s="26">
        <v>152.62734320587799</v>
      </c>
      <c r="G45" s="26">
        <v>152.77020048922901</v>
      </c>
      <c r="H45" s="40">
        <f t="shared" si="2"/>
        <v>2.1154562383612664E-3</v>
      </c>
      <c r="I45" s="40">
        <f t="shared" si="0"/>
        <v>0.51063829787234039</v>
      </c>
      <c r="J45" s="54">
        <f t="shared" si="1"/>
        <v>48</v>
      </c>
      <c r="K45" s="54">
        <f t="shared" si="3"/>
        <v>1</v>
      </c>
      <c r="L45" s="98">
        <f t="shared" si="4"/>
        <v>0.14285728335102021</v>
      </c>
    </row>
    <row r="46" spans="1:12" ht="16.5" customHeight="1">
      <c r="A46" s="45" t="s">
        <v>217</v>
      </c>
      <c r="B46" s="69">
        <v>86</v>
      </c>
      <c r="C46" s="54">
        <v>137</v>
      </c>
      <c r="D46" s="26">
        <v>149</v>
      </c>
      <c r="E46" s="26">
        <v>114.352683584025</v>
      </c>
      <c r="F46" s="26">
        <v>180.13289409885201</v>
      </c>
      <c r="G46" s="26">
        <v>197.958029185182</v>
      </c>
      <c r="H46" s="40">
        <f t="shared" si="2"/>
        <v>2.2197392923649908E-3</v>
      </c>
      <c r="I46" s="40">
        <f t="shared" si="0"/>
        <v>0.73255813953488369</v>
      </c>
      <c r="J46" s="54">
        <f t="shared" si="1"/>
        <v>63</v>
      </c>
      <c r="K46" s="54">
        <f t="shared" si="3"/>
        <v>12</v>
      </c>
      <c r="L46" s="98">
        <f t="shared" si="4"/>
        <v>17.825135086329993</v>
      </c>
    </row>
    <row r="47" spans="1:12" ht="16.5" customHeight="1">
      <c r="A47" s="45" t="s">
        <v>218</v>
      </c>
      <c r="B47" s="69">
        <v>68</v>
      </c>
      <c r="C47" s="54">
        <v>50</v>
      </c>
      <c r="D47" s="26">
        <v>66</v>
      </c>
      <c r="E47" s="26">
        <v>120.815448775448</v>
      </c>
      <c r="F47" s="26">
        <v>74.906710357720399</v>
      </c>
      <c r="G47" s="26">
        <v>116.544160601344</v>
      </c>
      <c r="H47" s="40">
        <f t="shared" si="2"/>
        <v>9.8324022346368725E-4</v>
      </c>
      <c r="I47" s="40">
        <f t="shared" si="0"/>
        <v>-2.9411764705882353E-2</v>
      </c>
      <c r="J47" s="54">
        <f t="shared" si="1"/>
        <v>-2</v>
      </c>
      <c r="K47" s="54">
        <f t="shared" si="3"/>
        <v>16</v>
      </c>
      <c r="L47" s="98">
        <f t="shared" si="4"/>
        <v>41.637450243623604</v>
      </c>
    </row>
    <row r="48" spans="1:12" ht="16.5" customHeight="1">
      <c r="A48" s="45" t="s">
        <v>219</v>
      </c>
      <c r="B48" s="69">
        <v>87</v>
      </c>
      <c r="C48" s="54">
        <v>171</v>
      </c>
      <c r="D48" s="26">
        <v>205</v>
      </c>
      <c r="E48" s="26">
        <v>125.61035565117901</v>
      </c>
      <c r="F48" s="26">
        <v>208.916670238254</v>
      </c>
      <c r="G48" s="26">
        <v>288.720731301483</v>
      </c>
      <c r="H48" s="40">
        <f t="shared" si="2"/>
        <v>3.0540037243947859E-3</v>
      </c>
      <c r="I48" s="40">
        <f t="shared" si="0"/>
        <v>1.3563218390804597</v>
      </c>
      <c r="J48" s="54">
        <f t="shared" si="1"/>
        <v>118</v>
      </c>
      <c r="K48" s="54">
        <f t="shared" si="3"/>
        <v>34</v>
      </c>
      <c r="L48" s="98">
        <f t="shared" si="4"/>
        <v>79.804061063229</v>
      </c>
    </row>
    <row r="49" spans="1:12" ht="16.5" customHeight="1">
      <c r="A49" s="45" t="s">
        <v>220</v>
      </c>
      <c r="B49" s="69">
        <v>684</v>
      </c>
      <c r="C49" s="54">
        <v>749</v>
      </c>
      <c r="D49" s="26">
        <v>1018</v>
      </c>
      <c r="E49" s="26">
        <v>870.76345549445102</v>
      </c>
      <c r="F49" s="26">
        <v>1000.77246677011</v>
      </c>
      <c r="G49" s="26">
        <v>1107.6144181069401</v>
      </c>
      <c r="H49" s="40">
        <f t="shared" si="2"/>
        <v>1.5165735567970205E-2</v>
      </c>
      <c r="I49" s="40">
        <f t="shared" si="0"/>
        <v>0.48830409356725146</v>
      </c>
      <c r="J49" s="54">
        <f t="shared" si="1"/>
        <v>334</v>
      </c>
      <c r="K49" s="54">
        <f t="shared" si="3"/>
        <v>269</v>
      </c>
      <c r="L49" s="98">
        <f t="shared" si="4"/>
        <v>106.84195133683011</v>
      </c>
    </row>
    <row r="50" spans="1:12" ht="16.5" customHeight="1">
      <c r="A50" s="45" t="s">
        <v>222</v>
      </c>
      <c r="B50" s="69">
        <v>41</v>
      </c>
      <c r="C50" s="54">
        <v>39</v>
      </c>
      <c r="D50" s="26">
        <v>36</v>
      </c>
      <c r="E50" s="26">
        <v>46.461893955526001</v>
      </c>
      <c r="F50" s="26">
        <v>44.1113290219646</v>
      </c>
      <c r="G50" s="26">
        <v>40.1518991450843</v>
      </c>
      <c r="H50" s="40">
        <f t="shared" si="2"/>
        <v>5.3631284916201116E-4</v>
      </c>
      <c r="I50" s="40">
        <f t="shared" si="0"/>
        <v>-0.12195121951219512</v>
      </c>
      <c r="J50" s="54">
        <f t="shared" si="1"/>
        <v>-5</v>
      </c>
      <c r="K50" s="54">
        <f t="shared" si="3"/>
        <v>-3</v>
      </c>
      <c r="L50" s="98">
        <f t="shared" si="4"/>
        <v>-3.9594298768803</v>
      </c>
    </row>
    <row r="51" spans="1:12" ht="16.5" customHeight="1">
      <c r="A51" s="45" t="s">
        <v>130</v>
      </c>
      <c r="B51" s="69">
        <v>98</v>
      </c>
      <c r="C51" s="54">
        <v>98</v>
      </c>
      <c r="D51" s="26">
        <v>161</v>
      </c>
      <c r="E51" s="26">
        <v>116.370376823114</v>
      </c>
      <c r="F51" s="26">
        <v>120.54158315598499</v>
      </c>
      <c r="G51" s="26">
        <v>187.75979857742001</v>
      </c>
      <c r="H51" s="40">
        <f t="shared" si="2"/>
        <v>2.3985102420856609E-3</v>
      </c>
      <c r="I51" s="40">
        <f t="shared" si="0"/>
        <v>0.6428571428571429</v>
      </c>
      <c r="J51" s="54">
        <f t="shared" si="1"/>
        <v>63</v>
      </c>
      <c r="K51" s="54">
        <f t="shared" si="3"/>
        <v>63</v>
      </c>
      <c r="L51" s="98">
        <f t="shared" si="4"/>
        <v>67.218215421435019</v>
      </c>
    </row>
    <row r="52" spans="1:12" ht="16.5" customHeight="1">
      <c r="A52" s="45" t="s">
        <v>223</v>
      </c>
      <c r="B52" s="69">
        <v>215</v>
      </c>
      <c r="C52" s="54">
        <v>366</v>
      </c>
      <c r="D52" s="26">
        <v>321</v>
      </c>
      <c r="E52" s="26">
        <v>240.031153148859</v>
      </c>
      <c r="F52" s="26">
        <v>398.75530860622098</v>
      </c>
      <c r="G52" s="26">
        <v>357.706025265204</v>
      </c>
      <c r="H52" s="40">
        <f t="shared" si="2"/>
        <v>4.7821229050279326E-3</v>
      </c>
      <c r="I52" s="40">
        <f t="shared" si="0"/>
        <v>0.49302325581395351</v>
      </c>
      <c r="J52" s="54">
        <f t="shared" si="1"/>
        <v>106</v>
      </c>
      <c r="K52" s="54">
        <f t="shared" si="3"/>
        <v>-45</v>
      </c>
      <c r="L52" s="98">
        <f t="shared" si="4"/>
        <v>-41.049283341016974</v>
      </c>
    </row>
    <row r="53" spans="1:12" ht="16.5" customHeight="1">
      <c r="A53" s="45" t="s">
        <v>221</v>
      </c>
      <c r="B53" s="69">
        <v>58</v>
      </c>
      <c r="C53" s="54">
        <v>73</v>
      </c>
      <c r="D53" s="26">
        <v>119</v>
      </c>
      <c r="E53" s="26">
        <v>70.897817273993098</v>
      </c>
      <c r="F53" s="26">
        <v>105.84605106523399</v>
      </c>
      <c r="G53" s="26">
        <v>123.933866622675</v>
      </c>
      <c r="H53" s="40">
        <f t="shared" si="2"/>
        <v>1.7728119180633146E-3</v>
      </c>
      <c r="I53" s="40">
        <f t="shared" si="0"/>
        <v>1.0517241379310345</v>
      </c>
      <c r="J53" s="54">
        <f t="shared" si="1"/>
        <v>61</v>
      </c>
      <c r="K53" s="54">
        <f t="shared" si="3"/>
        <v>46</v>
      </c>
      <c r="L53" s="98">
        <f t="shared" si="4"/>
        <v>18.087815557441004</v>
      </c>
    </row>
    <row r="54" spans="1:12" ht="16.5" customHeight="1">
      <c r="A54" s="45" t="s">
        <v>224</v>
      </c>
      <c r="B54" s="69">
        <v>1380</v>
      </c>
      <c r="C54" s="54">
        <v>1545</v>
      </c>
      <c r="D54" s="26">
        <v>2026</v>
      </c>
      <c r="E54" s="26">
        <v>1447.9938769139401</v>
      </c>
      <c r="F54" s="26">
        <v>1605.74293355594</v>
      </c>
      <c r="G54" s="26">
        <v>2117.3227843858199</v>
      </c>
      <c r="H54" s="40">
        <f t="shared" si="2"/>
        <v>3.0182495344506517E-2</v>
      </c>
      <c r="I54" s="40">
        <f t="shared" si="0"/>
        <v>0.46811594202898549</v>
      </c>
      <c r="J54" s="54">
        <f t="shared" si="1"/>
        <v>646</v>
      </c>
      <c r="K54" s="54">
        <f t="shared" si="3"/>
        <v>481</v>
      </c>
      <c r="L54" s="98">
        <f t="shared" si="4"/>
        <v>511.57985082987989</v>
      </c>
    </row>
    <row r="55" spans="1:12" ht="16.5" customHeight="1">
      <c r="A55" s="45" t="s">
        <v>225</v>
      </c>
      <c r="B55" s="69">
        <v>616</v>
      </c>
      <c r="C55" s="54">
        <v>900</v>
      </c>
      <c r="D55" s="26">
        <v>1273</v>
      </c>
      <c r="E55" s="26">
        <v>694.14682921790302</v>
      </c>
      <c r="F55" s="26">
        <v>1015.94512715762</v>
      </c>
      <c r="G55" s="26">
        <v>1287.5169629977199</v>
      </c>
      <c r="H55" s="40">
        <f t="shared" si="2"/>
        <v>1.8964618249534451E-2</v>
      </c>
      <c r="I55" s="40">
        <f t="shared" si="0"/>
        <v>1.0665584415584415</v>
      </c>
      <c r="J55" s="54">
        <f t="shared" si="1"/>
        <v>657</v>
      </c>
      <c r="K55" s="54">
        <f t="shared" si="3"/>
        <v>373</v>
      </c>
      <c r="L55" s="98">
        <f t="shared" si="4"/>
        <v>271.57183584009988</v>
      </c>
    </row>
    <row r="56" spans="1:12" ht="16.5" customHeight="1">
      <c r="A56" s="45" t="s">
        <v>226</v>
      </c>
      <c r="B56" s="69">
        <v>236</v>
      </c>
      <c r="C56" s="54">
        <v>204</v>
      </c>
      <c r="D56" s="26">
        <v>295</v>
      </c>
      <c r="E56" s="26">
        <v>277.62078387987498</v>
      </c>
      <c r="F56" s="26">
        <v>256.730961200943</v>
      </c>
      <c r="G56" s="26">
        <v>340.59696448041501</v>
      </c>
      <c r="H56" s="40">
        <f t="shared" si="2"/>
        <v>4.3947858472998137E-3</v>
      </c>
      <c r="I56" s="40">
        <f t="shared" si="0"/>
        <v>0.25</v>
      </c>
      <c r="J56" s="54">
        <f t="shared" si="1"/>
        <v>59</v>
      </c>
      <c r="K56" s="54">
        <f t="shared" si="3"/>
        <v>91</v>
      </c>
      <c r="L56" s="98">
        <f t="shared" si="4"/>
        <v>83.866003279472011</v>
      </c>
    </row>
    <row r="57" spans="1:12" ht="16.5" customHeight="1">
      <c r="A57" s="45" t="s">
        <v>227</v>
      </c>
      <c r="B57" s="69">
        <v>245</v>
      </c>
      <c r="C57" s="54">
        <v>275</v>
      </c>
      <c r="D57" s="26">
        <v>427</v>
      </c>
      <c r="E57" s="26">
        <v>306.81551874672999</v>
      </c>
      <c r="F57" s="26">
        <v>348.59987474986201</v>
      </c>
      <c r="G57" s="26">
        <v>490.19544424750597</v>
      </c>
      <c r="H57" s="40">
        <f t="shared" si="2"/>
        <v>6.3612662942271877E-3</v>
      </c>
      <c r="I57" s="40">
        <f t="shared" si="0"/>
        <v>0.74285714285714288</v>
      </c>
      <c r="J57" s="54">
        <f t="shared" si="1"/>
        <v>182</v>
      </c>
      <c r="K57" s="54">
        <f t="shared" si="3"/>
        <v>152</v>
      </c>
      <c r="L57" s="98">
        <f t="shared" si="4"/>
        <v>141.59556949764396</v>
      </c>
    </row>
    <row r="58" spans="1:12" ht="16.5" customHeight="1">
      <c r="A58" s="45" t="s">
        <v>228</v>
      </c>
      <c r="B58" s="69">
        <v>717</v>
      </c>
      <c r="C58" s="54">
        <v>863</v>
      </c>
      <c r="D58" s="26">
        <v>1153</v>
      </c>
      <c r="E58" s="26">
        <v>786.57410188418498</v>
      </c>
      <c r="F58" s="26">
        <v>1007.23577744718</v>
      </c>
      <c r="G58" s="26">
        <v>1123.94753913356</v>
      </c>
      <c r="H58" s="40">
        <f t="shared" si="2"/>
        <v>1.7176908752327746E-2</v>
      </c>
      <c r="I58" s="40">
        <f t="shared" si="0"/>
        <v>0.60808926080892611</v>
      </c>
      <c r="J58" s="54">
        <f t="shared" si="1"/>
        <v>436</v>
      </c>
      <c r="K58" s="54">
        <f t="shared" si="3"/>
        <v>290</v>
      </c>
      <c r="L58" s="98">
        <f t="shared" si="4"/>
        <v>116.71176168637999</v>
      </c>
    </row>
    <row r="59" spans="1:12" ht="16.5" customHeight="1">
      <c r="A59" s="45" t="s">
        <v>229</v>
      </c>
      <c r="B59" s="69">
        <v>160</v>
      </c>
      <c r="C59" s="54">
        <v>239</v>
      </c>
      <c r="D59" s="26">
        <v>325</v>
      </c>
      <c r="E59" s="26">
        <v>183.57304726497199</v>
      </c>
      <c r="F59" s="26">
        <v>260.35930434279402</v>
      </c>
      <c r="G59" s="26">
        <v>372.423990063394</v>
      </c>
      <c r="H59" s="40">
        <f t="shared" si="2"/>
        <v>4.8417132216014899E-3</v>
      </c>
      <c r="I59" s="40">
        <f t="shared" si="0"/>
        <v>1.03125</v>
      </c>
      <c r="J59" s="54">
        <f t="shared" si="1"/>
        <v>165</v>
      </c>
      <c r="K59" s="54">
        <f t="shared" si="3"/>
        <v>86</v>
      </c>
      <c r="L59" s="98">
        <f t="shared" si="4"/>
        <v>112.06468572059998</v>
      </c>
    </row>
    <row r="60" spans="1:12" ht="16.5" customHeight="1">
      <c r="A60" s="45" t="s">
        <v>230</v>
      </c>
      <c r="B60" s="69">
        <v>770</v>
      </c>
      <c r="C60" s="54">
        <v>832</v>
      </c>
      <c r="D60" s="26">
        <v>1235</v>
      </c>
      <c r="E60" s="26">
        <v>859.12684818409605</v>
      </c>
      <c r="F60" s="26">
        <v>954.74987053972302</v>
      </c>
      <c r="G60" s="26">
        <v>1377.95020131918</v>
      </c>
      <c r="H60" s="40">
        <f t="shared" si="2"/>
        <v>1.839851024208566E-2</v>
      </c>
      <c r="I60" s="40">
        <f t="shared" si="0"/>
        <v>0.60389610389610393</v>
      </c>
      <c r="J60" s="54">
        <f t="shared" si="1"/>
        <v>465</v>
      </c>
      <c r="K60" s="54">
        <f t="shared" si="3"/>
        <v>403</v>
      </c>
      <c r="L60" s="98">
        <f t="shared" si="4"/>
        <v>423.20033077945698</v>
      </c>
    </row>
    <row r="61" spans="1:12" ht="16.5" customHeight="1">
      <c r="A61" s="45" t="s">
        <v>231</v>
      </c>
      <c r="B61" s="69">
        <v>580</v>
      </c>
      <c r="C61" s="54">
        <v>470</v>
      </c>
      <c r="D61" s="26">
        <v>662</v>
      </c>
      <c r="E61" s="26">
        <v>1001.69917236408</v>
      </c>
      <c r="F61" s="26">
        <v>960.39388678294904</v>
      </c>
      <c r="G61" s="26">
        <v>1313.99957349295</v>
      </c>
      <c r="H61" s="40">
        <f t="shared" si="2"/>
        <v>9.8621973929236498E-3</v>
      </c>
      <c r="I61" s="40">
        <f t="shared" si="0"/>
        <v>0.14137931034482759</v>
      </c>
      <c r="J61" s="54">
        <f t="shared" si="1"/>
        <v>82</v>
      </c>
      <c r="K61" s="54">
        <f t="shared" si="3"/>
        <v>192</v>
      </c>
      <c r="L61" s="98">
        <f t="shared" si="4"/>
        <v>353.60568671000101</v>
      </c>
    </row>
    <row r="62" spans="1:12" ht="16.5" customHeight="1">
      <c r="A62" s="45" t="s">
        <v>232</v>
      </c>
      <c r="B62" s="69">
        <v>60</v>
      </c>
      <c r="C62" s="54">
        <v>56</v>
      </c>
      <c r="D62" s="26">
        <v>56</v>
      </c>
      <c r="E62" s="26">
        <v>94.591865378063105</v>
      </c>
      <c r="F62" s="26">
        <v>82.152976736075104</v>
      </c>
      <c r="G62" s="26">
        <v>87.513378750693605</v>
      </c>
      <c r="H62" s="40">
        <f t="shared" si="2"/>
        <v>8.3426443202979511E-4</v>
      </c>
      <c r="I62" s="40">
        <f t="shared" si="0"/>
        <v>-6.6666666666666666E-2</v>
      </c>
      <c r="J62" s="54">
        <f t="shared" si="1"/>
        <v>-4</v>
      </c>
      <c r="K62" s="54">
        <f t="shared" si="3"/>
        <v>0</v>
      </c>
      <c r="L62" s="98">
        <f t="shared" si="4"/>
        <v>5.3604020146185007</v>
      </c>
    </row>
    <row r="63" spans="1:12" ht="16.5" customHeight="1">
      <c r="A63" s="45" t="s">
        <v>233</v>
      </c>
      <c r="B63" s="69">
        <v>91</v>
      </c>
      <c r="C63" s="54">
        <v>129</v>
      </c>
      <c r="D63" s="26">
        <v>119</v>
      </c>
      <c r="E63" s="26">
        <v>127.520447403934</v>
      </c>
      <c r="F63" s="26">
        <v>157.73577108046899</v>
      </c>
      <c r="G63" s="26">
        <v>166.75619548886499</v>
      </c>
      <c r="H63" s="40">
        <f t="shared" si="2"/>
        <v>1.7728119180633146E-3</v>
      </c>
      <c r="I63" s="40">
        <f t="shared" si="0"/>
        <v>0.30769230769230771</v>
      </c>
      <c r="J63" s="54">
        <f t="shared" si="1"/>
        <v>28</v>
      </c>
      <c r="K63" s="54">
        <f t="shared" si="3"/>
        <v>-10</v>
      </c>
      <c r="L63" s="98">
        <f t="shared" si="4"/>
        <v>9.0204244083959964</v>
      </c>
    </row>
    <row r="64" spans="1:12" ht="16.5" customHeight="1">
      <c r="A64" s="45" t="s">
        <v>234</v>
      </c>
      <c r="B64" s="69">
        <v>116</v>
      </c>
      <c r="C64" s="54">
        <v>92</v>
      </c>
      <c r="D64" s="26">
        <v>145</v>
      </c>
      <c r="E64" s="26">
        <v>156.62170181566901</v>
      </c>
      <c r="F64" s="26">
        <v>120.844982199885</v>
      </c>
      <c r="G64" s="26">
        <v>195.77620040683101</v>
      </c>
      <c r="H64" s="40">
        <f t="shared" si="2"/>
        <v>2.160148975791434E-3</v>
      </c>
      <c r="I64" s="40">
        <f t="shared" si="0"/>
        <v>0.25</v>
      </c>
      <c r="J64" s="54">
        <f t="shared" si="1"/>
        <v>29</v>
      </c>
      <c r="K64" s="54">
        <f t="shared" si="3"/>
        <v>53</v>
      </c>
      <c r="L64" s="98">
        <f t="shared" si="4"/>
        <v>74.931218206946014</v>
      </c>
    </row>
    <row r="65" spans="1:12" ht="16.5" customHeight="1">
      <c r="A65" s="45" t="s">
        <v>235</v>
      </c>
      <c r="B65" s="69">
        <v>219</v>
      </c>
      <c r="C65" s="54">
        <v>275</v>
      </c>
      <c r="D65" s="26">
        <v>362</v>
      </c>
      <c r="E65" s="26">
        <v>264.19580958698401</v>
      </c>
      <c r="F65" s="26">
        <v>306.84417500329801</v>
      </c>
      <c r="G65" s="26">
        <v>428.42507958408999</v>
      </c>
      <c r="H65" s="40">
        <f t="shared" si="2"/>
        <v>5.3929236499068904E-3</v>
      </c>
      <c r="I65" s="40">
        <f t="shared" si="0"/>
        <v>0.65296803652968038</v>
      </c>
      <c r="J65" s="54">
        <f t="shared" si="1"/>
        <v>143</v>
      </c>
      <c r="K65" s="54">
        <f t="shared" si="3"/>
        <v>87</v>
      </c>
      <c r="L65" s="98">
        <f t="shared" si="4"/>
        <v>121.58090458079198</v>
      </c>
    </row>
    <row r="66" spans="1:12" ht="16.5" customHeight="1">
      <c r="A66" s="45" t="s">
        <v>236</v>
      </c>
      <c r="B66" s="69">
        <v>145</v>
      </c>
      <c r="C66" s="54">
        <v>164</v>
      </c>
      <c r="D66" s="26">
        <v>220</v>
      </c>
      <c r="E66" s="26">
        <v>195.158243111959</v>
      </c>
      <c r="F66" s="26">
        <v>218.446073233927</v>
      </c>
      <c r="G66" s="26">
        <v>260.96718374999398</v>
      </c>
      <c r="H66" s="40">
        <f t="shared" si="2"/>
        <v>3.277467411545624E-3</v>
      </c>
      <c r="I66" s="40">
        <f t="shared" si="0"/>
        <v>0.51724137931034486</v>
      </c>
      <c r="J66" s="54">
        <f t="shared" si="1"/>
        <v>75</v>
      </c>
      <c r="K66" s="54">
        <f t="shared" si="3"/>
        <v>56</v>
      </c>
      <c r="L66" s="98">
        <f t="shared" si="4"/>
        <v>42.521110516066983</v>
      </c>
    </row>
    <row r="67" spans="1:12" ht="16.5" customHeight="1">
      <c r="A67" s="45" t="s">
        <v>237</v>
      </c>
      <c r="B67" s="69">
        <v>110</v>
      </c>
      <c r="C67" s="54">
        <v>153</v>
      </c>
      <c r="D67" s="26">
        <v>170</v>
      </c>
      <c r="E67" s="26">
        <v>146.064874944427</v>
      </c>
      <c r="F67" s="26">
        <v>173.745043991062</v>
      </c>
      <c r="G67" s="26">
        <v>216.00894136454801</v>
      </c>
      <c r="H67" s="40">
        <f t="shared" si="2"/>
        <v>2.532588454376164E-3</v>
      </c>
      <c r="I67" s="40">
        <f t="shared" ref="I67:I84" si="5">(D67-B67)/B67</f>
        <v>0.54545454545454541</v>
      </c>
      <c r="J67" s="54">
        <f t="shared" ref="J67:J84" si="6">D67-B67</f>
        <v>60</v>
      </c>
      <c r="K67" s="54">
        <f t="shared" si="3"/>
        <v>17</v>
      </c>
      <c r="L67" s="98">
        <f t="shared" si="4"/>
        <v>42.263897373486003</v>
      </c>
    </row>
    <row r="68" spans="1:12" ht="16.5" customHeight="1">
      <c r="A68" s="45" t="s">
        <v>238</v>
      </c>
      <c r="B68" s="69">
        <v>540</v>
      </c>
      <c r="C68" s="54">
        <v>793</v>
      </c>
      <c r="D68" s="26">
        <v>950</v>
      </c>
      <c r="E68" s="26">
        <v>585.05623040006799</v>
      </c>
      <c r="F68" s="26">
        <v>862.56865891291</v>
      </c>
      <c r="G68" s="26">
        <v>1001.28070632887</v>
      </c>
      <c r="H68" s="40">
        <f t="shared" ref="H68:H84" si="7">D68/$D$84</f>
        <v>1.415270018621974E-2</v>
      </c>
      <c r="I68" s="40">
        <f t="shared" si="5"/>
        <v>0.7592592592592593</v>
      </c>
      <c r="J68" s="54">
        <f t="shared" si="6"/>
        <v>410</v>
      </c>
      <c r="K68" s="54">
        <f t="shared" ref="K68:K84" si="8">D68-C68</f>
        <v>157</v>
      </c>
      <c r="L68" s="98">
        <f t="shared" ref="L68:L84" si="9">G68-F68</f>
        <v>138.71204741596</v>
      </c>
    </row>
    <row r="69" spans="1:12" ht="16.5" customHeight="1">
      <c r="A69" s="45" t="s">
        <v>239</v>
      </c>
      <c r="B69" s="69">
        <v>532</v>
      </c>
      <c r="C69" s="54">
        <v>825</v>
      </c>
      <c r="D69" s="26">
        <v>762</v>
      </c>
      <c r="E69" s="26">
        <v>601.73605055434496</v>
      </c>
      <c r="F69" s="26">
        <v>830.18280294387898</v>
      </c>
      <c r="G69" s="26">
        <v>910.85628421476804</v>
      </c>
      <c r="H69" s="40">
        <f t="shared" si="7"/>
        <v>1.135195530726257E-2</v>
      </c>
      <c r="I69" s="40">
        <f t="shared" si="5"/>
        <v>0.43233082706766918</v>
      </c>
      <c r="J69" s="54">
        <f t="shared" si="6"/>
        <v>230</v>
      </c>
      <c r="K69" s="54">
        <f t="shared" si="8"/>
        <v>-63</v>
      </c>
      <c r="L69" s="98">
        <f t="shared" si="9"/>
        <v>80.673481270889056</v>
      </c>
    </row>
    <row r="70" spans="1:12" ht="16.5" customHeight="1">
      <c r="A70" s="45" t="s">
        <v>240</v>
      </c>
      <c r="B70" s="69">
        <v>36</v>
      </c>
      <c r="C70" s="54">
        <v>57</v>
      </c>
      <c r="D70" s="26">
        <v>52</v>
      </c>
      <c r="E70" s="26">
        <v>46.557761998819601</v>
      </c>
      <c r="F70" s="26">
        <v>83.336213920408099</v>
      </c>
      <c r="G70" s="26">
        <v>68.364718534582906</v>
      </c>
      <c r="H70" s="40">
        <f t="shared" si="7"/>
        <v>7.7467411545623836E-4</v>
      </c>
      <c r="I70" s="40">
        <f t="shared" si="5"/>
        <v>0.44444444444444442</v>
      </c>
      <c r="J70" s="54">
        <f t="shared" si="6"/>
        <v>16</v>
      </c>
      <c r="K70" s="54">
        <f t="shared" si="8"/>
        <v>-5</v>
      </c>
      <c r="L70" s="98">
        <f t="shared" si="9"/>
        <v>-14.971495385825193</v>
      </c>
    </row>
    <row r="71" spans="1:12" ht="16.5" customHeight="1">
      <c r="A71" s="45" t="s">
        <v>241</v>
      </c>
      <c r="B71" s="69">
        <v>79</v>
      </c>
      <c r="C71" s="54">
        <v>54</v>
      </c>
      <c r="D71" s="26">
        <v>85</v>
      </c>
      <c r="E71" s="26">
        <v>115.699955152195</v>
      </c>
      <c r="F71" s="26">
        <v>77.224928430710804</v>
      </c>
      <c r="G71" s="26">
        <v>124.48600336573</v>
      </c>
      <c r="H71" s="40">
        <f t="shared" si="7"/>
        <v>1.266294227188082E-3</v>
      </c>
      <c r="I71" s="40">
        <f t="shared" si="5"/>
        <v>7.5949367088607597E-2</v>
      </c>
      <c r="J71" s="54">
        <f t="shared" si="6"/>
        <v>6</v>
      </c>
      <c r="K71" s="54">
        <f t="shared" si="8"/>
        <v>31</v>
      </c>
      <c r="L71" s="98">
        <f t="shared" si="9"/>
        <v>47.261074935019195</v>
      </c>
    </row>
    <row r="72" spans="1:12" ht="16.5" customHeight="1">
      <c r="A72" s="45" t="s">
        <v>242</v>
      </c>
      <c r="B72" s="69">
        <v>228</v>
      </c>
      <c r="C72" s="54">
        <v>307</v>
      </c>
      <c r="D72" s="26">
        <v>251</v>
      </c>
      <c r="E72" s="26">
        <v>368.981749403077</v>
      </c>
      <c r="F72" s="26">
        <v>433.14734747402503</v>
      </c>
      <c r="G72" s="26">
        <v>406.20291062747799</v>
      </c>
      <c r="H72" s="40">
        <f t="shared" si="7"/>
        <v>3.7392923649906891E-3</v>
      </c>
      <c r="I72" s="40">
        <f t="shared" si="5"/>
        <v>0.10087719298245613</v>
      </c>
      <c r="J72" s="54">
        <f t="shared" si="6"/>
        <v>23</v>
      </c>
      <c r="K72" s="54">
        <f t="shared" si="8"/>
        <v>-56</v>
      </c>
      <c r="L72" s="98">
        <f t="shared" si="9"/>
        <v>-26.944436846547035</v>
      </c>
    </row>
    <row r="73" spans="1:12" ht="16.5" customHeight="1">
      <c r="A73" s="45" t="s">
        <v>243</v>
      </c>
      <c r="B73" s="69">
        <v>254</v>
      </c>
      <c r="C73" s="54">
        <v>364</v>
      </c>
      <c r="D73" s="26">
        <v>433</v>
      </c>
      <c r="E73" s="26">
        <v>354.00842257415297</v>
      </c>
      <c r="F73" s="26">
        <v>465.05760166562902</v>
      </c>
      <c r="G73" s="26">
        <v>559.88836468927798</v>
      </c>
      <c r="H73" s="40">
        <f t="shared" si="7"/>
        <v>6.4506517690875237E-3</v>
      </c>
      <c r="I73" s="40">
        <f t="shared" si="5"/>
        <v>0.70472440944881887</v>
      </c>
      <c r="J73" s="54">
        <f t="shared" si="6"/>
        <v>179</v>
      </c>
      <c r="K73" s="54">
        <f t="shared" si="8"/>
        <v>69</v>
      </c>
      <c r="L73" s="98">
        <f t="shared" si="9"/>
        <v>94.830763023648956</v>
      </c>
    </row>
    <row r="74" spans="1:12" ht="16.5" customHeight="1">
      <c r="A74" s="45" t="s">
        <v>244</v>
      </c>
      <c r="B74" s="69">
        <v>73</v>
      </c>
      <c r="C74" s="54">
        <v>73</v>
      </c>
      <c r="D74" s="26">
        <v>109</v>
      </c>
      <c r="E74" s="26">
        <v>85.947170723474798</v>
      </c>
      <c r="F74" s="26">
        <v>94.373764154326693</v>
      </c>
      <c r="G74" s="26">
        <v>127.82246674812799</v>
      </c>
      <c r="H74" s="40">
        <f t="shared" si="7"/>
        <v>1.6238361266294227E-3</v>
      </c>
      <c r="I74" s="40">
        <f t="shared" si="5"/>
        <v>0.49315068493150682</v>
      </c>
      <c r="J74" s="54">
        <f t="shared" si="6"/>
        <v>36</v>
      </c>
      <c r="K74" s="54">
        <f t="shared" si="8"/>
        <v>36</v>
      </c>
      <c r="L74" s="98">
        <f t="shared" si="9"/>
        <v>33.448702593801301</v>
      </c>
    </row>
    <row r="75" spans="1:12" ht="16.5" customHeight="1">
      <c r="A75" s="45" t="s">
        <v>245</v>
      </c>
      <c r="B75" s="69">
        <v>791</v>
      </c>
      <c r="C75" s="54">
        <v>1175</v>
      </c>
      <c r="D75" s="26">
        <v>1436</v>
      </c>
      <c r="E75" s="26">
        <v>975.77867031253902</v>
      </c>
      <c r="F75" s="26">
        <v>1409.7530653598101</v>
      </c>
      <c r="G75" s="26">
        <v>1764.2615831307401</v>
      </c>
      <c r="H75" s="40">
        <f t="shared" si="7"/>
        <v>2.139292364990689E-2</v>
      </c>
      <c r="I75" s="40">
        <f t="shared" si="5"/>
        <v>0.81542351453855877</v>
      </c>
      <c r="J75" s="54">
        <f t="shared" si="6"/>
        <v>645</v>
      </c>
      <c r="K75" s="54">
        <f t="shared" si="8"/>
        <v>261</v>
      </c>
      <c r="L75" s="98">
        <f t="shared" si="9"/>
        <v>354.50851777092998</v>
      </c>
    </row>
    <row r="76" spans="1:12" ht="16.5" customHeight="1">
      <c r="A76" s="45" t="s">
        <v>246</v>
      </c>
      <c r="B76" s="69">
        <v>185</v>
      </c>
      <c r="C76" s="54">
        <v>218</v>
      </c>
      <c r="D76" s="26">
        <v>258</v>
      </c>
      <c r="E76" s="26">
        <v>231.11503654950701</v>
      </c>
      <c r="F76" s="26">
        <v>217.017925733769</v>
      </c>
      <c r="G76" s="26">
        <v>312.36660646615297</v>
      </c>
      <c r="H76" s="40">
        <f t="shared" si="7"/>
        <v>3.8435754189944135E-3</v>
      </c>
      <c r="I76" s="40">
        <f t="shared" si="5"/>
        <v>0.39459459459459462</v>
      </c>
      <c r="J76" s="54">
        <f t="shared" si="6"/>
        <v>73</v>
      </c>
      <c r="K76" s="54">
        <f t="shared" si="8"/>
        <v>40</v>
      </c>
      <c r="L76" s="98">
        <f t="shared" si="9"/>
        <v>95.348680732383968</v>
      </c>
    </row>
    <row r="77" spans="1:12" ht="16.5" customHeight="1">
      <c r="A77" s="45" t="s">
        <v>247</v>
      </c>
      <c r="B77" s="69">
        <v>316</v>
      </c>
      <c r="C77" s="54">
        <v>384</v>
      </c>
      <c r="D77" s="26">
        <v>436</v>
      </c>
      <c r="E77" s="26">
        <v>435.56896336426502</v>
      </c>
      <c r="F77" s="26">
        <v>472.57373571342498</v>
      </c>
      <c r="G77" s="26">
        <v>553.36510701237205</v>
      </c>
      <c r="H77" s="40">
        <f t="shared" si="7"/>
        <v>6.4953445065176908E-3</v>
      </c>
      <c r="I77" s="40">
        <f t="shared" si="5"/>
        <v>0.379746835443038</v>
      </c>
      <c r="J77" s="54">
        <f t="shared" si="6"/>
        <v>120</v>
      </c>
      <c r="K77" s="54">
        <f t="shared" si="8"/>
        <v>52</v>
      </c>
      <c r="L77" s="98">
        <f t="shared" si="9"/>
        <v>80.79137129894707</v>
      </c>
    </row>
    <row r="78" spans="1:12" ht="16.5" customHeight="1">
      <c r="A78" s="45" t="s">
        <v>248</v>
      </c>
      <c r="B78" s="69">
        <v>16</v>
      </c>
      <c r="C78" s="54">
        <v>40</v>
      </c>
      <c r="D78" s="26">
        <v>23</v>
      </c>
      <c r="E78" s="26">
        <v>27.665265430876399</v>
      </c>
      <c r="F78" s="26">
        <v>41.771276452803299</v>
      </c>
      <c r="G78" s="26">
        <v>34.437855351753697</v>
      </c>
      <c r="H78" s="40">
        <f t="shared" si="7"/>
        <v>3.4264432029795159E-4</v>
      </c>
      <c r="I78" s="40">
        <f t="shared" si="5"/>
        <v>0.4375</v>
      </c>
      <c r="J78" s="54">
        <f t="shared" si="6"/>
        <v>7</v>
      </c>
      <c r="K78" s="54">
        <f t="shared" si="8"/>
        <v>-17</v>
      </c>
      <c r="L78" s="98">
        <f t="shared" si="9"/>
        <v>-7.333421101049602</v>
      </c>
    </row>
    <row r="79" spans="1:12" ht="16.5" customHeight="1">
      <c r="A79" s="45" t="s">
        <v>249</v>
      </c>
      <c r="B79" s="69">
        <v>290</v>
      </c>
      <c r="C79" s="54">
        <v>295</v>
      </c>
      <c r="D79" s="26">
        <v>521</v>
      </c>
      <c r="E79" s="26">
        <v>296.47471641692999</v>
      </c>
      <c r="F79" s="26">
        <v>325.13833758364399</v>
      </c>
      <c r="G79" s="26">
        <v>518.90122313669497</v>
      </c>
      <c r="H79" s="40">
        <f t="shared" si="7"/>
        <v>7.7616387337057727E-3</v>
      </c>
      <c r="I79" s="40">
        <f t="shared" si="5"/>
        <v>0.79655172413793107</v>
      </c>
      <c r="J79" s="54">
        <f t="shared" si="6"/>
        <v>231</v>
      </c>
      <c r="K79" s="54">
        <f t="shared" si="8"/>
        <v>226</v>
      </c>
      <c r="L79" s="98">
        <f t="shared" si="9"/>
        <v>193.76288555305098</v>
      </c>
    </row>
    <row r="80" spans="1:12" ht="16.5" customHeight="1">
      <c r="A80" s="45" t="s">
        <v>250</v>
      </c>
      <c r="B80" s="69">
        <v>161</v>
      </c>
      <c r="C80" s="54">
        <v>179</v>
      </c>
      <c r="D80" s="26">
        <v>204</v>
      </c>
      <c r="E80" s="26">
        <v>267.35965732733598</v>
      </c>
      <c r="F80" s="26">
        <v>263.13359921336598</v>
      </c>
      <c r="G80" s="26">
        <v>338.43535549218802</v>
      </c>
      <c r="H80" s="40">
        <f t="shared" si="7"/>
        <v>3.0391061452513966E-3</v>
      </c>
      <c r="I80" s="40">
        <f t="shared" si="5"/>
        <v>0.26708074534161491</v>
      </c>
      <c r="J80" s="54">
        <f t="shared" si="6"/>
        <v>43</v>
      </c>
      <c r="K80" s="54">
        <f t="shared" si="8"/>
        <v>25</v>
      </c>
      <c r="L80" s="98">
        <f t="shared" si="9"/>
        <v>75.30175627882204</v>
      </c>
    </row>
    <row r="81" spans="1:12" ht="16.5" customHeight="1">
      <c r="A81" s="45" t="s">
        <v>251</v>
      </c>
      <c r="B81" s="69">
        <v>131</v>
      </c>
      <c r="C81" s="54">
        <v>137</v>
      </c>
      <c r="D81" s="26">
        <v>206</v>
      </c>
      <c r="E81" s="26">
        <v>143.369015427618</v>
      </c>
      <c r="F81" s="26">
        <v>154.012767934186</v>
      </c>
      <c r="G81" s="26">
        <v>218.309727327009</v>
      </c>
      <c r="H81" s="40">
        <f t="shared" si="7"/>
        <v>3.0689013035381752E-3</v>
      </c>
      <c r="I81" s="40">
        <f t="shared" si="5"/>
        <v>0.5725190839694656</v>
      </c>
      <c r="J81" s="54">
        <f t="shared" si="6"/>
        <v>75</v>
      </c>
      <c r="K81" s="54">
        <f t="shared" si="8"/>
        <v>69</v>
      </c>
      <c r="L81" s="98">
        <f t="shared" si="9"/>
        <v>64.296959392822998</v>
      </c>
    </row>
    <row r="82" spans="1:12" ht="16.5" customHeight="1">
      <c r="A82" s="45" t="s">
        <v>252</v>
      </c>
      <c r="B82" s="69">
        <v>85</v>
      </c>
      <c r="C82" s="54">
        <v>75</v>
      </c>
      <c r="D82" s="26">
        <v>108</v>
      </c>
      <c r="E82" s="26">
        <v>124.189833562966</v>
      </c>
      <c r="F82" s="26">
        <v>103.25053604491301</v>
      </c>
      <c r="G82" s="26">
        <v>155.60509007086901</v>
      </c>
      <c r="H82" s="40">
        <f t="shared" si="7"/>
        <v>1.6089385474860336E-3</v>
      </c>
      <c r="I82" s="40">
        <f t="shared" si="5"/>
        <v>0.27058823529411763</v>
      </c>
      <c r="J82" s="54">
        <f t="shared" si="6"/>
        <v>23</v>
      </c>
      <c r="K82" s="54">
        <f t="shared" si="8"/>
        <v>33</v>
      </c>
      <c r="L82" s="98">
        <f t="shared" si="9"/>
        <v>52.354554025956006</v>
      </c>
    </row>
    <row r="83" spans="1:12" ht="16.5" customHeight="1">
      <c r="A83" s="45" t="s">
        <v>253</v>
      </c>
      <c r="B83" s="69">
        <v>218</v>
      </c>
      <c r="C83" s="54">
        <v>217</v>
      </c>
      <c r="D83" s="26">
        <v>339</v>
      </c>
      <c r="E83" s="26">
        <v>256.00039044272501</v>
      </c>
      <c r="F83" s="26">
        <v>220.36932115639399</v>
      </c>
      <c r="G83" s="26">
        <v>398.09225154968499</v>
      </c>
      <c r="H83" s="40">
        <f t="shared" si="7"/>
        <v>5.0502793296089386E-3</v>
      </c>
      <c r="I83" s="40">
        <f t="shared" si="5"/>
        <v>0.55504587155963303</v>
      </c>
      <c r="J83" s="54">
        <f t="shared" si="6"/>
        <v>121</v>
      </c>
      <c r="K83" s="54">
        <f t="shared" si="8"/>
        <v>122</v>
      </c>
      <c r="L83" s="98">
        <f t="shared" si="9"/>
        <v>177.72293039329099</v>
      </c>
    </row>
    <row r="84" spans="1:12" s="10" customFormat="1" ht="16.5" customHeight="1">
      <c r="A84" s="45" t="s">
        <v>173</v>
      </c>
      <c r="B84" s="64">
        <v>43777</v>
      </c>
      <c r="C84" s="65">
        <v>51184</v>
      </c>
      <c r="D84" s="68">
        <v>67125</v>
      </c>
      <c r="E84" s="68">
        <v>49615.411235327098</v>
      </c>
      <c r="F84" s="68">
        <v>62144.623793991297</v>
      </c>
      <c r="G84" s="68">
        <v>67834.469060310206</v>
      </c>
      <c r="H84" s="40">
        <f t="shared" si="7"/>
        <v>1</v>
      </c>
      <c r="I84" s="40">
        <f t="shared" si="5"/>
        <v>0.53333942481211594</v>
      </c>
      <c r="J84" s="54">
        <f t="shared" si="6"/>
        <v>23348</v>
      </c>
      <c r="K84" s="54">
        <f t="shared" si="8"/>
        <v>15941</v>
      </c>
      <c r="L84" s="98">
        <f t="shared" si="9"/>
        <v>5689.8452663189091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K95"/>
  <sheetViews>
    <sheetView topLeftCell="H1" zoomScale="80" zoomScaleNormal="80" workbookViewId="0">
      <selection activeCell="R15" sqref="R15"/>
    </sheetView>
  </sheetViews>
  <sheetFormatPr defaultRowHeight="15"/>
  <cols>
    <col min="1" max="1" width="38.42578125" customWidth="1"/>
    <col min="2" max="2" width="11.140625" style="146" customWidth="1"/>
    <col min="3" max="3" width="12" style="142" customWidth="1"/>
    <col min="4" max="4" width="14.140625" style="144" customWidth="1"/>
    <col min="5" max="6" width="8.7109375" style="157"/>
    <col min="7" max="7" width="13.5703125" style="157" customWidth="1"/>
    <col min="8" max="8" width="24.42578125" customWidth="1"/>
    <col min="9" max="9" width="27" customWidth="1"/>
    <col min="10" max="10" width="29.5703125" customWidth="1"/>
    <col min="11" max="11" width="29.5703125" style="157" customWidth="1"/>
  </cols>
  <sheetData>
    <row r="1" spans="1:11" s="157" customFormat="1" ht="15.75" thickBot="1">
      <c r="B1" s="188" t="s">
        <v>281</v>
      </c>
      <c r="C1" s="188"/>
      <c r="D1" s="189"/>
      <c r="E1" s="190" t="s">
        <v>280</v>
      </c>
      <c r="F1" s="188"/>
      <c r="G1" s="189"/>
    </row>
    <row r="2" spans="1:11" ht="48.6" customHeight="1">
      <c r="A2" s="95" t="s">
        <v>90</v>
      </c>
      <c r="B2" s="94">
        <v>42948</v>
      </c>
      <c r="C2" s="94">
        <v>43282</v>
      </c>
      <c r="D2" s="94">
        <v>43313</v>
      </c>
      <c r="E2" s="94">
        <v>42948</v>
      </c>
      <c r="F2" s="94">
        <v>43282</v>
      </c>
      <c r="G2" s="94">
        <v>43313</v>
      </c>
      <c r="H2" s="14" t="s">
        <v>339</v>
      </c>
      <c r="I2" s="93" t="s">
        <v>340</v>
      </c>
      <c r="J2" s="2" t="s">
        <v>341</v>
      </c>
      <c r="K2" s="161" t="s">
        <v>342</v>
      </c>
    </row>
    <row r="3" spans="1:11">
      <c r="A3" s="79" t="s">
        <v>2</v>
      </c>
      <c r="B3" s="108">
        <v>86.444660273208882</v>
      </c>
      <c r="C3" s="108">
        <v>95.557832983815686</v>
      </c>
      <c r="D3" s="108">
        <v>100.29975432596621</v>
      </c>
      <c r="E3" s="108"/>
      <c r="F3" s="108"/>
      <c r="G3" s="108"/>
      <c r="H3" s="91">
        <f>(D3-B3)/B3</f>
        <v>0.16027703745920469</v>
      </c>
      <c r="I3" s="80">
        <f>D3-B3</f>
        <v>13.855094052757323</v>
      </c>
      <c r="J3" s="80">
        <f>D3-C3</f>
        <v>4.7419213421505191</v>
      </c>
      <c r="K3" s="80">
        <f>G3-F3</f>
        <v>0</v>
      </c>
    </row>
    <row r="4" spans="1:11">
      <c r="A4" s="79" t="s">
        <v>3</v>
      </c>
      <c r="B4" s="108">
        <v>129.90095055969707</v>
      </c>
      <c r="C4" s="108">
        <v>144.85596368768503</v>
      </c>
      <c r="D4" s="108">
        <v>146.42829680372998</v>
      </c>
      <c r="E4" s="108"/>
      <c r="F4" s="108"/>
      <c r="G4" s="108"/>
      <c r="H4" s="91">
        <f t="shared" ref="H4:H67" si="0">(D4-B4)/B4</f>
        <v>0.12723037185503605</v>
      </c>
      <c r="I4" s="80">
        <f t="shared" ref="I4:I67" si="1">D4-B4</f>
        <v>16.527346244032913</v>
      </c>
      <c r="J4" s="80">
        <f t="shared" ref="J4:J67" si="2">D4-C4</f>
        <v>1.5723331160449447</v>
      </c>
      <c r="K4" s="80">
        <f t="shared" ref="K4:K67" si="3">G4-F4</f>
        <v>0</v>
      </c>
    </row>
    <row r="5" spans="1:11">
      <c r="A5" s="79" t="s">
        <v>4</v>
      </c>
      <c r="B5" s="108">
        <v>96.780473560245696</v>
      </c>
      <c r="C5" s="108">
        <v>109.31943571022362</v>
      </c>
      <c r="D5" s="108">
        <v>115.8191907836204</v>
      </c>
      <c r="E5" s="108"/>
      <c r="F5" s="108"/>
      <c r="G5" s="108"/>
      <c r="H5" s="91">
        <f t="shared" si="0"/>
        <v>0.19672064542568218</v>
      </c>
      <c r="I5" s="80">
        <f t="shared" si="1"/>
        <v>19.038717223374704</v>
      </c>
      <c r="J5" s="80">
        <f t="shared" si="2"/>
        <v>6.4997550733967842</v>
      </c>
      <c r="K5" s="80">
        <f t="shared" si="3"/>
        <v>0</v>
      </c>
    </row>
    <row r="6" spans="1:11">
      <c r="A6" s="79" t="s">
        <v>5</v>
      </c>
      <c r="B6" s="108">
        <v>167.15534121755954</v>
      </c>
      <c r="C6" s="108">
        <v>160.61314694941925</v>
      </c>
      <c r="D6" s="108">
        <v>190.28370309656148</v>
      </c>
      <c r="E6" s="108"/>
      <c r="F6" s="108"/>
      <c r="G6" s="108"/>
      <c r="H6" s="91">
        <f t="shared" si="0"/>
        <v>0.1383644800730563</v>
      </c>
      <c r="I6" s="80">
        <f t="shared" si="1"/>
        <v>23.128361879001943</v>
      </c>
      <c r="J6" s="80">
        <f t="shared" si="2"/>
        <v>29.670556147142236</v>
      </c>
      <c r="K6" s="80">
        <f t="shared" si="3"/>
        <v>0</v>
      </c>
    </row>
    <row r="7" spans="1:11">
      <c r="A7" s="79" t="s">
        <v>6</v>
      </c>
      <c r="B7" s="108">
        <v>279.9913492052936</v>
      </c>
      <c r="C7" s="108">
        <v>333.9763619888476</v>
      </c>
      <c r="D7" s="108">
        <v>309.70826589595373</v>
      </c>
      <c r="E7" s="108"/>
      <c r="F7" s="108"/>
      <c r="G7" s="108"/>
      <c r="H7" s="91">
        <f t="shared" si="0"/>
        <v>0.10613512444226006</v>
      </c>
      <c r="I7" s="80">
        <f t="shared" si="1"/>
        <v>29.716916690660128</v>
      </c>
      <c r="J7" s="80">
        <f t="shared" si="2"/>
        <v>-24.26809609289387</v>
      </c>
      <c r="K7" s="80">
        <f t="shared" si="3"/>
        <v>0</v>
      </c>
    </row>
    <row r="8" spans="1:11">
      <c r="A8" s="79" t="s">
        <v>7</v>
      </c>
      <c r="B8" s="108">
        <v>123.59265380204556</v>
      </c>
      <c r="C8" s="108">
        <v>141.08259226411715</v>
      </c>
      <c r="D8" s="108">
        <v>146.9060949425542</v>
      </c>
      <c r="E8" s="108"/>
      <c r="F8" s="108"/>
      <c r="G8" s="108"/>
      <c r="H8" s="91">
        <f t="shared" si="0"/>
        <v>0.18863128530154424</v>
      </c>
      <c r="I8" s="80">
        <f t="shared" si="1"/>
        <v>23.313441140508644</v>
      </c>
      <c r="J8" s="80">
        <f t="shared" si="2"/>
        <v>5.8235026784370518</v>
      </c>
      <c r="K8" s="80">
        <f t="shared" si="3"/>
        <v>0</v>
      </c>
    </row>
    <row r="9" spans="1:11">
      <c r="A9" s="79" t="s">
        <v>302</v>
      </c>
      <c r="B9" s="108">
        <v>101.39669254831657</v>
      </c>
      <c r="C9" s="108">
        <v>110.78065574276789</v>
      </c>
      <c r="D9" s="108">
        <v>119.95514263529452</v>
      </c>
      <c r="E9" s="108"/>
      <c r="F9" s="108"/>
      <c r="G9" s="108"/>
      <c r="H9" s="91">
        <f t="shared" si="0"/>
        <v>0.18302816019501489</v>
      </c>
      <c r="I9" s="80">
        <f t="shared" si="1"/>
        <v>18.558450086977956</v>
      </c>
      <c r="J9" s="80">
        <f t="shared" si="2"/>
        <v>9.1744868925266303</v>
      </c>
      <c r="K9" s="80">
        <f t="shared" si="3"/>
        <v>0</v>
      </c>
    </row>
    <row r="10" spans="1:11">
      <c r="A10" s="79" t="s">
        <v>8</v>
      </c>
      <c r="B10" s="108">
        <v>147.16284847543469</v>
      </c>
      <c r="C10" s="108">
        <v>168.60531651364926</v>
      </c>
      <c r="D10" s="108">
        <v>176.55030302615222</v>
      </c>
      <c r="E10" s="108"/>
      <c r="F10" s="108"/>
      <c r="G10" s="108"/>
      <c r="H10" s="91">
        <f t="shared" si="0"/>
        <v>0.19969343387385619</v>
      </c>
      <c r="I10" s="80">
        <f t="shared" si="1"/>
        <v>29.387454550717536</v>
      </c>
      <c r="J10" s="80">
        <f t="shared" si="2"/>
        <v>7.9449865125029646</v>
      </c>
      <c r="K10" s="80">
        <f t="shared" si="3"/>
        <v>0</v>
      </c>
    </row>
    <row r="11" spans="1:11">
      <c r="A11" s="79" t="s">
        <v>9</v>
      </c>
      <c r="B11" s="108">
        <v>89.863214821566871</v>
      </c>
      <c r="C11" s="108">
        <v>98.18777757695905</v>
      </c>
      <c r="D11" s="108">
        <v>104.53184883285529</v>
      </c>
      <c r="E11" s="108"/>
      <c r="F11" s="108"/>
      <c r="G11" s="108"/>
      <c r="H11" s="91">
        <f t="shared" si="0"/>
        <v>0.16323290948821023</v>
      </c>
      <c r="I11" s="80">
        <f t="shared" si="1"/>
        <v>14.668634011288418</v>
      </c>
      <c r="J11" s="80">
        <f t="shared" si="2"/>
        <v>6.3440712558962389</v>
      </c>
      <c r="K11" s="80">
        <f t="shared" si="3"/>
        <v>0</v>
      </c>
    </row>
    <row r="12" spans="1:11">
      <c r="A12" s="79" t="s">
        <v>10</v>
      </c>
      <c r="B12" s="108">
        <v>120.10352864255346</v>
      </c>
      <c r="C12" s="108">
        <v>136.75205992988401</v>
      </c>
      <c r="D12" s="108">
        <v>145.33922295248146</v>
      </c>
      <c r="E12" s="108"/>
      <c r="F12" s="108"/>
      <c r="G12" s="108"/>
      <c r="H12" s="91">
        <f t="shared" si="0"/>
        <v>0.21011617722767587</v>
      </c>
      <c r="I12" s="80">
        <f t="shared" si="1"/>
        <v>25.235694309928007</v>
      </c>
      <c r="J12" s="80">
        <f t="shared" si="2"/>
        <v>8.5871630225974513</v>
      </c>
      <c r="K12" s="80">
        <f t="shared" si="3"/>
        <v>0</v>
      </c>
    </row>
    <row r="13" spans="1:11">
      <c r="A13" s="79" t="s">
        <v>11</v>
      </c>
      <c r="B13" s="108">
        <v>203.90047513812155</v>
      </c>
      <c r="C13" s="108">
        <v>205.88710405239937</v>
      </c>
      <c r="D13" s="108">
        <v>225.80211724701601</v>
      </c>
      <c r="E13" s="108"/>
      <c r="F13" s="108"/>
      <c r="G13" s="108"/>
      <c r="H13" s="91">
        <f t="shared" si="0"/>
        <v>0.10741339417702857</v>
      </c>
      <c r="I13" s="80">
        <f t="shared" si="1"/>
        <v>21.901642108894464</v>
      </c>
      <c r="J13" s="80">
        <f t="shared" si="2"/>
        <v>19.915013194616648</v>
      </c>
      <c r="K13" s="80">
        <f t="shared" si="3"/>
        <v>0</v>
      </c>
    </row>
    <row r="14" spans="1:11">
      <c r="A14" s="79" t="s">
        <v>12</v>
      </c>
      <c r="B14" s="108">
        <v>85.585661046587362</v>
      </c>
      <c r="C14" s="108">
        <v>97.606924621979942</v>
      </c>
      <c r="D14" s="108">
        <v>99.471949589246364</v>
      </c>
      <c r="E14" s="108"/>
      <c r="F14" s="108"/>
      <c r="G14" s="108"/>
      <c r="H14" s="91">
        <f t="shared" si="0"/>
        <v>0.16225017570525271</v>
      </c>
      <c r="I14" s="80">
        <f t="shared" si="1"/>
        <v>13.886288542659003</v>
      </c>
      <c r="J14" s="80">
        <f t="shared" si="2"/>
        <v>1.8650249672664216</v>
      </c>
      <c r="K14" s="80">
        <f t="shared" si="3"/>
        <v>0</v>
      </c>
    </row>
    <row r="15" spans="1:11">
      <c r="A15" s="79" t="s">
        <v>13</v>
      </c>
      <c r="B15" s="108">
        <v>72.573390144196708</v>
      </c>
      <c r="C15" s="108">
        <v>82.356107409080437</v>
      </c>
      <c r="D15" s="108">
        <v>83.638822403587312</v>
      </c>
      <c r="E15" s="108"/>
      <c r="F15" s="108"/>
      <c r="G15" s="108"/>
      <c r="H15" s="91">
        <f t="shared" si="0"/>
        <v>0.15247230751387802</v>
      </c>
      <c r="I15" s="80">
        <f t="shared" si="1"/>
        <v>11.065432259390604</v>
      </c>
      <c r="J15" s="80">
        <f t="shared" si="2"/>
        <v>1.2827149945068754</v>
      </c>
      <c r="K15" s="80">
        <f t="shared" si="3"/>
        <v>0</v>
      </c>
    </row>
    <row r="16" spans="1:11">
      <c r="A16" s="79" t="s">
        <v>14</v>
      </c>
      <c r="B16" s="108">
        <v>70.864689013385743</v>
      </c>
      <c r="C16" s="108">
        <v>79.563676579598564</v>
      </c>
      <c r="D16" s="108">
        <v>81.693546029380627</v>
      </c>
      <c r="E16" s="108"/>
      <c r="F16" s="108"/>
      <c r="G16" s="108"/>
      <c r="H16" s="91">
        <f t="shared" si="0"/>
        <v>0.15281033709114852</v>
      </c>
      <c r="I16" s="80">
        <f t="shared" si="1"/>
        <v>10.828857015994885</v>
      </c>
      <c r="J16" s="80">
        <f t="shared" si="2"/>
        <v>2.1298694497820634</v>
      </c>
      <c r="K16" s="80">
        <f t="shared" si="3"/>
        <v>0</v>
      </c>
    </row>
    <row r="17" spans="1:11">
      <c r="A17" s="79" t="s">
        <v>263</v>
      </c>
      <c r="B17" s="108">
        <v>83.159921899177505</v>
      </c>
      <c r="C17" s="108">
        <v>90.061238746509005</v>
      </c>
      <c r="D17" s="108">
        <v>96.443204838641847</v>
      </c>
      <c r="E17" s="108"/>
      <c r="F17" s="108"/>
      <c r="G17" s="108"/>
      <c r="H17" s="91">
        <f t="shared" si="0"/>
        <v>0.15973178709293281</v>
      </c>
      <c r="I17" s="80">
        <f t="shared" si="1"/>
        <v>13.283282939464343</v>
      </c>
      <c r="J17" s="80">
        <f t="shared" si="2"/>
        <v>6.381966092132842</v>
      </c>
      <c r="K17" s="80">
        <f t="shared" si="3"/>
        <v>0</v>
      </c>
    </row>
    <row r="18" spans="1:11">
      <c r="A18" s="79" t="s">
        <v>16</v>
      </c>
      <c r="B18" s="108">
        <v>106.09139810603574</v>
      </c>
      <c r="C18" s="108">
        <v>119.44884564611891</v>
      </c>
      <c r="D18" s="108">
        <v>123.31208846266595</v>
      </c>
      <c r="E18" s="108"/>
      <c r="F18" s="108"/>
      <c r="G18" s="108"/>
      <c r="H18" s="91">
        <f t="shared" si="0"/>
        <v>0.16231938370176402</v>
      </c>
      <c r="I18" s="80">
        <f t="shared" si="1"/>
        <v>17.220690356630215</v>
      </c>
      <c r="J18" s="80">
        <f t="shared" si="2"/>
        <v>3.8632428165470429</v>
      </c>
      <c r="K18" s="80">
        <f t="shared" si="3"/>
        <v>0</v>
      </c>
    </row>
    <row r="19" spans="1:11">
      <c r="A19" s="79" t="s">
        <v>17</v>
      </c>
      <c r="B19" s="108">
        <v>87.850336893274047</v>
      </c>
      <c r="C19" s="108">
        <v>100.72051196188271</v>
      </c>
      <c r="D19" s="108">
        <v>102.65818797519607</v>
      </c>
      <c r="E19" s="108"/>
      <c r="F19" s="108"/>
      <c r="G19" s="108"/>
      <c r="H19" s="91">
        <f t="shared" si="0"/>
        <v>0.16855770399505132</v>
      </c>
      <c r="I19" s="80">
        <f t="shared" si="1"/>
        <v>14.807851081922024</v>
      </c>
      <c r="J19" s="80">
        <f t="shared" si="2"/>
        <v>1.9376760133133644</v>
      </c>
      <c r="K19" s="80">
        <f t="shared" si="3"/>
        <v>0</v>
      </c>
    </row>
    <row r="20" spans="1:11">
      <c r="A20" s="79" t="s">
        <v>264</v>
      </c>
      <c r="B20" s="108">
        <v>243.21871631866739</v>
      </c>
      <c r="C20" s="108">
        <v>278.48742022725429</v>
      </c>
      <c r="D20" s="108">
        <v>296.0671488683036</v>
      </c>
      <c r="E20" s="108"/>
      <c r="F20" s="108"/>
      <c r="G20" s="108"/>
      <c r="H20" s="91">
        <f t="shared" si="0"/>
        <v>0.21728768800997089</v>
      </c>
      <c r="I20" s="80">
        <f t="shared" si="1"/>
        <v>52.848432549636215</v>
      </c>
      <c r="J20" s="80">
        <f t="shared" si="2"/>
        <v>17.579728641049314</v>
      </c>
      <c r="K20" s="80">
        <f t="shared" si="3"/>
        <v>0</v>
      </c>
    </row>
    <row r="21" spans="1:11">
      <c r="A21" s="79" t="s">
        <v>19</v>
      </c>
      <c r="B21" s="108">
        <v>134.94289446126302</v>
      </c>
      <c r="C21" s="108">
        <v>146.24548274212012</v>
      </c>
      <c r="D21" s="108">
        <v>155.47272448489571</v>
      </c>
      <c r="E21" s="108"/>
      <c r="F21" s="108"/>
      <c r="G21" s="108"/>
      <c r="H21" s="91">
        <f t="shared" si="0"/>
        <v>0.15213716961974622</v>
      </c>
      <c r="I21" s="80">
        <f t="shared" si="1"/>
        <v>20.529830023632684</v>
      </c>
      <c r="J21" s="80">
        <f t="shared" si="2"/>
        <v>9.2272417427755897</v>
      </c>
      <c r="K21" s="80">
        <f t="shared" si="3"/>
        <v>0</v>
      </c>
    </row>
    <row r="22" spans="1:11">
      <c r="A22" s="79" t="s">
        <v>265</v>
      </c>
      <c r="B22" s="108">
        <v>149.93138937516994</v>
      </c>
      <c r="C22" s="108">
        <v>165.95385966260179</v>
      </c>
      <c r="D22" s="108">
        <v>162.77986747914989</v>
      </c>
      <c r="E22" s="108"/>
      <c r="F22" s="108"/>
      <c r="G22" s="108"/>
      <c r="H22" s="91">
        <f t="shared" si="0"/>
        <v>8.5695718271705495E-2</v>
      </c>
      <c r="I22" s="80">
        <f t="shared" si="1"/>
        <v>12.848478103979943</v>
      </c>
      <c r="J22" s="80">
        <f t="shared" si="2"/>
        <v>-3.1739921834519009</v>
      </c>
      <c r="K22" s="80">
        <f t="shared" si="3"/>
        <v>0</v>
      </c>
    </row>
    <row r="23" spans="1:11">
      <c r="A23" s="79" t="s">
        <v>266</v>
      </c>
      <c r="B23" s="108">
        <v>101.33919133685939</v>
      </c>
      <c r="C23" s="108">
        <v>111.58809612553543</v>
      </c>
      <c r="D23" s="108">
        <v>118.93988531513548</v>
      </c>
      <c r="E23" s="108"/>
      <c r="F23" s="108"/>
      <c r="G23" s="108"/>
      <c r="H23" s="91">
        <f t="shared" si="0"/>
        <v>0.17368101862753194</v>
      </c>
      <c r="I23" s="80">
        <f t="shared" si="1"/>
        <v>17.600693978276098</v>
      </c>
      <c r="J23" s="80">
        <f t="shared" si="2"/>
        <v>7.3517891896000549</v>
      </c>
      <c r="K23" s="80">
        <f t="shared" si="3"/>
        <v>0</v>
      </c>
    </row>
    <row r="24" spans="1:11">
      <c r="A24" s="79" t="s">
        <v>267</v>
      </c>
      <c r="B24" s="108">
        <v>94.465853803313649</v>
      </c>
      <c r="C24" s="108">
        <v>108.20593060155362</v>
      </c>
      <c r="D24" s="108">
        <v>111.00587134602996</v>
      </c>
      <c r="E24" s="108"/>
      <c r="F24" s="108"/>
      <c r="G24" s="108"/>
      <c r="H24" s="91">
        <f t="shared" si="0"/>
        <v>0.17508990684776013</v>
      </c>
      <c r="I24" s="80">
        <f t="shared" si="1"/>
        <v>16.540017542716313</v>
      </c>
      <c r="J24" s="80">
        <f t="shared" si="2"/>
        <v>2.7999407444763449</v>
      </c>
      <c r="K24" s="80">
        <f t="shared" si="3"/>
        <v>0</v>
      </c>
    </row>
    <row r="25" spans="1:11">
      <c r="A25" s="79" t="s">
        <v>23</v>
      </c>
      <c r="B25" s="108">
        <v>137.98484823200559</v>
      </c>
      <c r="C25" s="108">
        <v>151.63710697903949</v>
      </c>
      <c r="D25" s="108">
        <v>163.78193622479623</v>
      </c>
      <c r="E25" s="108"/>
      <c r="F25" s="108"/>
      <c r="G25" s="108"/>
      <c r="H25" s="91">
        <f t="shared" si="0"/>
        <v>0.18695594714439814</v>
      </c>
      <c r="I25" s="80">
        <f t="shared" si="1"/>
        <v>25.797087992790637</v>
      </c>
      <c r="J25" s="80">
        <f t="shared" si="2"/>
        <v>12.144829245756739</v>
      </c>
      <c r="K25" s="80">
        <f t="shared" si="3"/>
        <v>0</v>
      </c>
    </row>
    <row r="26" spans="1:11">
      <c r="A26" s="79" t="s">
        <v>268</v>
      </c>
      <c r="B26" s="108">
        <v>97.603836478732489</v>
      </c>
      <c r="C26" s="108">
        <v>112.19517508486881</v>
      </c>
      <c r="D26" s="108">
        <v>114.51273900531712</v>
      </c>
      <c r="E26" s="108"/>
      <c r="F26" s="108"/>
      <c r="G26" s="108"/>
      <c r="H26" s="91">
        <f t="shared" si="0"/>
        <v>0.17324014236129961</v>
      </c>
      <c r="I26" s="80">
        <f t="shared" si="1"/>
        <v>16.908902526584626</v>
      </c>
      <c r="J26" s="80">
        <f t="shared" si="2"/>
        <v>2.3175639204483076</v>
      </c>
      <c r="K26" s="80">
        <f t="shared" si="3"/>
        <v>0</v>
      </c>
    </row>
    <row r="27" spans="1:11">
      <c r="A27" s="79" t="s">
        <v>25</v>
      </c>
      <c r="B27" s="108">
        <v>127.91352174942934</v>
      </c>
      <c r="C27" s="108">
        <v>153.23354178502993</v>
      </c>
      <c r="D27" s="108">
        <v>145.3171707390305</v>
      </c>
      <c r="E27" s="108"/>
      <c r="F27" s="108"/>
      <c r="G27" s="108"/>
      <c r="H27" s="91">
        <f t="shared" si="0"/>
        <v>0.13605793001066213</v>
      </c>
      <c r="I27" s="80">
        <f t="shared" si="1"/>
        <v>17.403648989601166</v>
      </c>
      <c r="J27" s="80">
        <f t="shared" si="2"/>
        <v>-7.9163710459994263</v>
      </c>
      <c r="K27" s="80">
        <f t="shared" si="3"/>
        <v>0</v>
      </c>
    </row>
    <row r="28" spans="1:11">
      <c r="A28" s="79" t="s">
        <v>26</v>
      </c>
      <c r="B28" s="108">
        <v>113.735140288615</v>
      </c>
      <c r="C28" s="108">
        <v>130.03738382269492</v>
      </c>
      <c r="D28" s="108">
        <v>133.23452634063042</v>
      </c>
      <c r="E28" s="108"/>
      <c r="F28" s="108"/>
      <c r="G28" s="108"/>
      <c r="H28" s="91">
        <f t="shared" si="0"/>
        <v>0.17144557084585874</v>
      </c>
      <c r="I28" s="80">
        <f t="shared" si="1"/>
        <v>19.499386052015424</v>
      </c>
      <c r="J28" s="80">
        <f t="shared" si="2"/>
        <v>3.1971425179355037</v>
      </c>
      <c r="K28" s="80">
        <f t="shared" si="3"/>
        <v>0</v>
      </c>
    </row>
    <row r="29" spans="1:11">
      <c r="A29" s="79" t="s">
        <v>27</v>
      </c>
      <c r="B29" s="108">
        <v>106.6374984909959</v>
      </c>
      <c r="C29" s="108">
        <v>121.43223273200593</v>
      </c>
      <c r="D29" s="108">
        <v>125.10696168699619</v>
      </c>
      <c r="E29" s="108"/>
      <c r="F29" s="108"/>
      <c r="G29" s="108"/>
      <c r="H29" s="91">
        <f t="shared" si="0"/>
        <v>0.17319857889914578</v>
      </c>
      <c r="I29" s="80">
        <f t="shared" si="1"/>
        <v>18.469463196000291</v>
      </c>
      <c r="J29" s="80">
        <f t="shared" si="2"/>
        <v>3.6747289549902575</v>
      </c>
      <c r="K29" s="80">
        <f t="shared" si="3"/>
        <v>0</v>
      </c>
    </row>
    <row r="30" spans="1:11">
      <c r="A30" s="79" t="s">
        <v>28</v>
      </c>
      <c r="B30" s="108">
        <v>131.65270069084849</v>
      </c>
      <c r="C30" s="108">
        <v>154.01213222655502</v>
      </c>
      <c r="D30" s="108">
        <v>160.19864224891745</v>
      </c>
      <c r="E30" s="108"/>
      <c r="F30" s="108"/>
      <c r="G30" s="108"/>
      <c r="H30" s="91">
        <f t="shared" si="0"/>
        <v>0.21682761848616799</v>
      </c>
      <c r="I30" s="80">
        <f t="shared" si="1"/>
        <v>28.545941558068961</v>
      </c>
      <c r="J30" s="80">
        <f t="shared" si="2"/>
        <v>6.1865100223624268</v>
      </c>
      <c r="K30" s="80">
        <f t="shared" si="3"/>
        <v>0</v>
      </c>
    </row>
    <row r="31" spans="1:11">
      <c r="A31" s="79" t="s">
        <v>29</v>
      </c>
      <c r="B31" s="108">
        <v>193.2743196445233</v>
      </c>
      <c r="C31" s="108">
        <v>179.54799153552088</v>
      </c>
      <c r="D31" s="108">
        <v>220.96007507307058</v>
      </c>
      <c r="E31" s="108"/>
      <c r="F31" s="108"/>
      <c r="G31" s="108"/>
      <c r="H31" s="91">
        <f t="shared" si="0"/>
        <v>0.14324590809305585</v>
      </c>
      <c r="I31" s="80">
        <f t="shared" si="1"/>
        <v>27.685755428547282</v>
      </c>
      <c r="J31" s="80">
        <f t="shared" si="2"/>
        <v>41.412083537549705</v>
      </c>
      <c r="K31" s="80">
        <f t="shared" si="3"/>
        <v>0</v>
      </c>
    </row>
    <row r="32" spans="1:11">
      <c r="A32" s="79" t="s">
        <v>30</v>
      </c>
      <c r="B32" s="108">
        <v>76.97470314540584</v>
      </c>
      <c r="C32" s="108">
        <v>84.95964784258031</v>
      </c>
      <c r="D32" s="108">
        <v>86.452905236996244</v>
      </c>
      <c r="E32" s="108"/>
      <c r="F32" s="108"/>
      <c r="G32" s="108"/>
      <c r="H32" s="91">
        <f t="shared" si="0"/>
        <v>0.1231339869370591</v>
      </c>
      <c r="I32" s="80">
        <f t="shared" si="1"/>
        <v>9.4782020915904042</v>
      </c>
      <c r="J32" s="80">
        <f t="shared" si="2"/>
        <v>1.4932573944159344</v>
      </c>
      <c r="K32" s="80">
        <f t="shared" si="3"/>
        <v>0</v>
      </c>
    </row>
    <row r="33" spans="1:11">
      <c r="A33" s="79" t="s">
        <v>31</v>
      </c>
      <c r="B33" s="108">
        <v>80.615219110977776</v>
      </c>
      <c r="C33" s="108">
        <v>91.533494262376081</v>
      </c>
      <c r="D33" s="108">
        <v>94.871197413089376</v>
      </c>
      <c r="E33" s="108"/>
      <c r="F33" s="108"/>
      <c r="G33" s="108"/>
      <c r="H33" s="91">
        <f t="shared" si="0"/>
        <v>0.17683978855762103</v>
      </c>
      <c r="I33" s="80">
        <f t="shared" si="1"/>
        <v>14.2559783021116</v>
      </c>
      <c r="J33" s="80">
        <f t="shared" si="2"/>
        <v>3.3377031507132955</v>
      </c>
      <c r="K33" s="80">
        <f t="shared" si="3"/>
        <v>0</v>
      </c>
    </row>
    <row r="34" spans="1:11">
      <c r="A34" s="79" t="s">
        <v>269</v>
      </c>
      <c r="B34" s="108">
        <v>131.82955309146294</v>
      </c>
      <c r="C34" s="108">
        <v>138.96552825742856</v>
      </c>
      <c r="D34" s="108">
        <v>156.75983223314077</v>
      </c>
      <c r="E34" s="108"/>
      <c r="F34" s="108"/>
      <c r="G34" s="108"/>
      <c r="H34" s="91">
        <f t="shared" si="0"/>
        <v>0.18910994202021816</v>
      </c>
      <c r="I34" s="80">
        <f t="shared" si="1"/>
        <v>24.930279141677829</v>
      </c>
      <c r="J34" s="80">
        <f t="shared" si="2"/>
        <v>17.794303975712211</v>
      </c>
      <c r="K34" s="80">
        <f t="shared" si="3"/>
        <v>0</v>
      </c>
    </row>
    <row r="35" spans="1:11">
      <c r="A35" s="79" t="s">
        <v>270</v>
      </c>
      <c r="B35" s="108">
        <v>125.82803108312035</v>
      </c>
      <c r="C35" s="108">
        <v>139.25357204325829</v>
      </c>
      <c r="D35" s="108">
        <v>154.9849346276373</v>
      </c>
      <c r="E35" s="108"/>
      <c r="F35" s="108"/>
      <c r="G35" s="108"/>
      <c r="H35" s="91">
        <f t="shared" si="0"/>
        <v>0.2317202557612642</v>
      </c>
      <c r="I35" s="80">
        <f t="shared" si="1"/>
        <v>29.15690354451695</v>
      </c>
      <c r="J35" s="80">
        <f t="shared" si="2"/>
        <v>15.731362584379013</v>
      </c>
      <c r="K35" s="80">
        <f t="shared" si="3"/>
        <v>0</v>
      </c>
    </row>
    <row r="36" spans="1:11">
      <c r="A36" s="79" t="s">
        <v>34</v>
      </c>
      <c r="B36" s="108">
        <v>169.55113191418903</v>
      </c>
      <c r="C36" s="108">
        <v>168.83400344035948</v>
      </c>
      <c r="D36" s="108">
        <v>200.11839844398227</v>
      </c>
      <c r="E36" s="108"/>
      <c r="F36" s="108"/>
      <c r="G36" s="108"/>
      <c r="H36" s="91">
        <f t="shared" si="0"/>
        <v>0.18028347074240439</v>
      </c>
      <c r="I36" s="80">
        <f t="shared" si="1"/>
        <v>30.567266529793244</v>
      </c>
      <c r="J36" s="80">
        <f t="shared" si="2"/>
        <v>31.284395003622791</v>
      </c>
      <c r="K36" s="80">
        <f t="shared" si="3"/>
        <v>0</v>
      </c>
    </row>
    <row r="37" spans="1:11">
      <c r="A37" s="79" t="s">
        <v>35</v>
      </c>
      <c r="B37" s="108">
        <v>124.69755807542454</v>
      </c>
      <c r="C37" s="108">
        <v>142.00597565124704</v>
      </c>
      <c r="D37" s="108">
        <v>148.3806234600666</v>
      </c>
      <c r="E37" s="108"/>
      <c r="F37" s="108"/>
      <c r="G37" s="108"/>
      <c r="H37" s="91">
        <f t="shared" si="0"/>
        <v>0.18992405104129728</v>
      </c>
      <c r="I37" s="80">
        <f t="shared" si="1"/>
        <v>23.683065384642063</v>
      </c>
      <c r="J37" s="80">
        <f t="shared" si="2"/>
        <v>6.3746478088195602</v>
      </c>
      <c r="K37" s="80">
        <f t="shared" si="3"/>
        <v>0</v>
      </c>
    </row>
    <row r="38" spans="1:11">
      <c r="A38" s="79" t="s">
        <v>36</v>
      </c>
      <c r="B38" s="108">
        <v>105.7902753580818</v>
      </c>
      <c r="C38" s="108">
        <v>125.17250652070533</v>
      </c>
      <c r="D38" s="108">
        <v>137.38447681160605</v>
      </c>
      <c r="E38" s="108"/>
      <c r="F38" s="108"/>
      <c r="G38" s="108"/>
      <c r="H38" s="91">
        <f t="shared" si="0"/>
        <v>0.2986493923622312</v>
      </c>
      <c r="I38" s="80">
        <f t="shared" si="1"/>
        <v>31.594201453524249</v>
      </c>
      <c r="J38" s="80">
        <f t="shared" si="2"/>
        <v>12.211970290900723</v>
      </c>
      <c r="K38" s="80">
        <f t="shared" si="3"/>
        <v>0</v>
      </c>
    </row>
    <row r="39" spans="1:11">
      <c r="A39" s="79" t="s">
        <v>37</v>
      </c>
      <c r="B39" s="108">
        <v>119.77166271097045</v>
      </c>
      <c r="C39" s="108">
        <v>165.5251293639439</v>
      </c>
      <c r="D39" s="108">
        <v>141.49029406665511</v>
      </c>
      <c r="E39" s="108"/>
      <c r="F39" s="108"/>
      <c r="G39" s="108"/>
      <c r="H39" s="91">
        <f t="shared" si="0"/>
        <v>0.18133363822539098</v>
      </c>
      <c r="I39" s="80">
        <f t="shared" si="1"/>
        <v>21.718631355684664</v>
      </c>
      <c r="J39" s="80">
        <f t="shared" si="2"/>
        <v>-24.034835297288794</v>
      </c>
      <c r="K39" s="80">
        <f t="shared" si="3"/>
        <v>0</v>
      </c>
    </row>
    <row r="40" spans="1:11">
      <c r="A40" s="79" t="s">
        <v>38</v>
      </c>
      <c r="B40" s="108">
        <v>71.031125355592977</v>
      </c>
      <c r="C40" s="108">
        <v>80.5784097689193</v>
      </c>
      <c r="D40" s="108">
        <v>82.146226634222387</v>
      </c>
      <c r="E40" s="108"/>
      <c r="F40" s="108"/>
      <c r="G40" s="108"/>
      <c r="H40" s="91">
        <f t="shared" si="0"/>
        <v>0.15648212277343865</v>
      </c>
      <c r="I40" s="80">
        <f t="shared" si="1"/>
        <v>11.11510127862941</v>
      </c>
      <c r="J40" s="80">
        <f t="shared" si="2"/>
        <v>1.5678168653030866</v>
      </c>
      <c r="K40" s="80">
        <f t="shared" si="3"/>
        <v>0</v>
      </c>
    </row>
    <row r="41" spans="1:11">
      <c r="A41" s="79" t="s">
        <v>39</v>
      </c>
      <c r="B41" s="108">
        <v>118.40636616733472</v>
      </c>
      <c r="C41" s="108">
        <v>128.07872021966091</v>
      </c>
      <c r="D41" s="108">
        <v>142.64696036863805</v>
      </c>
      <c r="E41" s="108"/>
      <c r="F41" s="108"/>
      <c r="G41" s="108"/>
      <c r="H41" s="91">
        <f t="shared" si="0"/>
        <v>0.20472374067325005</v>
      </c>
      <c r="I41" s="80">
        <f t="shared" si="1"/>
        <v>24.240594201303324</v>
      </c>
      <c r="J41" s="80">
        <f t="shared" si="2"/>
        <v>14.568240148977139</v>
      </c>
      <c r="K41" s="80">
        <f t="shared" si="3"/>
        <v>0</v>
      </c>
    </row>
    <row r="42" spans="1:11">
      <c r="A42" s="79" t="s">
        <v>40</v>
      </c>
      <c r="B42" s="108">
        <v>79.052550412324578</v>
      </c>
      <c r="C42" s="108">
        <v>89.55526853895492</v>
      </c>
      <c r="D42" s="108">
        <v>92.590307605160447</v>
      </c>
      <c r="E42" s="108"/>
      <c r="F42" s="108"/>
      <c r="G42" s="108"/>
      <c r="H42" s="91">
        <f t="shared" si="0"/>
        <v>0.17125010037279309</v>
      </c>
      <c r="I42" s="80">
        <f t="shared" si="1"/>
        <v>13.537757192835869</v>
      </c>
      <c r="J42" s="80">
        <f t="shared" si="2"/>
        <v>3.0350390662055275</v>
      </c>
      <c r="K42" s="80">
        <f t="shared" si="3"/>
        <v>0</v>
      </c>
    </row>
    <row r="43" spans="1:11">
      <c r="A43" s="79" t="s">
        <v>271</v>
      </c>
      <c r="B43" s="108">
        <v>92.939842850720908</v>
      </c>
      <c r="C43" s="108">
        <v>101.02439531945949</v>
      </c>
      <c r="D43" s="108">
        <v>105.12483370749491</v>
      </c>
      <c r="E43" s="108"/>
      <c r="F43" s="108"/>
      <c r="G43" s="108"/>
      <c r="H43" s="91">
        <f t="shared" si="0"/>
        <v>0.13110621325608893</v>
      </c>
      <c r="I43" s="80">
        <f t="shared" si="1"/>
        <v>12.184990856774007</v>
      </c>
      <c r="J43" s="80">
        <f t="shared" si="2"/>
        <v>4.1004383880354283</v>
      </c>
      <c r="K43" s="80">
        <f t="shared" si="3"/>
        <v>0</v>
      </c>
    </row>
    <row r="44" spans="1:11">
      <c r="A44" s="79" t="s">
        <v>42</v>
      </c>
      <c r="B44" s="108">
        <v>94.896367829454505</v>
      </c>
      <c r="C44" s="108">
        <v>108.26638469401153</v>
      </c>
      <c r="D44" s="108">
        <v>109.6047666758236</v>
      </c>
      <c r="E44" s="108"/>
      <c r="F44" s="108"/>
      <c r="G44" s="108"/>
      <c r="H44" s="91">
        <f t="shared" si="0"/>
        <v>0.15499432889573475</v>
      </c>
      <c r="I44" s="80">
        <f t="shared" si="1"/>
        <v>14.708398846369093</v>
      </c>
      <c r="J44" s="80">
        <f t="shared" si="2"/>
        <v>1.3383819818120628</v>
      </c>
      <c r="K44" s="80">
        <f t="shared" si="3"/>
        <v>0</v>
      </c>
    </row>
    <row r="45" spans="1:11">
      <c r="A45" s="79" t="s">
        <v>272</v>
      </c>
      <c r="B45" s="108">
        <v>77.674609289766252</v>
      </c>
      <c r="C45" s="108">
        <v>88.459716498958343</v>
      </c>
      <c r="D45" s="108">
        <v>91.804150440172648</v>
      </c>
      <c r="E45" s="108"/>
      <c r="F45" s="108"/>
      <c r="G45" s="108"/>
      <c r="H45" s="91">
        <f t="shared" si="0"/>
        <v>0.18190681973945874</v>
      </c>
      <c r="I45" s="80">
        <f t="shared" si="1"/>
        <v>14.129541150406396</v>
      </c>
      <c r="J45" s="80">
        <f t="shared" si="2"/>
        <v>3.3444339412143052</v>
      </c>
      <c r="K45" s="80">
        <f t="shared" si="3"/>
        <v>0</v>
      </c>
    </row>
    <row r="46" spans="1:11">
      <c r="A46" s="79" t="s">
        <v>273</v>
      </c>
      <c r="B46" s="108">
        <v>79.946465731437897</v>
      </c>
      <c r="C46" s="108">
        <v>91.099099417315657</v>
      </c>
      <c r="D46" s="108">
        <v>92.767633555658037</v>
      </c>
      <c r="E46" s="108"/>
      <c r="F46" s="108"/>
      <c r="G46" s="108"/>
      <c r="H46" s="91">
        <f t="shared" si="0"/>
        <v>0.16037191521749014</v>
      </c>
      <c r="I46" s="80">
        <f t="shared" si="1"/>
        <v>12.82116782422014</v>
      </c>
      <c r="J46" s="80">
        <f t="shared" si="2"/>
        <v>1.6685341383423804</v>
      </c>
      <c r="K46" s="80">
        <f t="shared" si="3"/>
        <v>0</v>
      </c>
    </row>
    <row r="47" spans="1:11">
      <c r="A47" s="79" t="s">
        <v>45</v>
      </c>
      <c r="B47" s="108">
        <v>151.38520567639904</v>
      </c>
      <c r="C47" s="108">
        <v>174.51878571610419</v>
      </c>
      <c r="D47" s="108">
        <v>186.08146185515236</v>
      </c>
      <c r="E47" s="108"/>
      <c r="F47" s="108"/>
      <c r="G47" s="108"/>
      <c r="H47" s="91">
        <f t="shared" si="0"/>
        <v>0.22919185546386892</v>
      </c>
      <c r="I47" s="80">
        <f t="shared" si="1"/>
        <v>34.696256178753316</v>
      </c>
      <c r="J47" s="80">
        <f t="shared" si="2"/>
        <v>11.562676139048165</v>
      </c>
      <c r="K47" s="80">
        <f t="shared" si="3"/>
        <v>0</v>
      </c>
    </row>
    <row r="48" spans="1:11">
      <c r="A48" s="79" t="s">
        <v>46</v>
      </c>
      <c r="B48" s="108">
        <v>266.73037034228497</v>
      </c>
      <c r="C48" s="108">
        <v>328.11686864791409</v>
      </c>
      <c r="D48" s="108">
        <v>341.13988807469366</v>
      </c>
      <c r="E48" s="108"/>
      <c r="F48" s="108"/>
      <c r="G48" s="108"/>
      <c r="H48" s="91">
        <f t="shared" si="0"/>
        <v>0.27896904891978286</v>
      </c>
      <c r="I48" s="80">
        <f t="shared" si="1"/>
        <v>74.409517732408688</v>
      </c>
      <c r="J48" s="80">
        <f t="shared" si="2"/>
        <v>13.02301942677957</v>
      </c>
      <c r="K48" s="80">
        <f t="shared" si="3"/>
        <v>0</v>
      </c>
    </row>
    <row r="49" spans="1:11">
      <c r="A49" s="79" t="s">
        <v>47</v>
      </c>
      <c r="B49" s="108">
        <v>110.698090307397</v>
      </c>
      <c r="C49" s="108">
        <v>121.0878947551722</v>
      </c>
      <c r="D49" s="108">
        <v>132.6639040034662</v>
      </c>
      <c r="E49" s="108"/>
      <c r="F49" s="108"/>
      <c r="G49" s="108"/>
      <c r="H49" s="91">
        <f t="shared" si="0"/>
        <v>0.19842992444650528</v>
      </c>
      <c r="I49" s="80">
        <f t="shared" si="1"/>
        <v>21.965813696069205</v>
      </c>
      <c r="J49" s="80">
        <f t="shared" si="2"/>
        <v>11.576009248294</v>
      </c>
      <c r="K49" s="80">
        <f t="shared" si="3"/>
        <v>0</v>
      </c>
    </row>
    <row r="50" spans="1:11">
      <c r="A50" s="79" t="s">
        <v>48</v>
      </c>
      <c r="B50" s="108">
        <v>95.320576808798833</v>
      </c>
      <c r="C50" s="108">
        <v>108.76040713366643</v>
      </c>
      <c r="D50" s="108">
        <v>110.3609389091293</v>
      </c>
      <c r="E50" s="108"/>
      <c r="F50" s="108"/>
      <c r="G50" s="108"/>
      <c r="H50" s="91">
        <f t="shared" si="0"/>
        <v>0.15778714946825759</v>
      </c>
      <c r="I50" s="80">
        <f t="shared" si="1"/>
        <v>15.040362100330469</v>
      </c>
      <c r="J50" s="80">
        <f t="shared" si="2"/>
        <v>1.6005317754628692</v>
      </c>
      <c r="K50" s="80">
        <f t="shared" si="3"/>
        <v>0</v>
      </c>
    </row>
    <row r="51" spans="1:11">
      <c r="A51" s="79" t="s">
        <v>49</v>
      </c>
      <c r="B51" s="108">
        <v>85.570194056631664</v>
      </c>
      <c r="C51" s="108">
        <v>96.061666990979319</v>
      </c>
      <c r="D51" s="108">
        <v>106.27636653670794</v>
      </c>
      <c r="E51" s="108"/>
      <c r="F51" s="108"/>
      <c r="G51" s="108"/>
      <c r="H51" s="91">
        <f t="shared" si="0"/>
        <v>0.24197879540126571</v>
      </c>
      <c r="I51" s="80">
        <f t="shared" si="1"/>
        <v>20.706172480076276</v>
      </c>
      <c r="J51" s="80">
        <f t="shared" si="2"/>
        <v>10.214699545728621</v>
      </c>
      <c r="K51" s="80">
        <f t="shared" si="3"/>
        <v>0</v>
      </c>
    </row>
    <row r="52" spans="1:11">
      <c r="A52" s="79" t="s">
        <v>50</v>
      </c>
      <c r="B52" s="108">
        <v>70.567388725694002</v>
      </c>
      <c r="C52" s="108">
        <v>79.878583732085573</v>
      </c>
      <c r="D52" s="108">
        <v>83.645651758001463</v>
      </c>
      <c r="E52" s="108"/>
      <c r="F52" s="108"/>
      <c r="G52" s="108"/>
      <c r="H52" s="91">
        <f t="shared" si="0"/>
        <v>0.18533012583396882</v>
      </c>
      <c r="I52" s="80">
        <f t="shared" si="1"/>
        <v>13.078263032307461</v>
      </c>
      <c r="J52" s="80">
        <f t="shared" si="2"/>
        <v>3.76706802591589</v>
      </c>
      <c r="K52" s="80">
        <f t="shared" si="3"/>
        <v>0</v>
      </c>
    </row>
    <row r="53" spans="1:11">
      <c r="A53" s="79" t="s">
        <v>51</v>
      </c>
      <c r="B53" s="108">
        <v>123.00113337318027</v>
      </c>
      <c r="C53" s="108">
        <v>133.78232261810484</v>
      </c>
      <c r="D53" s="108">
        <v>135.14868730094545</v>
      </c>
      <c r="E53" s="108"/>
      <c r="F53" s="108"/>
      <c r="G53" s="108"/>
      <c r="H53" s="91">
        <f t="shared" si="0"/>
        <v>9.8759691025854371E-2</v>
      </c>
      <c r="I53" s="80">
        <f t="shared" si="1"/>
        <v>12.147553927765188</v>
      </c>
      <c r="J53" s="80">
        <f t="shared" si="2"/>
        <v>1.3663646828406115</v>
      </c>
      <c r="K53" s="80">
        <f t="shared" si="3"/>
        <v>0</v>
      </c>
    </row>
    <row r="54" spans="1:11">
      <c r="A54" s="79" t="s">
        <v>52</v>
      </c>
      <c r="B54" s="108">
        <v>106.2069075582028</v>
      </c>
      <c r="C54" s="108">
        <v>113.91843582219919</v>
      </c>
      <c r="D54" s="108">
        <v>119.37083904087402</v>
      </c>
      <c r="E54" s="108"/>
      <c r="F54" s="108"/>
      <c r="G54" s="108"/>
      <c r="H54" s="91">
        <f t="shared" si="0"/>
        <v>0.12394609527122524</v>
      </c>
      <c r="I54" s="80">
        <f t="shared" si="1"/>
        <v>13.163931482671217</v>
      </c>
      <c r="J54" s="80">
        <f t="shared" si="2"/>
        <v>5.4524032186748315</v>
      </c>
      <c r="K54" s="80">
        <f t="shared" si="3"/>
        <v>0</v>
      </c>
    </row>
    <row r="55" spans="1:11">
      <c r="A55" s="79" t="s">
        <v>53</v>
      </c>
      <c r="B55" s="108">
        <v>158.10050093018478</v>
      </c>
      <c r="C55" s="108">
        <v>174.577094969868</v>
      </c>
      <c r="D55" s="108">
        <v>175.77876923259566</v>
      </c>
      <c r="E55" s="108"/>
      <c r="F55" s="108"/>
      <c r="G55" s="108"/>
      <c r="H55" s="91">
        <f t="shared" si="0"/>
        <v>0.11181664952609725</v>
      </c>
      <c r="I55" s="80">
        <f t="shared" si="1"/>
        <v>17.678268302410885</v>
      </c>
      <c r="J55" s="80">
        <f t="shared" si="2"/>
        <v>1.2016742627276642</v>
      </c>
      <c r="K55" s="80">
        <f t="shared" si="3"/>
        <v>0</v>
      </c>
    </row>
    <row r="56" spans="1:11">
      <c r="A56" s="79" t="s">
        <v>54</v>
      </c>
      <c r="B56" s="108">
        <v>158.38385388641777</v>
      </c>
      <c r="C56" s="108">
        <v>185.40225387149346</v>
      </c>
      <c r="D56" s="108">
        <v>186.30637240657606</v>
      </c>
      <c r="E56" s="108"/>
      <c r="F56" s="108"/>
      <c r="G56" s="108"/>
      <c r="H56" s="91">
        <f t="shared" si="0"/>
        <v>0.17629649635992847</v>
      </c>
      <c r="I56" s="80">
        <f t="shared" si="1"/>
        <v>27.922518520158292</v>
      </c>
      <c r="J56" s="80">
        <f t="shared" si="2"/>
        <v>0.90411853508260265</v>
      </c>
      <c r="K56" s="80">
        <f t="shared" si="3"/>
        <v>0</v>
      </c>
    </row>
    <row r="57" spans="1:11">
      <c r="A57" s="79" t="s">
        <v>55</v>
      </c>
      <c r="B57" s="108">
        <v>176.53028171013753</v>
      </c>
      <c r="C57" s="108">
        <v>208.8376842883373</v>
      </c>
      <c r="D57" s="108">
        <v>209.39997831419785</v>
      </c>
      <c r="E57" s="108"/>
      <c r="F57" s="108"/>
      <c r="G57" s="108"/>
      <c r="H57" s="91">
        <f t="shared" si="0"/>
        <v>0.18619862997801317</v>
      </c>
      <c r="I57" s="80">
        <f t="shared" si="1"/>
        <v>32.869696604060323</v>
      </c>
      <c r="J57" s="80">
        <f t="shared" si="2"/>
        <v>0.56229402586055244</v>
      </c>
      <c r="K57" s="80">
        <f t="shared" si="3"/>
        <v>0</v>
      </c>
    </row>
    <row r="58" spans="1:11">
      <c r="A58" s="79" t="s">
        <v>56</v>
      </c>
      <c r="B58" s="108">
        <v>102.8645826952325</v>
      </c>
      <c r="C58" s="108">
        <v>143.48072744168354</v>
      </c>
      <c r="D58" s="108">
        <v>146.26729385948477</v>
      </c>
      <c r="E58" s="108"/>
      <c r="F58" s="108"/>
      <c r="G58" s="108"/>
      <c r="H58" s="91">
        <f t="shared" si="0"/>
        <v>0.42194028330281524</v>
      </c>
      <c r="I58" s="80">
        <f t="shared" si="1"/>
        <v>43.402711164252267</v>
      </c>
      <c r="J58" s="80">
        <f t="shared" si="2"/>
        <v>2.7865664178012253</v>
      </c>
      <c r="K58" s="80">
        <f t="shared" si="3"/>
        <v>0</v>
      </c>
    </row>
    <row r="59" spans="1:11">
      <c r="A59" s="79" t="s">
        <v>57</v>
      </c>
      <c r="B59" s="108">
        <v>220.86251029205965</v>
      </c>
      <c r="C59" s="108">
        <v>233.47824039103725</v>
      </c>
      <c r="D59" s="108">
        <v>245.84508990800873</v>
      </c>
      <c r="E59" s="108"/>
      <c r="F59" s="108"/>
      <c r="G59" s="108"/>
      <c r="H59" s="91">
        <f t="shared" si="0"/>
        <v>0.11311371759251095</v>
      </c>
      <c r="I59" s="80">
        <f t="shared" si="1"/>
        <v>24.982579615949078</v>
      </c>
      <c r="J59" s="80">
        <f t="shared" si="2"/>
        <v>12.366849516971484</v>
      </c>
      <c r="K59" s="80">
        <f t="shared" si="3"/>
        <v>0</v>
      </c>
    </row>
    <row r="60" spans="1:11">
      <c r="A60" s="79" t="s">
        <v>274</v>
      </c>
      <c r="B60" s="108">
        <v>146.58197094679792</v>
      </c>
      <c r="C60" s="108">
        <v>171.59035447802017</v>
      </c>
      <c r="D60" s="108">
        <v>169.63803738713545</v>
      </c>
      <c r="E60" s="108"/>
      <c r="F60" s="108"/>
      <c r="G60" s="108"/>
      <c r="H60" s="91">
        <f t="shared" si="0"/>
        <v>0.15729128412869925</v>
      </c>
      <c r="I60" s="80">
        <f t="shared" si="1"/>
        <v>23.056066440337531</v>
      </c>
      <c r="J60" s="80">
        <f t="shared" si="2"/>
        <v>-1.9523170908847192</v>
      </c>
      <c r="K60" s="80">
        <f t="shared" si="3"/>
        <v>0</v>
      </c>
    </row>
    <row r="61" spans="1:11">
      <c r="A61" s="79" t="s">
        <v>59</v>
      </c>
      <c r="B61" s="108">
        <v>119.4812507900279</v>
      </c>
      <c r="C61" s="108">
        <v>137.25532704977024</v>
      </c>
      <c r="D61" s="108">
        <v>136.39246678226965</v>
      </c>
      <c r="E61" s="108"/>
      <c r="F61" s="108"/>
      <c r="G61" s="108"/>
      <c r="H61" s="91">
        <f t="shared" si="0"/>
        <v>0.14153865883075598</v>
      </c>
      <c r="I61" s="80">
        <f t="shared" si="1"/>
        <v>16.91121599224175</v>
      </c>
      <c r="J61" s="80">
        <f t="shared" si="2"/>
        <v>-0.86286026750059364</v>
      </c>
      <c r="K61" s="80">
        <f t="shared" si="3"/>
        <v>0</v>
      </c>
    </row>
    <row r="62" spans="1:11">
      <c r="A62" s="79" t="s">
        <v>60</v>
      </c>
      <c r="B62" s="108">
        <v>79.498900047492398</v>
      </c>
      <c r="C62" s="108">
        <v>90.128911442685691</v>
      </c>
      <c r="D62" s="108">
        <v>93.23743658053067</v>
      </c>
      <c r="E62" s="108"/>
      <c r="F62" s="108"/>
      <c r="G62" s="108"/>
      <c r="H62" s="91">
        <f t="shared" si="0"/>
        <v>0.1728141713260298</v>
      </c>
      <c r="I62" s="80">
        <f t="shared" si="1"/>
        <v>13.738536533038271</v>
      </c>
      <c r="J62" s="80">
        <f t="shared" si="2"/>
        <v>3.1085251378449783</v>
      </c>
      <c r="K62" s="80">
        <f t="shared" si="3"/>
        <v>0</v>
      </c>
    </row>
    <row r="63" spans="1:11">
      <c r="A63" s="79" t="s">
        <v>61</v>
      </c>
      <c r="B63" s="108">
        <v>79.25236556100036</v>
      </c>
      <c r="C63" s="108">
        <v>90.185005665871003</v>
      </c>
      <c r="D63" s="108">
        <v>90.93388304918048</v>
      </c>
      <c r="E63" s="108"/>
      <c r="F63" s="108"/>
      <c r="G63" s="108"/>
      <c r="H63" s="91">
        <f t="shared" si="0"/>
        <v>0.14739645189756365</v>
      </c>
      <c r="I63" s="80">
        <f t="shared" si="1"/>
        <v>11.68151748818012</v>
      </c>
      <c r="J63" s="80">
        <f t="shared" si="2"/>
        <v>0.74887738330947684</v>
      </c>
      <c r="K63" s="80">
        <f t="shared" si="3"/>
        <v>0</v>
      </c>
    </row>
    <row r="64" spans="1:11">
      <c r="A64" s="79" t="s">
        <v>62</v>
      </c>
      <c r="B64" s="108">
        <v>162.6347830075002</v>
      </c>
      <c r="C64" s="108">
        <v>186.28685994353143</v>
      </c>
      <c r="D64" s="108">
        <v>186.712447812883</v>
      </c>
      <c r="E64" s="108"/>
      <c r="F64" s="108"/>
      <c r="G64" s="108"/>
      <c r="H64" s="91">
        <f t="shared" si="0"/>
        <v>0.14804744938401282</v>
      </c>
      <c r="I64" s="80">
        <f t="shared" si="1"/>
        <v>24.077664805382796</v>
      </c>
      <c r="J64" s="80">
        <f t="shared" si="2"/>
        <v>0.425587869351574</v>
      </c>
      <c r="K64" s="80">
        <f t="shared" si="3"/>
        <v>0</v>
      </c>
    </row>
    <row r="65" spans="1:11">
      <c r="A65" s="79" t="s">
        <v>63</v>
      </c>
      <c r="B65" s="108">
        <v>130.91556002068847</v>
      </c>
      <c r="C65" s="108">
        <v>139.37406587836301</v>
      </c>
      <c r="D65" s="108">
        <v>149.21987258415086</v>
      </c>
      <c r="E65" s="108"/>
      <c r="F65" s="108"/>
      <c r="G65" s="108"/>
      <c r="H65" s="91">
        <f t="shared" si="0"/>
        <v>0.13981770051298542</v>
      </c>
      <c r="I65" s="80">
        <f t="shared" si="1"/>
        <v>18.304312563462389</v>
      </c>
      <c r="J65" s="80">
        <f t="shared" si="2"/>
        <v>9.8458067057878509</v>
      </c>
      <c r="K65" s="80">
        <f t="shared" si="3"/>
        <v>0</v>
      </c>
    </row>
    <row r="66" spans="1:11">
      <c r="A66" s="79" t="s">
        <v>64</v>
      </c>
      <c r="B66" s="108">
        <v>237.90868144729802</v>
      </c>
      <c r="C66" s="108">
        <v>239.61666879287239</v>
      </c>
      <c r="D66" s="108">
        <v>275.50484125701001</v>
      </c>
      <c r="E66" s="108"/>
      <c r="F66" s="108"/>
      <c r="G66" s="108"/>
      <c r="H66" s="91">
        <f t="shared" si="0"/>
        <v>0.15802769189000934</v>
      </c>
      <c r="I66" s="80">
        <f t="shared" si="1"/>
        <v>37.596159809711992</v>
      </c>
      <c r="J66" s="80">
        <f t="shared" si="2"/>
        <v>35.888172464137625</v>
      </c>
      <c r="K66" s="80">
        <f t="shared" si="3"/>
        <v>0</v>
      </c>
    </row>
    <row r="67" spans="1:11">
      <c r="A67" s="79" t="s">
        <v>65</v>
      </c>
      <c r="B67" s="108">
        <v>103.02608980334938</v>
      </c>
      <c r="C67" s="108">
        <v>116.66583455974414</v>
      </c>
      <c r="D67" s="108">
        <v>116.9327137539404</v>
      </c>
      <c r="E67" s="108"/>
      <c r="F67" s="108"/>
      <c r="G67" s="108"/>
      <c r="H67" s="91">
        <f t="shared" si="0"/>
        <v>0.13498157580410203</v>
      </c>
      <c r="I67" s="80">
        <f t="shared" si="1"/>
        <v>13.906623950591026</v>
      </c>
      <c r="J67" s="80">
        <f t="shared" si="2"/>
        <v>0.26687919419626382</v>
      </c>
      <c r="K67" s="80">
        <f t="shared" si="3"/>
        <v>0</v>
      </c>
    </row>
    <row r="68" spans="1:11">
      <c r="A68" s="79" t="s">
        <v>66</v>
      </c>
      <c r="B68" s="108">
        <v>93.134040561969556</v>
      </c>
      <c r="C68" s="108">
        <v>101.39895685429344</v>
      </c>
      <c r="D68" s="108">
        <v>108.05158860370636</v>
      </c>
      <c r="E68" s="108"/>
      <c r="F68" s="108"/>
      <c r="G68" s="108"/>
      <c r="H68" s="91">
        <f t="shared" ref="H68:H92" si="4">(D68-B68)/B68</f>
        <v>0.16017288578616928</v>
      </c>
      <c r="I68" s="80">
        <f t="shared" ref="I68:I92" si="5">D68-B68</f>
        <v>14.917548041736808</v>
      </c>
      <c r="J68" s="80">
        <f t="shared" ref="J68:J92" si="6">D68-C68</f>
        <v>6.6526317494129188</v>
      </c>
      <c r="K68" s="80">
        <f t="shared" ref="K68:K92" si="7">G68-F68</f>
        <v>0</v>
      </c>
    </row>
    <row r="69" spans="1:11">
      <c r="A69" s="79" t="s">
        <v>67</v>
      </c>
      <c r="B69" s="108">
        <v>92.640067283471268</v>
      </c>
      <c r="C69" s="108">
        <v>105.53217171385691</v>
      </c>
      <c r="D69" s="108">
        <v>109.42665936818544</v>
      </c>
      <c r="E69" s="108"/>
      <c r="F69" s="108"/>
      <c r="G69" s="108"/>
      <c r="H69" s="91">
        <f t="shared" si="4"/>
        <v>0.18120228727110624</v>
      </c>
      <c r="I69" s="80">
        <f t="shared" si="5"/>
        <v>16.786592084714172</v>
      </c>
      <c r="J69" s="80">
        <f t="shared" si="6"/>
        <v>3.8944876543285289</v>
      </c>
      <c r="K69" s="80">
        <f t="shared" si="7"/>
        <v>0</v>
      </c>
    </row>
    <row r="70" spans="1:11">
      <c r="A70" s="79" t="s">
        <v>68</v>
      </c>
      <c r="B70" s="108">
        <v>112.75259018255679</v>
      </c>
      <c r="C70" s="108">
        <v>125.73534225590582</v>
      </c>
      <c r="D70" s="108">
        <v>122.79374519007622</v>
      </c>
      <c r="E70" s="108"/>
      <c r="F70" s="108"/>
      <c r="G70" s="108"/>
      <c r="H70" s="91">
        <f t="shared" si="4"/>
        <v>8.9054761325321974E-2</v>
      </c>
      <c r="I70" s="80">
        <f t="shared" si="5"/>
        <v>10.041155007519436</v>
      </c>
      <c r="J70" s="80">
        <f t="shared" si="6"/>
        <v>-2.9415970658295976</v>
      </c>
      <c r="K70" s="80">
        <f t="shared" si="7"/>
        <v>0</v>
      </c>
    </row>
    <row r="71" spans="1:11">
      <c r="A71" s="79" t="s">
        <v>69</v>
      </c>
      <c r="B71" s="108">
        <v>89.475788400364252</v>
      </c>
      <c r="C71" s="108">
        <v>104.62777854483866</v>
      </c>
      <c r="D71" s="108">
        <v>110.07112652643553</v>
      </c>
      <c r="E71" s="108"/>
      <c r="F71" s="108"/>
      <c r="G71" s="108"/>
      <c r="H71" s="91">
        <f t="shared" si="4"/>
        <v>0.23017777763428393</v>
      </c>
      <c r="I71" s="80">
        <f t="shared" si="5"/>
        <v>20.595338126071283</v>
      </c>
      <c r="J71" s="80">
        <f t="shared" si="6"/>
        <v>5.4433479815968724</v>
      </c>
      <c r="K71" s="80">
        <f t="shared" si="7"/>
        <v>0</v>
      </c>
    </row>
    <row r="72" spans="1:11">
      <c r="A72" s="79" t="s">
        <v>70</v>
      </c>
      <c r="B72" s="108">
        <v>93.80719970454092</v>
      </c>
      <c r="C72" s="108">
        <v>108.6142790772199</v>
      </c>
      <c r="D72" s="108">
        <v>112.95213448139612</v>
      </c>
      <c r="E72" s="108"/>
      <c r="F72" s="108"/>
      <c r="G72" s="108"/>
      <c r="H72" s="91">
        <f t="shared" si="4"/>
        <v>0.20408811729968362</v>
      </c>
      <c r="I72" s="80">
        <f t="shared" si="5"/>
        <v>19.144934776855195</v>
      </c>
      <c r="J72" s="80">
        <f t="shared" si="6"/>
        <v>4.3378554041762101</v>
      </c>
      <c r="K72" s="80">
        <f t="shared" si="7"/>
        <v>0</v>
      </c>
    </row>
    <row r="73" spans="1:11">
      <c r="A73" s="79" t="s">
        <v>275</v>
      </c>
      <c r="B73" s="108">
        <v>86.553712505628454</v>
      </c>
      <c r="C73" s="108">
        <v>105.46444440215619</v>
      </c>
      <c r="D73" s="108">
        <v>118.50882909772101</v>
      </c>
      <c r="E73" s="108"/>
      <c r="F73" s="108"/>
      <c r="G73" s="108"/>
      <c r="H73" s="91">
        <f t="shared" si="4"/>
        <v>0.36919406074019712</v>
      </c>
      <c r="I73" s="80">
        <f t="shared" si="5"/>
        <v>31.955116592092551</v>
      </c>
      <c r="J73" s="80">
        <f t="shared" si="6"/>
        <v>13.044384695564816</v>
      </c>
      <c r="K73" s="80">
        <f t="shared" si="7"/>
        <v>0</v>
      </c>
    </row>
    <row r="74" spans="1:11">
      <c r="A74" s="79" t="s">
        <v>276</v>
      </c>
      <c r="B74" s="108">
        <v>80.780170031672213</v>
      </c>
      <c r="C74" s="108">
        <v>96.001313620537232</v>
      </c>
      <c r="D74" s="108">
        <v>101.64285114268726</v>
      </c>
      <c r="E74" s="108"/>
      <c r="F74" s="108"/>
      <c r="G74" s="108"/>
      <c r="H74" s="91">
        <f t="shared" si="4"/>
        <v>0.25826488236946304</v>
      </c>
      <c r="I74" s="80">
        <f t="shared" si="5"/>
        <v>20.86268111101505</v>
      </c>
      <c r="J74" s="80">
        <f t="shared" si="6"/>
        <v>5.6415375221500312</v>
      </c>
      <c r="K74" s="80">
        <f t="shared" si="7"/>
        <v>0</v>
      </c>
    </row>
    <row r="75" spans="1:11">
      <c r="A75" s="79" t="s">
        <v>73</v>
      </c>
      <c r="B75" s="108">
        <v>118.53666740067769</v>
      </c>
      <c r="C75" s="108">
        <v>134.72541698151741</v>
      </c>
      <c r="D75" s="108">
        <v>136.93821426635108</v>
      </c>
      <c r="E75" s="108"/>
      <c r="F75" s="108"/>
      <c r="G75" s="108"/>
      <c r="H75" s="91">
        <f t="shared" si="4"/>
        <v>0.15523927970298407</v>
      </c>
      <c r="I75" s="80">
        <f t="shared" si="5"/>
        <v>18.401546865673396</v>
      </c>
      <c r="J75" s="80">
        <f t="shared" si="6"/>
        <v>2.2127972848336697</v>
      </c>
      <c r="K75" s="80">
        <f t="shared" si="7"/>
        <v>0</v>
      </c>
    </row>
    <row r="76" spans="1:11">
      <c r="A76" s="79" t="s">
        <v>74</v>
      </c>
      <c r="B76" s="108">
        <v>107.97022831764004</v>
      </c>
      <c r="C76" s="108">
        <v>113.76782872982247</v>
      </c>
      <c r="D76" s="108">
        <v>119.16401494098278</v>
      </c>
      <c r="E76" s="108"/>
      <c r="F76" s="108"/>
      <c r="G76" s="108"/>
      <c r="H76" s="91">
        <f t="shared" si="4"/>
        <v>0.1036747518066878</v>
      </c>
      <c r="I76" s="80">
        <f t="shared" si="5"/>
        <v>11.193786623342746</v>
      </c>
      <c r="J76" s="80">
        <f t="shared" si="6"/>
        <v>5.3961862111603125</v>
      </c>
      <c r="K76" s="80">
        <f t="shared" si="7"/>
        <v>0</v>
      </c>
    </row>
    <row r="77" spans="1:11">
      <c r="A77" s="79" t="s">
        <v>75</v>
      </c>
      <c r="B77" s="108">
        <v>105.38914082935887</v>
      </c>
      <c r="C77" s="108">
        <v>115.48904111989212</v>
      </c>
      <c r="D77" s="108">
        <v>116.89351544371877</v>
      </c>
      <c r="E77" s="108"/>
      <c r="F77" s="108"/>
      <c r="G77" s="108"/>
      <c r="H77" s="91">
        <f t="shared" si="4"/>
        <v>0.10916091092332982</v>
      </c>
      <c r="I77" s="80">
        <f t="shared" si="5"/>
        <v>11.504374614359904</v>
      </c>
      <c r="J77" s="80">
        <f t="shared" si="6"/>
        <v>1.4044743238266477</v>
      </c>
      <c r="K77" s="80">
        <f t="shared" si="7"/>
        <v>0</v>
      </c>
    </row>
    <row r="78" spans="1:11">
      <c r="A78" s="79" t="s">
        <v>76</v>
      </c>
      <c r="B78" s="108">
        <v>103.93845901110004</v>
      </c>
      <c r="C78" s="108">
        <v>115.09787013298532</v>
      </c>
      <c r="D78" s="108">
        <v>118.6909704974852</v>
      </c>
      <c r="E78" s="108"/>
      <c r="F78" s="108"/>
      <c r="G78" s="108"/>
      <c r="H78" s="91">
        <f t="shared" si="4"/>
        <v>0.14193506067671904</v>
      </c>
      <c r="I78" s="80">
        <f t="shared" si="5"/>
        <v>14.75251148638516</v>
      </c>
      <c r="J78" s="80">
        <f t="shared" si="6"/>
        <v>3.5931003644998754</v>
      </c>
      <c r="K78" s="80">
        <f t="shared" si="7"/>
        <v>0</v>
      </c>
    </row>
    <row r="79" spans="1:11">
      <c r="A79" s="79" t="s">
        <v>77</v>
      </c>
      <c r="B79" s="108">
        <v>93.740296879498743</v>
      </c>
      <c r="C79" s="108">
        <v>119.22398521611379</v>
      </c>
      <c r="D79" s="108">
        <v>139.7425985190763</v>
      </c>
      <c r="E79" s="108"/>
      <c r="F79" s="108"/>
      <c r="G79" s="108"/>
      <c r="H79" s="91">
        <f t="shared" si="4"/>
        <v>0.49074200926323691</v>
      </c>
      <c r="I79" s="80">
        <f t="shared" si="5"/>
        <v>46.002301639577553</v>
      </c>
      <c r="J79" s="80">
        <f t="shared" si="6"/>
        <v>20.518613302962507</v>
      </c>
      <c r="K79" s="80">
        <f t="shared" si="7"/>
        <v>0</v>
      </c>
    </row>
    <row r="80" spans="1:11">
      <c r="A80" s="79" t="s">
        <v>78</v>
      </c>
      <c r="B80" s="108">
        <v>87.127926848386451</v>
      </c>
      <c r="C80" s="108">
        <v>117.96150309487219</v>
      </c>
      <c r="D80" s="108">
        <v>101.87267508265472</v>
      </c>
      <c r="E80" s="108"/>
      <c r="F80" s="108"/>
      <c r="G80" s="108"/>
      <c r="H80" s="91">
        <f t="shared" si="4"/>
        <v>0.16923102348028993</v>
      </c>
      <c r="I80" s="80">
        <f t="shared" si="5"/>
        <v>14.744748234268272</v>
      </c>
      <c r="J80" s="80">
        <f t="shared" si="6"/>
        <v>-16.088828012217462</v>
      </c>
      <c r="K80" s="80">
        <f t="shared" si="7"/>
        <v>0</v>
      </c>
    </row>
    <row r="81" spans="1:11">
      <c r="A81" s="79" t="s">
        <v>79</v>
      </c>
      <c r="B81" s="108">
        <v>106.5126522879161</v>
      </c>
      <c r="C81" s="108">
        <v>116.34687112248857</v>
      </c>
      <c r="D81" s="108">
        <v>116.62050741200743</v>
      </c>
      <c r="E81" s="108"/>
      <c r="F81" s="108"/>
      <c r="G81" s="108"/>
      <c r="H81" s="91">
        <f t="shared" si="4"/>
        <v>9.4898163804696373E-2</v>
      </c>
      <c r="I81" s="80">
        <f t="shared" si="5"/>
        <v>10.10785512409133</v>
      </c>
      <c r="J81" s="80">
        <f t="shared" si="6"/>
        <v>0.27363628951886199</v>
      </c>
      <c r="K81" s="80">
        <f t="shared" si="7"/>
        <v>0</v>
      </c>
    </row>
    <row r="82" spans="1:11">
      <c r="A82" s="79" t="s">
        <v>80</v>
      </c>
      <c r="B82" s="108">
        <v>120.60168433217764</v>
      </c>
      <c r="C82" s="108">
        <v>117.02556192483885</v>
      </c>
      <c r="D82" s="108">
        <v>128.7884133157925</v>
      </c>
      <c r="E82" s="108"/>
      <c r="F82" s="108"/>
      <c r="G82" s="108"/>
      <c r="H82" s="91">
        <f t="shared" si="4"/>
        <v>6.7882376841983796E-2</v>
      </c>
      <c r="I82" s="80">
        <f t="shared" si="5"/>
        <v>8.1867289836148558</v>
      </c>
      <c r="J82" s="80">
        <f t="shared" si="6"/>
        <v>11.762851390953642</v>
      </c>
      <c r="K82" s="80">
        <f t="shared" si="7"/>
        <v>0</v>
      </c>
    </row>
    <row r="83" spans="1:11">
      <c r="A83" s="79" t="s">
        <v>81</v>
      </c>
      <c r="B83" s="108">
        <v>65.432525735146086</v>
      </c>
      <c r="C83" s="108">
        <v>73.499639604588893</v>
      </c>
      <c r="D83" s="108">
        <v>75.272294076285789</v>
      </c>
      <c r="E83" s="108"/>
      <c r="F83" s="108"/>
      <c r="G83" s="108"/>
      <c r="H83" s="91">
        <f t="shared" si="4"/>
        <v>0.15038038392356326</v>
      </c>
      <c r="I83" s="80">
        <f t="shared" si="5"/>
        <v>9.8397683411397026</v>
      </c>
      <c r="J83" s="80">
        <f t="shared" si="6"/>
        <v>1.7726544716968959</v>
      </c>
      <c r="K83" s="80">
        <f t="shared" si="7"/>
        <v>0</v>
      </c>
    </row>
    <row r="84" spans="1:11">
      <c r="A84" s="79" t="s">
        <v>82</v>
      </c>
      <c r="B84" s="108">
        <v>94.815162837289151</v>
      </c>
      <c r="C84" s="108">
        <v>104.24135195870198</v>
      </c>
      <c r="D84" s="108">
        <v>110.10895615703618</v>
      </c>
      <c r="E84" s="108"/>
      <c r="F84" s="108"/>
      <c r="G84" s="108"/>
      <c r="H84" s="91">
        <f t="shared" si="4"/>
        <v>0.16130113435540336</v>
      </c>
      <c r="I84" s="80">
        <f t="shared" si="5"/>
        <v>15.293793319747024</v>
      </c>
      <c r="J84" s="80">
        <f t="shared" si="6"/>
        <v>5.8676041983341918</v>
      </c>
      <c r="K84" s="80">
        <f t="shared" si="7"/>
        <v>0</v>
      </c>
    </row>
    <row r="85" spans="1:11">
      <c r="A85" s="79" t="s">
        <v>83</v>
      </c>
      <c r="B85" s="108">
        <v>130.00664987852329</v>
      </c>
      <c r="C85" s="108">
        <v>144.2822818859033</v>
      </c>
      <c r="D85" s="108">
        <v>145.65918998863793</v>
      </c>
      <c r="E85" s="108"/>
      <c r="F85" s="108"/>
      <c r="G85" s="108"/>
      <c r="H85" s="91">
        <f t="shared" si="4"/>
        <v>0.12039799598512996</v>
      </c>
      <c r="I85" s="80">
        <f t="shared" si="5"/>
        <v>15.652540110114643</v>
      </c>
      <c r="J85" s="80">
        <f t="shared" si="6"/>
        <v>1.3769081027346317</v>
      </c>
      <c r="K85" s="80">
        <f t="shared" si="7"/>
        <v>0</v>
      </c>
    </row>
    <row r="86" spans="1:11">
      <c r="A86" s="79" t="s">
        <v>277</v>
      </c>
      <c r="B86" s="108">
        <v>86.482462217902864</v>
      </c>
      <c r="C86" s="108">
        <v>97.160327471302324</v>
      </c>
      <c r="D86" s="108">
        <v>98.633612856815873</v>
      </c>
      <c r="E86" s="108"/>
      <c r="F86" s="108"/>
      <c r="G86" s="108"/>
      <c r="H86" s="91">
        <f t="shared" si="4"/>
        <v>0.14050421700872412</v>
      </c>
      <c r="I86" s="80">
        <f t="shared" si="5"/>
        <v>12.151150638913009</v>
      </c>
      <c r="J86" s="80">
        <f t="shared" si="6"/>
        <v>1.4732853855135488</v>
      </c>
      <c r="K86" s="80">
        <f t="shared" si="7"/>
        <v>0</v>
      </c>
    </row>
    <row r="87" spans="1:11">
      <c r="A87" s="79" t="s">
        <v>85</v>
      </c>
      <c r="B87" s="108">
        <v>69.034838352348729</v>
      </c>
      <c r="C87" s="108">
        <v>78.197968023652408</v>
      </c>
      <c r="D87" s="108">
        <v>80.624717206134022</v>
      </c>
      <c r="E87" s="108"/>
      <c r="F87" s="108"/>
      <c r="G87" s="108"/>
      <c r="H87" s="91">
        <f t="shared" si="4"/>
        <v>0.16788449325587476</v>
      </c>
      <c r="I87" s="80">
        <f t="shared" si="5"/>
        <v>11.589878853785294</v>
      </c>
      <c r="J87" s="80">
        <f t="shared" si="6"/>
        <v>2.4267491824816148</v>
      </c>
      <c r="K87" s="80">
        <f t="shared" si="7"/>
        <v>0</v>
      </c>
    </row>
    <row r="88" spans="1:11">
      <c r="A88" s="79" t="s">
        <v>86</v>
      </c>
      <c r="B88" s="108">
        <v>62.735165115180628</v>
      </c>
      <c r="C88" s="108">
        <v>71.904589269914709</v>
      </c>
      <c r="D88" s="108">
        <v>72.286872283608318</v>
      </c>
      <c r="E88" s="108"/>
      <c r="F88" s="108"/>
      <c r="G88" s="108"/>
      <c r="H88" s="91">
        <f t="shared" si="4"/>
        <v>0.15225443578399656</v>
      </c>
      <c r="I88" s="80">
        <f t="shared" si="5"/>
        <v>9.55170716842769</v>
      </c>
      <c r="J88" s="80">
        <f t="shared" si="6"/>
        <v>0.38228301369360906</v>
      </c>
      <c r="K88" s="80">
        <f t="shared" si="7"/>
        <v>0</v>
      </c>
    </row>
    <row r="89" spans="1:11">
      <c r="A89" s="79" t="s">
        <v>87</v>
      </c>
      <c r="B89" s="108">
        <v>67.061123734321711</v>
      </c>
      <c r="C89" s="108">
        <v>76.433503836317129</v>
      </c>
      <c r="D89" s="108">
        <v>78.637589045483651</v>
      </c>
      <c r="E89" s="108"/>
      <c r="F89" s="108"/>
      <c r="G89" s="108"/>
      <c r="H89" s="91">
        <f t="shared" si="4"/>
        <v>0.17262557897217481</v>
      </c>
      <c r="I89" s="80">
        <f t="shared" si="5"/>
        <v>11.57646531116194</v>
      </c>
      <c r="J89" s="80">
        <f t="shared" si="6"/>
        <v>2.2040852091665215</v>
      </c>
      <c r="K89" s="80">
        <f t="shared" si="7"/>
        <v>0</v>
      </c>
    </row>
    <row r="90" spans="1:11">
      <c r="A90" s="174" t="s">
        <v>278</v>
      </c>
      <c r="B90" s="108">
        <v>163.70713808204636</v>
      </c>
      <c r="C90" s="108">
        <v>209.63423296969697</v>
      </c>
      <c r="D90" s="108">
        <v>220.67478833444295</v>
      </c>
      <c r="E90" s="108"/>
      <c r="F90" s="108"/>
      <c r="G90" s="108"/>
      <c r="H90" s="91">
        <f t="shared" si="4"/>
        <v>0.34798513320687141</v>
      </c>
      <c r="I90" s="80">
        <f t="shared" si="5"/>
        <v>56.967650252396595</v>
      </c>
      <c r="J90" s="80">
        <f t="shared" si="6"/>
        <v>11.040555364745984</v>
      </c>
      <c r="K90" s="80">
        <f t="shared" si="7"/>
        <v>0</v>
      </c>
    </row>
    <row r="91" spans="1:11" s="157" customFormat="1">
      <c r="A91" s="100" t="s">
        <v>285</v>
      </c>
      <c r="B91" s="108">
        <v>59.98</v>
      </c>
      <c r="C91" s="108">
        <v>68.6532799040328</v>
      </c>
      <c r="D91" s="108">
        <v>68.694679190685463</v>
      </c>
      <c r="E91" s="108"/>
      <c r="F91" s="108"/>
      <c r="G91" s="108"/>
      <c r="H91" s="91">
        <f t="shared" si="4"/>
        <v>0.14529308420615983</v>
      </c>
      <c r="I91" s="80">
        <f t="shared" si="5"/>
        <v>8.7146791906854659</v>
      </c>
      <c r="J91" s="80">
        <f t="shared" si="6"/>
        <v>4.1399286652662681E-2</v>
      </c>
      <c r="K91" s="80">
        <f t="shared" si="7"/>
        <v>0</v>
      </c>
    </row>
    <row r="92" spans="1:11" s="116" customFormat="1">
      <c r="A92" s="79" t="s">
        <v>173</v>
      </c>
      <c r="B92" s="117">
        <v>95.853203215335128</v>
      </c>
      <c r="C92" s="164">
        <v>108.37180465661685</v>
      </c>
      <c r="D92" s="164">
        <v>113.29154570465944</v>
      </c>
      <c r="E92" s="164"/>
      <c r="F92" s="164"/>
      <c r="G92" s="164"/>
      <c r="H92" s="114">
        <f t="shared" si="4"/>
        <v>0.1819275924472645</v>
      </c>
      <c r="I92" s="80">
        <f t="shared" si="5"/>
        <v>17.438342489324313</v>
      </c>
      <c r="J92" s="115">
        <f t="shared" si="6"/>
        <v>4.9197410480425958</v>
      </c>
      <c r="K92" s="80">
        <f t="shared" si="7"/>
        <v>0</v>
      </c>
    </row>
    <row r="93" spans="1:11">
      <c r="D93" s="144" t="s">
        <v>284</v>
      </c>
    </row>
    <row r="94" spans="1:11">
      <c r="F94" s="168"/>
      <c r="G94" s="168"/>
    </row>
    <row r="95" spans="1:11">
      <c r="B95" s="147"/>
      <c r="C95" s="143"/>
      <c r="D95" s="145"/>
      <c r="E95" s="147"/>
      <c r="F95" s="147"/>
      <c r="G95" s="147"/>
    </row>
  </sheetData>
  <mergeCells count="2">
    <mergeCell ref="B1:D1"/>
    <mergeCell ref="E1:G1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K87"/>
  <sheetViews>
    <sheetView topLeftCell="A67" zoomScale="80" zoomScaleNormal="80" workbookViewId="0">
      <selection activeCell="H87" sqref="H87"/>
    </sheetView>
  </sheetViews>
  <sheetFormatPr defaultRowHeight="15"/>
  <cols>
    <col min="1" max="1" width="16.140625" customWidth="1"/>
    <col min="2" max="2" width="9.140625" style="149"/>
    <col min="3" max="3" width="9.140625" style="148"/>
    <col min="4" max="4" width="15.140625" style="149" customWidth="1"/>
    <col min="5" max="6" width="8.7109375" style="157"/>
    <col min="7" max="7" width="13.42578125" style="157" customWidth="1"/>
    <col min="8" max="8" width="30.5703125" customWidth="1"/>
    <col min="9" max="9" width="30" customWidth="1"/>
    <col min="10" max="10" width="33.42578125" customWidth="1"/>
    <col min="11" max="11" width="33.42578125" style="157" customWidth="1"/>
  </cols>
  <sheetData>
    <row r="1" spans="1:11" s="157" customFormat="1" ht="15.75" thickBot="1">
      <c r="B1" s="188" t="s">
        <v>281</v>
      </c>
      <c r="C1" s="188"/>
      <c r="D1" s="189"/>
      <c r="E1" s="190" t="s">
        <v>280</v>
      </c>
      <c r="F1" s="188"/>
      <c r="G1" s="189"/>
    </row>
    <row r="2" spans="1:11" ht="49.5" customHeight="1">
      <c r="A2" s="94" t="s">
        <v>174</v>
      </c>
      <c r="B2" s="94">
        <v>42948</v>
      </c>
      <c r="C2" s="94">
        <v>43282</v>
      </c>
      <c r="D2" s="94">
        <v>43313</v>
      </c>
      <c r="E2" s="94">
        <v>42948</v>
      </c>
      <c r="F2" s="94">
        <v>43282</v>
      </c>
      <c r="G2" s="94">
        <v>43313</v>
      </c>
      <c r="H2" s="93" t="s">
        <v>339</v>
      </c>
      <c r="I2" s="93" t="s">
        <v>340</v>
      </c>
      <c r="J2" s="93" t="s">
        <v>341</v>
      </c>
      <c r="K2" s="161" t="s">
        <v>343</v>
      </c>
    </row>
    <row r="3" spans="1:11">
      <c r="A3" s="81" t="s">
        <v>175</v>
      </c>
      <c r="B3" s="105">
        <v>87.848762515614126</v>
      </c>
      <c r="C3" s="105">
        <v>99.043103573168253</v>
      </c>
      <c r="D3" s="105">
        <v>102.85649679974948</v>
      </c>
      <c r="E3" s="105"/>
      <c r="F3" s="105"/>
      <c r="G3" s="105"/>
      <c r="H3" s="91">
        <f>(D3-B3)/B3</f>
        <v>0.17083603518567375</v>
      </c>
      <c r="I3" s="82">
        <f>(D3-B3)</f>
        <v>15.007734284135353</v>
      </c>
      <c r="J3" s="82">
        <f>(D3-C3)</f>
        <v>3.8133932265812263</v>
      </c>
      <c r="K3" s="82">
        <f>G3-F3</f>
        <v>0</v>
      </c>
    </row>
    <row r="4" spans="1:11">
      <c r="A4" s="72" t="s">
        <v>176</v>
      </c>
      <c r="B4" s="106">
        <v>80.719426288375274</v>
      </c>
      <c r="C4" s="106">
        <v>90.927051716698514</v>
      </c>
      <c r="D4" s="106">
        <v>94.162146064056927</v>
      </c>
      <c r="E4" s="106"/>
      <c r="F4" s="106"/>
      <c r="G4" s="106"/>
      <c r="H4" s="91">
        <f t="shared" ref="H4:H67" si="0">(D4-B4)/B4</f>
        <v>0.16653636421617621</v>
      </c>
      <c r="I4" s="82">
        <f t="shared" ref="I4:I67" si="1">(D4-B4)</f>
        <v>13.442719775681653</v>
      </c>
      <c r="J4" s="82">
        <f t="shared" ref="J4:J67" si="2">(D4-C4)</f>
        <v>3.2350943473584124</v>
      </c>
      <c r="K4" s="82">
        <f t="shared" ref="K4:K67" si="3">G4-F4</f>
        <v>0</v>
      </c>
    </row>
    <row r="5" spans="1:11">
      <c r="A5" s="72" t="s">
        <v>177</v>
      </c>
      <c r="B5" s="106">
        <v>80.661284036199874</v>
      </c>
      <c r="C5" s="106">
        <v>88.853243884109673</v>
      </c>
      <c r="D5" s="106">
        <v>96.068900922221502</v>
      </c>
      <c r="E5" s="106"/>
      <c r="F5" s="106"/>
      <c r="G5" s="106"/>
      <c r="H5" s="91">
        <f t="shared" si="0"/>
        <v>0.19101626102439509</v>
      </c>
      <c r="I5" s="82">
        <f t="shared" si="1"/>
        <v>15.407616886021628</v>
      </c>
      <c r="J5" s="82">
        <f t="shared" si="2"/>
        <v>7.2156570381118286</v>
      </c>
      <c r="K5" s="82">
        <f t="shared" si="3"/>
        <v>0</v>
      </c>
    </row>
    <row r="6" spans="1:11">
      <c r="A6" s="72" t="s">
        <v>178</v>
      </c>
      <c r="B6" s="106">
        <v>82.950281625075675</v>
      </c>
      <c r="C6" s="106">
        <v>94.568819498393452</v>
      </c>
      <c r="D6" s="106">
        <v>97.600905018934995</v>
      </c>
      <c r="E6" s="106"/>
      <c r="F6" s="106"/>
      <c r="G6" s="106"/>
      <c r="H6" s="91">
        <f t="shared" si="0"/>
        <v>0.17661933277186692</v>
      </c>
      <c r="I6" s="82">
        <f t="shared" si="1"/>
        <v>14.65062339385932</v>
      </c>
      <c r="J6" s="82">
        <f t="shared" si="2"/>
        <v>3.0320855205415427</v>
      </c>
      <c r="K6" s="82">
        <f t="shared" si="3"/>
        <v>0</v>
      </c>
    </row>
    <row r="7" spans="1:11">
      <c r="A7" s="72" t="s">
        <v>180</v>
      </c>
      <c r="B7" s="106">
        <v>81.294269451838318</v>
      </c>
      <c r="C7" s="106">
        <v>91.674930598490533</v>
      </c>
      <c r="D7" s="106">
        <v>97.543938631299383</v>
      </c>
      <c r="E7" s="106"/>
      <c r="F7" s="106"/>
      <c r="G7" s="106"/>
      <c r="H7" s="91">
        <f t="shared" si="0"/>
        <v>0.19988701896248617</v>
      </c>
      <c r="I7" s="82">
        <f t="shared" si="1"/>
        <v>16.249669179461065</v>
      </c>
      <c r="J7" s="82">
        <f t="shared" si="2"/>
        <v>5.8690080328088499</v>
      </c>
      <c r="K7" s="82">
        <f t="shared" si="3"/>
        <v>0</v>
      </c>
    </row>
    <row r="8" spans="1:11">
      <c r="A8" s="72" t="s">
        <v>181</v>
      </c>
      <c r="B8" s="106">
        <v>105.34535488940035</v>
      </c>
      <c r="C8" s="106">
        <v>120.18478684143369</v>
      </c>
      <c r="D8" s="106">
        <v>125.02055174387606</v>
      </c>
      <c r="E8" s="106"/>
      <c r="F8" s="106"/>
      <c r="G8" s="106"/>
      <c r="H8" s="91">
        <f t="shared" si="0"/>
        <v>0.1867685279064486</v>
      </c>
      <c r="I8" s="82">
        <f t="shared" si="1"/>
        <v>19.675196854475701</v>
      </c>
      <c r="J8" s="82">
        <f t="shared" si="2"/>
        <v>4.8357649024423637</v>
      </c>
      <c r="K8" s="82">
        <f t="shared" si="3"/>
        <v>0</v>
      </c>
    </row>
    <row r="9" spans="1:11">
      <c r="A9" s="72" t="s">
        <v>182</v>
      </c>
      <c r="B9" s="106">
        <v>84.721874258842178</v>
      </c>
      <c r="C9" s="106">
        <v>95.708303855663246</v>
      </c>
      <c r="D9" s="106">
        <v>103.54808582766871</v>
      </c>
      <c r="E9" s="106"/>
      <c r="F9" s="106"/>
      <c r="G9" s="106"/>
      <c r="H9" s="91">
        <f t="shared" si="0"/>
        <v>0.22221193444456525</v>
      </c>
      <c r="I9" s="82">
        <f t="shared" si="1"/>
        <v>18.826211568826537</v>
      </c>
      <c r="J9" s="82">
        <f t="shared" si="2"/>
        <v>7.8397819720054684</v>
      </c>
      <c r="K9" s="82">
        <f t="shared" si="3"/>
        <v>0</v>
      </c>
    </row>
    <row r="10" spans="1:11">
      <c r="A10" s="72" t="s">
        <v>184</v>
      </c>
      <c r="B10" s="106">
        <v>94.516935385773877</v>
      </c>
      <c r="C10" s="106">
        <v>101.84908529774272</v>
      </c>
      <c r="D10" s="106">
        <v>110.38794361014378</v>
      </c>
      <c r="E10" s="106"/>
      <c r="F10" s="106"/>
      <c r="G10" s="106"/>
      <c r="H10" s="91">
        <f t="shared" si="0"/>
        <v>0.16791708448429774</v>
      </c>
      <c r="I10" s="82">
        <f t="shared" si="1"/>
        <v>15.871008224369902</v>
      </c>
      <c r="J10" s="82">
        <f t="shared" si="2"/>
        <v>8.5388583124010609</v>
      </c>
      <c r="K10" s="82">
        <f t="shared" si="3"/>
        <v>0</v>
      </c>
    </row>
    <row r="11" spans="1:11">
      <c r="A11" s="72" t="s">
        <v>185</v>
      </c>
      <c r="B11" s="106">
        <v>81.379975629242452</v>
      </c>
      <c r="C11" s="106">
        <v>91.694218391856737</v>
      </c>
      <c r="D11" s="106">
        <v>97.137795325336114</v>
      </c>
      <c r="E11" s="106"/>
      <c r="F11" s="106"/>
      <c r="G11" s="106"/>
      <c r="H11" s="91">
        <f t="shared" si="0"/>
        <v>0.19363264211191739</v>
      </c>
      <c r="I11" s="82">
        <f t="shared" si="1"/>
        <v>15.757819696093662</v>
      </c>
      <c r="J11" s="82">
        <f t="shared" si="2"/>
        <v>5.4435769334793775</v>
      </c>
      <c r="K11" s="82">
        <f t="shared" si="3"/>
        <v>0</v>
      </c>
    </row>
    <row r="12" spans="1:11">
      <c r="A12" s="72" t="s">
        <v>186</v>
      </c>
      <c r="B12" s="106">
        <v>86.249543667430032</v>
      </c>
      <c r="C12" s="106">
        <v>96.179424080467399</v>
      </c>
      <c r="D12" s="106">
        <v>103.58596025219633</v>
      </c>
      <c r="E12" s="106"/>
      <c r="F12" s="106"/>
      <c r="G12" s="106"/>
      <c r="H12" s="91">
        <f>(D12-B12)/B12</f>
        <v>0.20100299488671913</v>
      </c>
      <c r="I12" s="82">
        <f t="shared" si="1"/>
        <v>17.336416584766297</v>
      </c>
      <c r="J12" s="82">
        <f t="shared" si="2"/>
        <v>7.4065361717289306</v>
      </c>
      <c r="K12" s="82">
        <f t="shared" si="3"/>
        <v>0</v>
      </c>
    </row>
    <row r="13" spans="1:11">
      <c r="A13" s="72" t="s">
        <v>190</v>
      </c>
      <c r="B13" s="106">
        <v>96.106288836913464</v>
      </c>
      <c r="C13" s="106">
        <v>109.22365660405461</v>
      </c>
      <c r="D13" s="106">
        <v>114.02511970927223</v>
      </c>
      <c r="E13" s="106"/>
      <c r="F13" s="106"/>
      <c r="G13" s="106"/>
      <c r="H13" s="91">
        <f t="shared" si="0"/>
        <v>0.18644805755392277</v>
      </c>
      <c r="I13" s="82">
        <f t="shared" si="1"/>
        <v>17.918830872358768</v>
      </c>
      <c r="J13" s="82">
        <f t="shared" si="2"/>
        <v>4.8014631052176213</v>
      </c>
      <c r="K13" s="82">
        <f t="shared" si="3"/>
        <v>0</v>
      </c>
    </row>
    <row r="14" spans="1:11">
      <c r="A14" s="72" t="s">
        <v>191</v>
      </c>
      <c r="B14" s="106">
        <v>80.126032349809378</v>
      </c>
      <c r="C14" s="106">
        <v>91.560208437380098</v>
      </c>
      <c r="D14" s="106">
        <v>95.820587013234359</v>
      </c>
      <c r="E14" s="106"/>
      <c r="F14" s="106"/>
      <c r="G14" s="106"/>
      <c r="H14" s="91">
        <f t="shared" si="0"/>
        <v>0.19587335355514229</v>
      </c>
      <c r="I14" s="82">
        <f t="shared" si="1"/>
        <v>15.694554663424981</v>
      </c>
      <c r="J14" s="82">
        <f t="shared" si="2"/>
        <v>4.2603785758542614</v>
      </c>
      <c r="K14" s="82">
        <f t="shared" si="3"/>
        <v>0</v>
      </c>
    </row>
    <row r="15" spans="1:11">
      <c r="A15" s="72" t="s">
        <v>192</v>
      </c>
      <c r="B15" s="106">
        <v>81.933622967707265</v>
      </c>
      <c r="C15" s="106">
        <v>92.630885370975051</v>
      </c>
      <c r="D15" s="106">
        <v>94.183752394873466</v>
      </c>
      <c r="E15" s="106"/>
      <c r="F15" s="106"/>
      <c r="G15" s="106"/>
      <c r="H15" s="91">
        <f t="shared" si="0"/>
        <v>0.14951284934628584</v>
      </c>
      <c r="I15" s="82">
        <f t="shared" si="1"/>
        <v>12.2501294271662</v>
      </c>
      <c r="J15" s="82">
        <f t="shared" si="2"/>
        <v>1.5528670238984148</v>
      </c>
      <c r="K15" s="82">
        <f t="shared" si="3"/>
        <v>0</v>
      </c>
    </row>
    <row r="16" spans="1:11">
      <c r="A16" s="72" t="s">
        <v>193</v>
      </c>
      <c r="B16" s="106">
        <v>86.046112021600095</v>
      </c>
      <c r="C16" s="106">
        <v>97.018741965538283</v>
      </c>
      <c r="D16" s="106">
        <v>102.37244891376112</v>
      </c>
      <c r="E16" s="106"/>
      <c r="F16" s="106"/>
      <c r="G16" s="106"/>
      <c r="H16" s="91">
        <f t="shared" si="0"/>
        <v>0.18973939099145623</v>
      </c>
      <c r="I16" s="82">
        <f t="shared" si="1"/>
        <v>16.326336892161024</v>
      </c>
      <c r="J16" s="82">
        <f t="shared" si="2"/>
        <v>5.3537069482228361</v>
      </c>
      <c r="K16" s="82">
        <f t="shared" si="3"/>
        <v>0</v>
      </c>
    </row>
    <row r="17" spans="1:11">
      <c r="A17" s="72" t="s">
        <v>194</v>
      </c>
      <c r="B17" s="106">
        <v>82.94861795440319</v>
      </c>
      <c r="C17" s="106">
        <v>94.247141584668427</v>
      </c>
      <c r="D17" s="106">
        <v>98.052735505463147</v>
      </c>
      <c r="E17" s="106"/>
      <c r="F17" s="106"/>
      <c r="G17" s="106"/>
      <c r="H17" s="91">
        <f t="shared" si="0"/>
        <v>0.18209004469927012</v>
      </c>
      <c r="I17" s="82">
        <f t="shared" si="1"/>
        <v>15.104117551059957</v>
      </c>
      <c r="J17" s="82">
        <f t="shared" si="2"/>
        <v>3.8055939207947205</v>
      </c>
      <c r="K17" s="82">
        <f t="shared" si="3"/>
        <v>0</v>
      </c>
    </row>
    <row r="18" spans="1:11">
      <c r="A18" s="72" t="s">
        <v>195</v>
      </c>
      <c r="B18" s="106">
        <v>96.210241860451248</v>
      </c>
      <c r="C18" s="106">
        <v>111.80741991410426</v>
      </c>
      <c r="D18" s="106">
        <v>115.65034067476709</v>
      </c>
      <c r="E18" s="106"/>
      <c r="F18" s="106"/>
      <c r="G18" s="106"/>
      <c r="H18" s="91">
        <f t="shared" si="0"/>
        <v>0.20205851724718518</v>
      </c>
      <c r="I18" s="82">
        <f t="shared" si="1"/>
        <v>19.440098814315846</v>
      </c>
      <c r="J18" s="82">
        <f t="shared" si="2"/>
        <v>3.8429207606628353</v>
      </c>
      <c r="K18" s="82">
        <f t="shared" si="3"/>
        <v>0</v>
      </c>
    </row>
    <row r="19" spans="1:11">
      <c r="A19" s="72" t="s">
        <v>196</v>
      </c>
      <c r="B19" s="106">
        <v>92.635521622991021</v>
      </c>
      <c r="C19" s="106">
        <v>105.81300329641074</v>
      </c>
      <c r="D19" s="106">
        <v>111.34475101115389</v>
      </c>
      <c r="E19" s="106"/>
      <c r="F19" s="106"/>
      <c r="G19" s="106"/>
      <c r="H19" s="91">
        <f t="shared" si="0"/>
        <v>0.20196603916482359</v>
      </c>
      <c r="I19" s="82">
        <f t="shared" si="1"/>
        <v>18.709229388162868</v>
      </c>
      <c r="J19" s="82">
        <f t="shared" si="2"/>
        <v>5.5317477147431475</v>
      </c>
      <c r="K19" s="82">
        <f t="shared" si="3"/>
        <v>0</v>
      </c>
    </row>
    <row r="20" spans="1:11">
      <c r="A20" s="72" t="s">
        <v>197</v>
      </c>
      <c r="B20" s="106">
        <v>90.312311113751804</v>
      </c>
      <c r="C20" s="106">
        <v>97.5382106689963</v>
      </c>
      <c r="D20" s="106">
        <v>108.19028352869341</v>
      </c>
      <c r="E20" s="106"/>
      <c r="F20" s="106"/>
      <c r="G20" s="106"/>
      <c r="H20" s="91">
        <f t="shared" si="0"/>
        <v>0.19795720200785938</v>
      </c>
      <c r="I20" s="82">
        <f t="shared" si="1"/>
        <v>17.87797241494161</v>
      </c>
      <c r="J20" s="82">
        <f t="shared" si="2"/>
        <v>10.652072859697114</v>
      </c>
      <c r="K20" s="82">
        <f t="shared" si="3"/>
        <v>0</v>
      </c>
    </row>
    <row r="21" spans="1:11">
      <c r="A21" s="72" t="s">
        <v>198</v>
      </c>
      <c r="B21" s="106">
        <v>79.173344859114678</v>
      </c>
      <c r="C21" s="106">
        <v>89.274887103210347</v>
      </c>
      <c r="D21" s="106">
        <v>93.090658365062964</v>
      </c>
      <c r="E21" s="106"/>
      <c r="F21" s="106"/>
      <c r="G21" s="106"/>
      <c r="H21" s="91">
        <f t="shared" si="0"/>
        <v>0.17578281593020359</v>
      </c>
      <c r="I21" s="82">
        <f t="shared" si="1"/>
        <v>13.917313505948286</v>
      </c>
      <c r="J21" s="82">
        <f t="shared" si="2"/>
        <v>3.8157712618526176</v>
      </c>
      <c r="K21" s="82">
        <f t="shared" si="3"/>
        <v>0</v>
      </c>
    </row>
    <row r="22" spans="1:11">
      <c r="A22" s="72" t="s">
        <v>199</v>
      </c>
      <c r="B22" s="106">
        <v>79.570894500497388</v>
      </c>
      <c r="C22" s="106">
        <v>90.852721815312023</v>
      </c>
      <c r="D22" s="106">
        <v>94.183507806093431</v>
      </c>
      <c r="E22" s="106"/>
      <c r="F22" s="106"/>
      <c r="G22" s="106"/>
      <c r="H22" s="91">
        <f t="shared" si="0"/>
        <v>0.18364269243579637</v>
      </c>
      <c r="I22" s="82">
        <f t="shared" si="1"/>
        <v>14.612613305596042</v>
      </c>
      <c r="J22" s="82">
        <f t="shared" si="2"/>
        <v>3.3307859907814077</v>
      </c>
      <c r="K22" s="82">
        <f t="shared" si="3"/>
        <v>0</v>
      </c>
    </row>
    <row r="23" spans="1:11">
      <c r="A23" s="72" t="s">
        <v>112</v>
      </c>
      <c r="B23" s="106">
        <v>81.497354974023338</v>
      </c>
      <c r="C23" s="106">
        <v>92.386223818480204</v>
      </c>
      <c r="D23" s="106">
        <v>96.400656846194494</v>
      </c>
      <c r="E23" s="106"/>
      <c r="F23" s="106"/>
      <c r="G23" s="106"/>
      <c r="H23" s="91">
        <f t="shared" si="0"/>
        <v>0.18286853453000371</v>
      </c>
      <c r="I23" s="82">
        <f t="shared" si="1"/>
        <v>14.903301872171156</v>
      </c>
      <c r="J23" s="82">
        <f t="shared" si="2"/>
        <v>4.0144330277142899</v>
      </c>
      <c r="K23" s="82">
        <f t="shared" si="3"/>
        <v>0</v>
      </c>
    </row>
    <row r="24" spans="1:11">
      <c r="A24" s="72" t="s">
        <v>201</v>
      </c>
      <c r="B24" s="106">
        <v>80.750669703348166</v>
      </c>
      <c r="C24" s="106">
        <v>90.747554922686348</v>
      </c>
      <c r="D24" s="106">
        <v>94.591484405852583</v>
      </c>
      <c r="E24" s="106"/>
      <c r="F24" s="106"/>
      <c r="G24" s="106"/>
      <c r="H24" s="91">
        <f t="shared" si="0"/>
        <v>0.17140185652145168</v>
      </c>
      <c r="I24" s="82">
        <f t="shared" si="1"/>
        <v>13.840814702504417</v>
      </c>
      <c r="J24" s="82">
        <f t="shared" si="2"/>
        <v>3.8439294831662352</v>
      </c>
      <c r="K24" s="82">
        <f t="shared" si="3"/>
        <v>0</v>
      </c>
    </row>
    <row r="25" spans="1:11">
      <c r="A25" s="72" t="s">
        <v>202</v>
      </c>
      <c r="B25" s="106">
        <v>84.433314817235811</v>
      </c>
      <c r="C25" s="106">
        <v>93.520434527200308</v>
      </c>
      <c r="D25" s="106">
        <v>99.64025677085283</v>
      </c>
      <c r="E25" s="106"/>
      <c r="F25" s="106"/>
      <c r="G25" s="106"/>
      <c r="H25" s="91">
        <f t="shared" si="0"/>
        <v>0.18010594498787516</v>
      </c>
      <c r="I25" s="82">
        <f t="shared" si="1"/>
        <v>15.206941953617019</v>
      </c>
      <c r="J25" s="82">
        <f t="shared" si="2"/>
        <v>6.1198222436525214</v>
      </c>
      <c r="K25" s="82">
        <f t="shared" si="3"/>
        <v>0</v>
      </c>
    </row>
    <row r="26" spans="1:11">
      <c r="A26" s="72" t="s">
        <v>203</v>
      </c>
      <c r="B26" s="106">
        <v>101.30501385273202</v>
      </c>
      <c r="C26" s="106">
        <v>105.74968352732159</v>
      </c>
      <c r="D26" s="106">
        <v>114.15067200615805</v>
      </c>
      <c r="E26" s="106"/>
      <c r="F26" s="106"/>
      <c r="G26" s="106"/>
      <c r="H26" s="91">
        <f t="shared" si="0"/>
        <v>0.12680180047257952</v>
      </c>
      <c r="I26" s="82">
        <f t="shared" si="1"/>
        <v>12.845658153426029</v>
      </c>
      <c r="J26" s="82">
        <f t="shared" si="2"/>
        <v>8.4009884788364531</v>
      </c>
      <c r="K26" s="82">
        <f t="shared" si="3"/>
        <v>0</v>
      </c>
    </row>
    <row r="27" spans="1:11">
      <c r="A27" s="72" t="s">
        <v>204</v>
      </c>
      <c r="B27" s="106">
        <v>87.924948758323325</v>
      </c>
      <c r="C27" s="106">
        <v>97.258896861174975</v>
      </c>
      <c r="D27" s="106">
        <v>104.52756901830477</v>
      </c>
      <c r="E27" s="106"/>
      <c r="F27" s="106"/>
      <c r="G27" s="106"/>
      <c r="H27" s="91">
        <f t="shared" si="0"/>
        <v>0.18882718152747038</v>
      </c>
      <c r="I27" s="82">
        <f t="shared" si="1"/>
        <v>16.60262025998145</v>
      </c>
      <c r="J27" s="82">
        <f t="shared" si="2"/>
        <v>7.2686721571297994</v>
      </c>
      <c r="K27" s="82">
        <f t="shared" si="3"/>
        <v>0</v>
      </c>
    </row>
    <row r="28" spans="1:11">
      <c r="A28" s="72" t="s">
        <v>205</v>
      </c>
      <c r="B28" s="106">
        <v>102.86366566757916</v>
      </c>
      <c r="C28" s="106">
        <v>117.44349418469248</v>
      </c>
      <c r="D28" s="106">
        <v>124.68039035997955</v>
      </c>
      <c r="E28" s="106"/>
      <c r="F28" s="106"/>
      <c r="G28" s="106"/>
      <c r="H28" s="91">
        <f t="shared" si="0"/>
        <v>0.21209359544802467</v>
      </c>
      <c r="I28" s="82">
        <f t="shared" si="1"/>
        <v>21.816724692400399</v>
      </c>
      <c r="J28" s="82">
        <f t="shared" si="2"/>
        <v>7.2368961752870717</v>
      </c>
      <c r="K28" s="82">
        <f t="shared" si="3"/>
        <v>0</v>
      </c>
    </row>
    <row r="29" spans="1:11">
      <c r="A29" s="72" t="s">
        <v>206</v>
      </c>
      <c r="B29" s="106">
        <v>80.963627672438292</v>
      </c>
      <c r="C29" s="106">
        <v>92.587140926311022</v>
      </c>
      <c r="D29" s="106">
        <v>96.187545264234771</v>
      </c>
      <c r="E29" s="106"/>
      <c r="F29" s="106"/>
      <c r="G29" s="106"/>
      <c r="H29" s="91">
        <f t="shared" si="0"/>
        <v>0.18803403490502216</v>
      </c>
      <c r="I29" s="82">
        <f t="shared" si="1"/>
        <v>15.223917591796479</v>
      </c>
      <c r="J29" s="82">
        <f t="shared" si="2"/>
        <v>3.6004043379237487</v>
      </c>
      <c r="K29" s="82">
        <f t="shared" si="3"/>
        <v>0</v>
      </c>
    </row>
    <row r="30" spans="1:11">
      <c r="A30" s="72" t="s">
        <v>207</v>
      </c>
      <c r="B30" s="106">
        <v>75.364499601006116</v>
      </c>
      <c r="C30" s="106">
        <v>85.339947643864491</v>
      </c>
      <c r="D30" s="106">
        <v>89.582731511153838</v>
      </c>
      <c r="E30" s="106"/>
      <c r="F30" s="106"/>
      <c r="G30" s="106"/>
      <c r="H30" s="91">
        <f t="shared" si="0"/>
        <v>0.18865954110253136</v>
      </c>
      <c r="I30" s="82">
        <f t="shared" si="1"/>
        <v>14.218231910147722</v>
      </c>
      <c r="J30" s="82">
        <f t="shared" si="2"/>
        <v>4.2427838672893472</v>
      </c>
      <c r="K30" s="82">
        <f t="shared" si="3"/>
        <v>0</v>
      </c>
    </row>
    <row r="31" spans="1:11">
      <c r="A31" s="72" t="s">
        <v>208</v>
      </c>
      <c r="B31" s="106">
        <v>85.586155766838857</v>
      </c>
      <c r="C31" s="106">
        <v>95.64193205714993</v>
      </c>
      <c r="D31" s="106">
        <v>103.12100123513113</v>
      </c>
      <c r="E31" s="106"/>
      <c r="F31" s="106"/>
      <c r="G31" s="106"/>
      <c r="H31" s="91">
        <f t="shared" si="0"/>
        <v>0.2048794610668366</v>
      </c>
      <c r="I31" s="82">
        <f t="shared" si="1"/>
        <v>17.534845468292275</v>
      </c>
      <c r="J31" s="82">
        <f t="shared" si="2"/>
        <v>7.4790691779812022</v>
      </c>
      <c r="K31" s="82">
        <f t="shared" si="3"/>
        <v>0</v>
      </c>
    </row>
    <row r="32" spans="1:11">
      <c r="A32" s="72" t="s">
        <v>209</v>
      </c>
      <c r="B32" s="106">
        <v>77.091298739576843</v>
      </c>
      <c r="C32" s="106">
        <v>89.591838881093821</v>
      </c>
      <c r="D32" s="106">
        <v>90.873843298988191</v>
      </c>
      <c r="E32" s="106"/>
      <c r="F32" s="106"/>
      <c r="G32" s="106"/>
      <c r="H32" s="91">
        <f t="shared" si="0"/>
        <v>0.17878210361937666</v>
      </c>
      <c r="I32" s="82">
        <f t="shared" si="1"/>
        <v>13.782544559411349</v>
      </c>
      <c r="J32" s="82">
        <f t="shared" si="2"/>
        <v>1.2820044178943704</v>
      </c>
      <c r="K32" s="82">
        <f t="shared" si="3"/>
        <v>0</v>
      </c>
    </row>
    <row r="33" spans="1:11">
      <c r="A33" s="72" t="s">
        <v>210</v>
      </c>
      <c r="B33" s="106">
        <v>86.372967999949338</v>
      </c>
      <c r="C33" s="106">
        <v>97.549741848630603</v>
      </c>
      <c r="D33" s="106">
        <v>103.96776503023754</v>
      </c>
      <c r="E33" s="106"/>
      <c r="F33" s="106"/>
      <c r="G33" s="106"/>
      <c r="H33" s="91">
        <f t="shared" si="0"/>
        <v>0.20370721809974765</v>
      </c>
      <c r="I33" s="82">
        <f t="shared" si="1"/>
        <v>17.594797030288206</v>
      </c>
      <c r="J33" s="82">
        <f t="shared" si="2"/>
        <v>6.4180231816069409</v>
      </c>
      <c r="K33" s="82">
        <f t="shared" si="3"/>
        <v>0</v>
      </c>
    </row>
    <row r="34" spans="1:11">
      <c r="A34" s="72" t="s">
        <v>212</v>
      </c>
      <c r="B34" s="106">
        <v>84.016185842396496</v>
      </c>
      <c r="C34" s="106">
        <v>94.44766281745872</v>
      </c>
      <c r="D34" s="106">
        <v>100.17432226136005</v>
      </c>
      <c r="E34" s="106"/>
      <c r="F34" s="106"/>
      <c r="G34" s="106"/>
      <c r="H34" s="91">
        <f t="shared" si="0"/>
        <v>0.19232170869163384</v>
      </c>
      <c r="I34" s="82">
        <f t="shared" si="1"/>
        <v>16.158136418963551</v>
      </c>
      <c r="J34" s="82">
        <f t="shared" si="2"/>
        <v>5.7266594439013261</v>
      </c>
      <c r="K34" s="82">
        <f t="shared" si="3"/>
        <v>0</v>
      </c>
    </row>
    <row r="35" spans="1:11">
      <c r="A35" s="72" t="s">
        <v>230</v>
      </c>
      <c r="B35" s="106">
        <v>83.595553129063077</v>
      </c>
      <c r="C35" s="106">
        <v>94.919200578438236</v>
      </c>
      <c r="D35" s="106">
        <v>99.602650164305857</v>
      </c>
      <c r="E35" s="106"/>
      <c r="F35" s="106"/>
      <c r="G35" s="106"/>
      <c r="H35" s="91">
        <f t="shared" si="0"/>
        <v>0.19148263796435966</v>
      </c>
      <c r="I35" s="82">
        <f t="shared" si="1"/>
        <v>16.007097035242779</v>
      </c>
      <c r="J35" s="82">
        <f t="shared" si="2"/>
        <v>4.6834495858676206</v>
      </c>
      <c r="K35" s="82">
        <f t="shared" si="3"/>
        <v>0</v>
      </c>
    </row>
    <row r="36" spans="1:11">
      <c r="A36" s="72" t="s">
        <v>213</v>
      </c>
      <c r="B36" s="106">
        <v>106.93271473253392</v>
      </c>
      <c r="C36" s="106">
        <v>122.03311668922706</v>
      </c>
      <c r="D36" s="106">
        <v>125.74491384241891</v>
      </c>
      <c r="E36" s="106"/>
      <c r="F36" s="106"/>
      <c r="G36" s="106"/>
      <c r="H36" s="91">
        <f t="shared" si="0"/>
        <v>0.17592557298240402</v>
      </c>
      <c r="I36" s="82">
        <f t="shared" si="1"/>
        <v>18.812199109884986</v>
      </c>
      <c r="J36" s="82">
        <f t="shared" si="2"/>
        <v>3.7117971531918528</v>
      </c>
      <c r="K36" s="82">
        <f t="shared" si="3"/>
        <v>0</v>
      </c>
    </row>
    <row r="37" spans="1:11">
      <c r="A37" s="72" t="s">
        <v>214</v>
      </c>
      <c r="B37" s="106">
        <v>97.149994036238652</v>
      </c>
      <c r="C37" s="106">
        <v>109.49040902612772</v>
      </c>
      <c r="D37" s="106">
        <v>115.39561347378006</v>
      </c>
      <c r="E37" s="106"/>
      <c r="F37" s="106"/>
      <c r="G37" s="106"/>
      <c r="H37" s="91">
        <f t="shared" si="0"/>
        <v>0.18780875509611941</v>
      </c>
      <c r="I37" s="82">
        <f t="shared" si="1"/>
        <v>18.245619437541407</v>
      </c>
      <c r="J37" s="82">
        <f t="shared" si="2"/>
        <v>5.9052044476523378</v>
      </c>
      <c r="K37" s="82">
        <f t="shared" si="3"/>
        <v>0</v>
      </c>
    </row>
    <row r="38" spans="1:11">
      <c r="A38" s="72" t="s">
        <v>218</v>
      </c>
      <c r="B38" s="106">
        <v>89.406081388603809</v>
      </c>
      <c r="C38" s="106">
        <v>97.010282910149527</v>
      </c>
      <c r="D38" s="106">
        <v>102.28557894314311</v>
      </c>
      <c r="E38" s="106"/>
      <c r="F38" s="106"/>
      <c r="G38" s="106"/>
      <c r="H38" s="91">
        <f t="shared" si="0"/>
        <v>0.14405616882545744</v>
      </c>
      <c r="I38" s="82">
        <f t="shared" si="1"/>
        <v>12.879497554539299</v>
      </c>
      <c r="J38" s="82">
        <f t="shared" si="2"/>
        <v>5.2752960329935803</v>
      </c>
      <c r="K38" s="82">
        <f t="shared" si="3"/>
        <v>0</v>
      </c>
    </row>
    <row r="39" spans="1:11">
      <c r="A39" s="72" t="s">
        <v>219</v>
      </c>
      <c r="B39" s="106">
        <v>85.166412706994024</v>
      </c>
      <c r="C39" s="106">
        <v>94.423288972796783</v>
      </c>
      <c r="D39" s="106">
        <v>102.25298531340968</v>
      </c>
      <c r="E39" s="106"/>
      <c r="F39" s="106"/>
      <c r="G39" s="106"/>
      <c r="H39" s="91">
        <f t="shared" si="0"/>
        <v>0.20062571691495557</v>
      </c>
      <c r="I39" s="82">
        <f t="shared" si="1"/>
        <v>17.086572606415658</v>
      </c>
      <c r="J39" s="82">
        <f t="shared" si="2"/>
        <v>7.8296963406128981</v>
      </c>
      <c r="K39" s="82">
        <f t="shared" si="3"/>
        <v>0</v>
      </c>
    </row>
    <row r="40" spans="1:11">
      <c r="A40" s="72" t="s">
        <v>220</v>
      </c>
      <c r="B40" s="106">
        <v>89.460024220358946</v>
      </c>
      <c r="C40" s="106">
        <v>96.738455322545647</v>
      </c>
      <c r="D40" s="106">
        <v>102.86069833308792</v>
      </c>
      <c r="E40" s="106"/>
      <c r="F40" s="106"/>
      <c r="G40" s="106"/>
      <c r="H40" s="91">
        <f t="shared" si="0"/>
        <v>0.1497951093744429</v>
      </c>
      <c r="I40" s="82">
        <f t="shared" si="1"/>
        <v>13.400674112728979</v>
      </c>
      <c r="J40" s="82">
        <f t="shared" si="2"/>
        <v>6.1222430105422774</v>
      </c>
      <c r="K40" s="82">
        <f t="shared" si="3"/>
        <v>0</v>
      </c>
    </row>
    <row r="41" spans="1:11">
      <c r="A41" s="72" t="s">
        <v>130</v>
      </c>
      <c r="B41" s="106">
        <v>95.657222531123836</v>
      </c>
      <c r="C41" s="106">
        <v>107.97101204652465</v>
      </c>
      <c r="D41" s="106">
        <v>113.60862685228584</v>
      </c>
      <c r="E41" s="106"/>
      <c r="F41" s="106"/>
      <c r="G41" s="106"/>
      <c r="H41" s="91">
        <f t="shared" si="0"/>
        <v>0.1876638673605768</v>
      </c>
      <c r="I41" s="82">
        <f t="shared" si="1"/>
        <v>17.951404321162002</v>
      </c>
      <c r="J41" s="82">
        <f t="shared" si="2"/>
        <v>5.6376148057611886</v>
      </c>
      <c r="K41" s="82">
        <f t="shared" si="3"/>
        <v>0</v>
      </c>
    </row>
    <row r="42" spans="1:11">
      <c r="A42" s="72" t="s">
        <v>223</v>
      </c>
      <c r="B42" s="106">
        <v>85.451632773203812</v>
      </c>
      <c r="C42" s="106">
        <v>93.954378077187073</v>
      </c>
      <c r="D42" s="106">
        <v>101.03912491406128</v>
      </c>
      <c r="E42" s="106"/>
      <c r="F42" s="106"/>
      <c r="G42" s="106"/>
      <c r="H42" s="91">
        <f t="shared" si="0"/>
        <v>0.18241304039476983</v>
      </c>
      <c r="I42" s="82">
        <f t="shared" si="1"/>
        <v>15.587492140857464</v>
      </c>
      <c r="J42" s="82">
        <f t="shared" si="2"/>
        <v>7.0847468368742028</v>
      </c>
      <c r="K42" s="82">
        <f t="shared" si="3"/>
        <v>0</v>
      </c>
    </row>
    <row r="43" spans="1:11">
      <c r="A43" s="72" t="s">
        <v>224</v>
      </c>
      <c r="B43" s="106">
        <v>117.23464051467693</v>
      </c>
      <c r="C43" s="106">
        <v>130.7491279260839</v>
      </c>
      <c r="D43" s="106">
        <v>139.07600596159574</v>
      </c>
      <c r="E43" s="106"/>
      <c r="F43" s="106"/>
      <c r="G43" s="106"/>
      <c r="H43" s="91">
        <f t="shared" si="0"/>
        <v>0.1863047078153017</v>
      </c>
      <c r="I43" s="82">
        <f t="shared" si="1"/>
        <v>21.841365446918815</v>
      </c>
      <c r="J43" s="82">
        <f t="shared" si="2"/>
        <v>8.3268780355118395</v>
      </c>
      <c r="K43" s="82">
        <f t="shared" si="3"/>
        <v>0</v>
      </c>
    </row>
    <row r="44" spans="1:11">
      <c r="A44" s="72" t="s">
        <v>225</v>
      </c>
      <c r="B44" s="106">
        <v>82.86264983970726</v>
      </c>
      <c r="C44" s="106">
        <v>93.433845814075511</v>
      </c>
      <c r="D44" s="106">
        <v>97.384793634368165</v>
      </c>
      <c r="E44" s="106"/>
      <c r="F44" s="106"/>
      <c r="G44" s="106"/>
      <c r="H44" s="91">
        <f t="shared" si="0"/>
        <v>0.17525560457881936</v>
      </c>
      <c r="I44" s="82">
        <f t="shared" si="1"/>
        <v>14.522143794660906</v>
      </c>
      <c r="J44" s="82">
        <f t="shared" si="2"/>
        <v>3.9509478202926545</v>
      </c>
      <c r="K44" s="82">
        <f t="shared" si="3"/>
        <v>0</v>
      </c>
    </row>
    <row r="45" spans="1:11">
      <c r="A45" s="72" t="s">
        <v>226</v>
      </c>
      <c r="B45" s="106">
        <v>89.94769639591064</v>
      </c>
      <c r="C45" s="106">
        <v>98.800855871362856</v>
      </c>
      <c r="D45" s="106">
        <v>106.25146185624628</v>
      </c>
      <c r="E45" s="106"/>
      <c r="F45" s="106"/>
      <c r="G45" s="106"/>
      <c r="H45" s="91">
        <f t="shared" si="0"/>
        <v>0.18125828802300345</v>
      </c>
      <c r="I45" s="82">
        <f t="shared" si="1"/>
        <v>16.30376546033564</v>
      </c>
      <c r="J45" s="82">
        <f t="shared" si="2"/>
        <v>7.4506059848834241</v>
      </c>
      <c r="K45" s="82">
        <f t="shared" si="3"/>
        <v>0</v>
      </c>
    </row>
    <row r="46" spans="1:11">
      <c r="A46" s="72" t="s">
        <v>227</v>
      </c>
      <c r="B46" s="106">
        <v>78.822065521614277</v>
      </c>
      <c r="C46" s="106">
        <v>89.590851304302589</v>
      </c>
      <c r="D46" s="106">
        <v>93.765853557217113</v>
      </c>
      <c r="E46" s="106"/>
      <c r="F46" s="106"/>
      <c r="G46" s="106"/>
      <c r="H46" s="91">
        <f t="shared" si="0"/>
        <v>0.18958889159666856</v>
      </c>
      <c r="I46" s="82">
        <f t="shared" si="1"/>
        <v>14.943788035602836</v>
      </c>
      <c r="J46" s="82">
        <f t="shared" si="2"/>
        <v>4.1750022529145241</v>
      </c>
      <c r="K46" s="82">
        <f t="shared" si="3"/>
        <v>0</v>
      </c>
    </row>
    <row r="47" spans="1:11">
      <c r="A47" s="72" t="s">
        <v>228</v>
      </c>
      <c r="B47" s="106">
        <v>94.086660072768154</v>
      </c>
      <c r="C47" s="106">
        <v>106.60558212792435</v>
      </c>
      <c r="D47" s="106">
        <v>111.50124840742188</v>
      </c>
      <c r="E47" s="106"/>
      <c r="F47" s="106"/>
      <c r="G47" s="106"/>
      <c r="H47" s="91">
        <f t="shared" si="0"/>
        <v>0.18509093979088007</v>
      </c>
      <c r="I47" s="82">
        <f t="shared" si="1"/>
        <v>17.414588334653729</v>
      </c>
      <c r="J47" s="82">
        <f t="shared" si="2"/>
        <v>4.895666279497533</v>
      </c>
      <c r="K47" s="82">
        <f t="shared" si="3"/>
        <v>0</v>
      </c>
    </row>
    <row r="48" spans="1:11">
      <c r="A48" s="72" t="s">
        <v>279</v>
      </c>
      <c r="B48" s="106">
        <v>82.198685306522933</v>
      </c>
      <c r="C48" s="106">
        <v>93.144147332810874</v>
      </c>
      <c r="D48" s="106">
        <v>97.33106219583108</v>
      </c>
      <c r="E48" s="106"/>
      <c r="F48" s="106"/>
      <c r="G48" s="106"/>
      <c r="H48" s="91">
        <f t="shared" si="0"/>
        <v>0.18409512065647732</v>
      </c>
      <c r="I48" s="82">
        <f t="shared" si="1"/>
        <v>15.132376889308148</v>
      </c>
      <c r="J48" s="82">
        <f t="shared" si="2"/>
        <v>4.1869148630202062</v>
      </c>
      <c r="K48" s="82">
        <f t="shared" si="3"/>
        <v>0</v>
      </c>
    </row>
    <row r="49" spans="1:11">
      <c r="A49" s="72" t="s">
        <v>229</v>
      </c>
      <c r="B49" s="106">
        <v>74.946858440743142</v>
      </c>
      <c r="C49" s="106">
        <v>86.66479827387208</v>
      </c>
      <c r="D49" s="106">
        <v>87.954944860546689</v>
      </c>
      <c r="E49" s="106"/>
      <c r="F49" s="106"/>
      <c r="G49" s="106"/>
      <c r="H49" s="91">
        <f t="shared" si="0"/>
        <v>0.17356413184534494</v>
      </c>
      <c r="I49" s="82">
        <f t="shared" si="1"/>
        <v>13.008086419803547</v>
      </c>
      <c r="J49" s="82">
        <f t="shared" si="2"/>
        <v>1.2901465866746094</v>
      </c>
      <c r="K49" s="82">
        <f t="shared" si="3"/>
        <v>0</v>
      </c>
    </row>
    <row r="50" spans="1:11">
      <c r="A50" s="72" t="s">
        <v>231</v>
      </c>
      <c r="B50" s="106">
        <v>84.402167021846012</v>
      </c>
      <c r="C50" s="106">
        <v>95.731696057507648</v>
      </c>
      <c r="D50" s="106">
        <v>102.69798145434879</v>
      </c>
      <c r="E50" s="106"/>
      <c r="F50" s="106"/>
      <c r="G50" s="106"/>
      <c r="H50" s="91">
        <f t="shared" si="0"/>
        <v>0.21676948682807198</v>
      </c>
      <c r="I50" s="82">
        <f t="shared" si="1"/>
        <v>18.29581443250278</v>
      </c>
      <c r="J50" s="82">
        <f t="shared" si="2"/>
        <v>6.966285396841144</v>
      </c>
      <c r="K50" s="82">
        <f t="shared" si="3"/>
        <v>0</v>
      </c>
    </row>
    <row r="51" spans="1:11">
      <c r="A51" s="72" t="s">
        <v>232</v>
      </c>
      <c r="B51" s="106">
        <v>83.822154350211633</v>
      </c>
      <c r="C51" s="106">
        <v>95.002313845847809</v>
      </c>
      <c r="D51" s="106">
        <v>95.603624730031129</v>
      </c>
      <c r="E51" s="106"/>
      <c r="F51" s="106"/>
      <c r="G51" s="106"/>
      <c r="H51" s="91">
        <f t="shared" si="0"/>
        <v>0.14055318037515638</v>
      </c>
      <c r="I51" s="82">
        <f t="shared" si="1"/>
        <v>11.781470379819496</v>
      </c>
      <c r="J51" s="82">
        <f t="shared" si="2"/>
        <v>0.60131088418332013</v>
      </c>
      <c r="K51" s="82">
        <f t="shared" si="3"/>
        <v>0</v>
      </c>
    </row>
    <row r="52" spans="1:11">
      <c r="A52" s="72" t="s">
        <v>233</v>
      </c>
      <c r="B52" s="106">
        <v>76.235434161152426</v>
      </c>
      <c r="C52" s="106">
        <v>85.563049048730392</v>
      </c>
      <c r="D52" s="106">
        <v>90.517539881305012</v>
      </c>
      <c r="E52" s="106"/>
      <c r="F52" s="106"/>
      <c r="G52" s="106"/>
      <c r="H52" s="91">
        <f t="shared" si="0"/>
        <v>0.18734209199834756</v>
      </c>
      <c r="I52" s="82">
        <f t="shared" si="1"/>
        <v>14.282105720152586</v>
      </c>
      <c r="J52" s="82">
        <f t="shared" si="2"/>
        <v>4.9544908325746206</v>
      </c>
      <c r="K52" s="82">
        <f t="shared" si="3"/>
        <v>0</v>
      </c>
    </row>
    <row r="53" spans="1:11">
      <c r="A53" s="72" t="s">
        <v>234</v>
      </c>
      <c r="B53" s="106">
        <v>78.794852085208518</v>
      </c>
      <c r="C53" s="106">
        <v>88.792166687415033</v>
      </c>
      <c r="D53" s="106">
        <v>92.815629462116391</v>
      </c>
      <c r="E53" s="106"/>
      <c r="F53" s="106"/>
      <c r="G53" s="106"/>
      <c r="H53" s="91">
        <f t="shared" si="0"/>
        <v>0.17794027155157099</v>
      </c>
      <c r="I53" s="82">
        <f t="shared" si="1"/>
        <v>14.020777376907873</v>
      </c>
      <c r="J53" s="82">
        <f t="shared" si="2"/>
        <v>4.0234627747013576</v>
      </c>
      <c r="K53" s="82">
        <f t="shared" si="3"/>
        <v>0</v>
      </c>
    </row>
    <row r="54" spans="1:11">
      <c r="A54" s="72" t="s">
        <v>235</v>
      </c>
      <c r="B54" s="106">
        <v>75.173739378194441</v>
      </c>
      <c r="C54" s="106">
        <v>84.886327306055662</v>
      </c>
      <c r="D54" s="106">
        <v>89.389097060436342</v>
      </c>
      <c r="E54" s="106"/>
      <c r="F54" s="106"/>
      <c r="G54" s="106"/>
      <c r="H54" s="91">
        <f t="shared" si="0"/>
        <v>0.18910004743445466</v>
      </c>
      <c r="I54" s="82">
        <f t="shared" si="1"/>
        <v>14.215357682241901</v>
      </c>
      <c r="J54" s="82">
        <f t="shared" si="2"/>
        <v>4.5027697543806795</v>
      </c>
      <c r="K54" s="82">
        <f t="shared" si="3"/>
        <v>0</v>
      </c>
    </row>
    <row r="55" spans="1:11">
      <c r="A55" s="72" t="s">
        <v>237</v>
      </c>
      <c r="B55" s="106">
        <v>95.481203345846893</v>
      </c>
      <c r="C55" s="106">
        <v>98.922453758917669</v>
      </c>
      <c r="D55" s="106">
        <v>112.86190074609746</v>
      </c>
      <c r="E55" s="106"/>
      <c r="F55" s="106"/>
      <c r="G55" s="106"/>
      <c r="H55" s="91">
        <f t="shared" si="0"/>
        <v>0.18203265974031704</v>
      </c>
      <c r="I55" s="82">
        <f t="shared" si="1"/>
        <v>17.380697400250568</v>
      </c>
      <c r="J55" s="82">
        <f t="shared" si="2"/>
        <v>13.939446987179792</v>
      </c>
      <c r="K55" s="82">
        <f t="shared" si="3"/>
        <v>0</v>
      </c>
    </row>
    <row r="56" spans="1:11">
      <c r="A56" s="72" t="s">
        <v>238</v>
      </c>
      <c r="B56" s="106">
        <v>95.579394358479249</v>
      </c>
      <c r="C56" s="106">
        <v>105.7279987557426</v>
      </c>
      <c r="D56" s="106">
        <v>112.42498761186951</v>
      </c>
      <c r="E56" s="106"/>
      <c r="F56" s="106"/>
      <c r="G56" s="106"/>
      <c r="H56" s="91">
        <f t="shared" si="0"/>
        <v>0.17624712278683549</v>
      </c>
      <c r="I56" s="82">
        <f t="shared" si="1"/>
        <v>16.845593253390263</v>
      </c>
      <c r="J56" s="82">
        <f t="shared" si="2"/>
        <v>6.6969888561269073</v>
      </c>
      <c r="K56" s="82">
        <f t="shared" si="3"/>
        <v>0</v>
      </c>
    </row>
    <row r="57" spans="1:11">
      <c r="A57" s="72" t="s">
        <v>239</v>
      </c>
      <c r="B57" s="106">
        <v>83.061443915312339</v>
      </c>
      <c r="C57" s="106">
        <v>92.464524192444031</v>
      </c>
      <c r="D57" s="106">
        <v>96.995089320390136</v>
      </c>
      <c r="E57" s="106"/>
      <c r="F57" s="106"/>
      <c r="G57" s="106"/>
      <c r="H57" s="91">
        <f t="shared" si="0"/>
        <v>0.16775106172346632</v>
      </c>
      <c r="I57" s="82">
        <f t="shared" si="1"/>
        <v>13.933645405077797</v>
      </c>
      <c r="J57" s="82">
        <f t="shared" si="2"/>
        <v>4.5305651279461046</v>
      </c>
      <c r="K57" s="82">
        <f t="shared" si="3"/>
        <v>0</v>
      </c>
    </row>
    <row r="58" spans="1:11">
      <c r="A58" s="72" t="s">
        <v>240</v>
      </c>
      <c r="B58" s="106">
        <v>81.204256267534504</v>
      </c>
      <c r="C58" s="106">
        <v>98.427728760177985</v>
      </c>
      <c r="D58" s="106">
        <v>100.91130147913684</v>
      </c>
      <c r="E58" s="106"/>
      <c r="F58" s="106"/>
      <c r="G58" s="106"/>
      <c r="H58" s="91">
        <f t="shared" si="0"/>
        <v>0.24268488029341412</v>
      </c>
      <c r="I58" s="82">
        <f t="shared" si="1"/>
        <v>19.707045211602335</v>
      </c>
      <c r="J58" s="82">
        <f t="shared" si="2"/>
        <v>2.4835727189588539</v>
      </c>
      <c r="K58" s="82">
        <f t="shared" si="3"/>
        <v>0</v>
      </c>
    </row>
    <row r="59" spans="1:11">
      <c r="A59" s="72" t="s">
        <v>241</v>
      </c>
      <c r="B59" s="106">
        <v>78.195225650130737</v>
      </c>
      <c r="C59" s="106">
        <v>85.800783440750379</v>
      </c>
      <c r="D59" s="106">
        <v>91.485125508008608</v>
      </c>
      <c r="E59" s="106"/>
      <c r="F59" s="106"/>
      <c r="G59" s="106"/>
      <c r="H59" s="91">
        <f t="shared" si="0"/>
        <v>0.16995794496892855</v>
      </c>
      <c r="I59" s="82">
        <f t="shared" si="1"/>
        <v>13.28989985787787</v>
      </c>
      <c r="J59" s="82">
        <f t="shared" si="2"/>
        <v>5.6843420672582283</v>
      </c>
      <c r="K59" s="82">
        <f t="shared" si="3"/>
        <v>0</v>
      </c>
    </row>
    <row r="60" spans="1:11">
      <c r="A60" s="72" t="s">
        <v>242</v>
      </c>
      <c r="B60" s="106">
        <v>91.576848992904928</v>
      </c>
      <c r="C60" s="106">
        <v>95.912151412153747</v>
      </c>
      <c r="D60" s="106">
        <v>103.62737866814921</v>
      </c>
      <c r="E60" s="106"/>
      <c r="F60" s="106"/>
      <c r="G60" s="106"/>
      <c r="H60" s="91">
        <f t="shared" si="0"/>
        <v>0.13158925872387151</v>
      </c>
      <c r="I60" s="82">
        <f t="shared" si="1"/>
        <v>12.050529675244277</v>
      </c>
      <c r="J60" s="82">
        <f t="shared" si="2"/>
        <v>7.7152272559954582</v>
      </c>
      <c r="K60" s="82">
        <f t="shared" si="3"/>
        <v>0</v>
      </c>
    </row>
    <row r="61" spans="1:11">
      <c r="A61" s="72" t="s">
        <v>245</v>
      </c>
      <c r="B61" s="106">
        <v>97.788824204560569</v>
      </c>
      <c r="C61" s="106">
        <v>110.53101897068385</v>
      </c>
      <c r="D61" s="106">
        <v>114.71499719463066</v>
      </c>
      <c r="E61" s="106"/>
      <c r="F61" s="106"/>
      <c r="G61" s="106"/>
      <c r="H61" s="91">
        <f t="shared" si="0"/>
        <v>0.17308903269624037</v>
      </c>
      <c r="I61" s="82">
        <f t="shared" si="1"/>
        <v>16.926172990070086</v>
      </c>
      <c r="J61" s="82">
        <f t="shared" si="2"/>
        <v>4.1839782239468093</v>
      </c>
      <c r="K61" s="82">
        <f t="shared" si="3"/>
        <v>0</v>
      </c>
    </row>
    <row r="62" spans="1:11">
      <c r="A62" s="72" t="s">
        <v>246</v>
      </c>
      <c r="B62" s="106">
        <v>79.04991175365879</v>
      </c>
      <c r="C62" s="106">
        <v>88.376325489112944</v>
      </c>
      <c r="D62" s="106">
        <v>92.634739429125915</v>
      </c>
      <c r="E62" s="106"/>
      <c r="F62" s="106"/>
      <c r="G62" s="106"/>
      <c r="H62" s="91">
        <f t="shared" si="0"/>
        <v>0.17185126933223119</v>
      </c>
      <c r="I62" s="82">
        <f t="shared" si="1"/>
        <v>13.584827675467125</v>
      </c>
      <c r="J62" s="82">
        <f t="shared" si="2"/>
        <v>4.2584139400129715</v>
      </c>
      <c r="K62" s="82">
        <f t="shared" si="3"/>
        <v>0</v>
      </c>
    </row>
    <row r="63" spans="1:11">
      <c r="A63" s="72" t="s">
        <v>247</v>
      </c>
      <c r="B63" s="106">
        <v>82.220840781465114</v>
      </c>
      <c r="C63" s="106">
        <v>92.198207974392488</v>
      </c>
      <c r="D63" s="106">
        <v>97.346674682367436</v>
      </c>
      <c r="E63" s="106"/>
      <c r="F63" s="106"/>
      <c r="G63" s="106"/>
      <c r="H63" s="91">
        <f t="shared" si="0"/>
        <v>0.18396593560877461</v>
      </c>
      <c r="I63" s="82">
        <f t="shared" si="1"/>
        <v>15.125833900902322</v>
      </c>
      <c r="J63" s="82">
        <f t="shared" si="2"/>
        <v>5.1484667079749471</v>
      </c>
      <c r="K63" s="82">
        <f t="shared" si="3"/>
        <v>0</v>
      </c>
    </row>
    <row r="64" spans="1:11">
      <c r="A64" s="72" t="s">
        <v>248</v>
      </c>
      <c r="B64" s="106">
        <v>83.537108689195435</v>
      </c>
      <c r="C64" s="106">
        <v>92.602802974835811</v>
      </c>
      <c r="D64" s="106">
        <v>97.007140999429268</v>
      </c>
      <c r="E64" s="106"/>
      <c r="F64" s="106"/>
      <c r="G64" s="106"/>
      <c r="H64" s="91">
        <f t="shared" si="0"/>
        <v>0.16124609196554618</v>
      </c>
      <c r="I64" s="82">
        <f t="shared" si="1"/>
        <v>13.470032310233833</v>
      </c>
      <c r="J64" s="82">
        <f t="shared" si="2"/>
        <v>4.4043380245934571</v>
      </c>
      <c r="K64" s="82">
        <f t="shared" si="3"/>
        <v>0</v>
      </c>
    </row>
    <row r="65" spans="1:11">
      <c r="A65" s="72" t="s">
        <v>243</v>
      </c>
      <c r="B65" s="106">
        <v>81.718333767475272</v>
      </c>
      <c r="C65" s="106">
        <v>93.384371637030796</v>
      </c>
      <c r="D65" s="106">
        <v>96.687617667858746</v>
      </c>
      <c r="E65" s="106"/>
      <c r="F65" s="106"/>
      <c r="G65" s="106"/>
      <c r="H65" s="91">
        <f t="shared" si="0"/>
        <v>0.18318146259537907</v>
      </c>
      <c r="I65" s="82">
        <f t="shared" si="1"/>
        <v>14.969283900383473</v>
      </c>
      <c r="J65" s="82">
        <f t="shared" si="2"/>
        <v>3.3032460308279497</v>
      </c>
      <c r="K65" s="82">
        <f t="shared" si="3"/>
        <v>0</v>
      </c>
    </row>
    <row r="66" spans="1:11">
      <c r="A66" s="72" t="s">
        <v>249</v>
      </c>
      <c r="B66" s="106">
        <v>77.374410252901015</v>
      </c>
      <c r="C66" s="106">
        <v>88.464766457106506</v>
      </c>
      <c r="D66" s="106">
        <v>91.476610241917015</v>
      </c>
      <c r="E66" s="106"/>
      <c r="F66" s="106"/>
      <c r="G66" s="106"/>
      <c r="H66" s="91">
        <f t="shared" si="0"/>
        <v>0.18225922424380953</v>
      </c>
      <c r="I66" s="82">
        <f t="shared" si="1"/>
        <v>14.102199989016</v>
      </c>
      <c r="J66" s="82">
        <f t="shared" si="2"/>
        <v>3.0118437848105089</v>
      </c>
      <c r="K66" s="82">
        <f t="shared" si="3"/>
        <v>0</v>
      </c>
    </row>
    <row r="67" spans="1:11">
      <c r="A67" s="72" t="s">
        <v>250</v>
      </c>
      <c r="B67" s="106">
        <v>83.153624886654242</v>
      </c>
      <c r="C67" s="106">
        <v>92.938531990184998</v>
      </c>
      <c r="D67" s="106">
        <v>98.48696052649035</v>
      </c>
      <c r="E67" s="106"/>
      <c r="F67" s="106"/>
      <c r="G67" s="106"/>
      <c r="H67" s="91">
        <f t="shared" si="0"/>
        <v>0.18439768152905905</v>
      </c>
      <c r="I67" s="82">
        <f t="shared" si="1"/>
        <v>15.333335639836108</v>
      </c>
      <c r="J67" s="82">
        <f t="shared" si="2"/>
        <v>5.5484285363053516</v>
      </c>
      <c r="K67" s="82">
        <f t="shared" si="3"/>
        <v>0</v>
      </c>
    </row>
    <row r="68" spans="1:11">
      <c r="A68" s="72" t="s">
        <v>252</v>
      </c>
      <c r="B68" s="106">
        <v>86.853779771311423</v>
      </c>
      <c r="C68" s="106">
        <v>95.11737832725332</v>
      </c>
      <c r="D68" s="106">
        <v>101.43922505613713</v>
      </c>
      <c r="E68" s="106"/>
      <c r="F68" s="106"/>
      <c r="G68" s="106"/>
      <c r="H68" s="91">
        <f t="shared" ref="H68:H84" si="4">(D68-B68)/B68</f>
        <v>0.16793103677502141</v>
      </c>
      <c r="I68" s="82">
        <f t="shared" ref="I68:I84" si="5">(D68-B68)</f>
        <v>14.58544528482571</v>
      </c>
      <c r="J68" s="82">
        <f t="shared" ref="J68:J84" si="6">(D68-C68)</f>
        <v>6.3218467288838127</v>
      </c>
      <c r="K68" s="82">
        <f t="shared" ref="K68:K84" si="7">G68-F68</f>
        <v>0</v>
      </c>
    </row>
    <row r="69" spans="1:11">
      <c r="A69" s="72" t="s">
        <v>253</v>
      </c>
      <c r="B69" s="106">
        <v>119.68379789795243</v>
      </c>
      <c r="C69" s="106">
        <v>124.3175273243691</v>
      </c>
      <c r="D69" s="106">
        <v>136.1068885587656</v>
      </c>
      <c r="E69" s="106"/>
      <c r="F69" s="106"/>
      <c r="G69" s="106"/>
      <c r="H69" s="91">
        <f t="shared" si="4"/>
        <v>0.13722066770321084</v>
      </c>
      <c r="I69" s="82">
        <f t="shared" si="5"/>
        <v>16.423090660813173</v>
      </c>
      <c r="J69" s="82">
        <f t="shared" si="6"/>
        <v>11.789361234396509</v>
      </c>
      <c r="K69" s="82">
        <f t="shared" si="7"/>
        <v>0</v>
      </c>
    </row>
    <row r="70" spans="1:11">
      <c r="A70" s="72" t="s">
        <v>179</v>
      </c>
      <c r="B70" s="106">
        <v>80.822003292540813</v>
      </c>
      <c r="C70" s="106">
        <v>92.249029456198841</v>
      </c>
      <c r="D70" s="106">
        <v>95.982818660779301</v>
      </c>
      <c r="E70" s="106"/>
      <c r="F70" s="106"/>
      <c r="G70" s="106"/>
      <c r="H70" s="91">
        <f t="shared" si="4"/>
        <v>0.18758277140648039</v>
      </c>
      <c r="I70" s="82">
        <f t="shared" si="5"/>
        <v>15.160815368238488</v>
      </c>
      <c r="J70" s="82">
        <f t="shared" si="6"/>
        <v>3.7337892045804608</v>
      </c>
      <c r="K70" s="82">
        <f t="shared" si="7"/>
        <v>0</v>
      </c>
    </row>
    <row r="71" spans="1:11">
      <c r="A71" s="72" t="s">
        <v>189</v>
      </c>
      <c r="B71" s="106">
        <v>79.516296972638941</v>
      </c>
      <c r="C71" s="106">
        <v>90.553901844774231</v>
      </c>
      <c r="D71" s="106">
        <v>95.207434593884301</v>
      </c>
      <c r="E71" s="106"/>
      <c r="F71" s="106"/>
      <c r="G71" s="106"/>
      <c r="H71" s="91">
        <f t="shared" si="4"/>
        <v>0.19733234844480474</v>
      </c>
      <c r="I71" s="82">
        <f t="shared" si="5"/>
        <v>15.69113762124536</v>
      </c>
      <c r="J71" s="82">
        <f t="shared" si="6"/>
        <v>4.6535327491100702</v>
      </c>
      <c r="K71" s="82">
        <f t="shared" si="7"/>
        <v>0</v>
      </c>
    </row>
    <row r="72" spans="1:11">
      <c r="A72" s="72" t="s">
        <v>217</v>
      </c>
      <c r="B72" s="106">
        <v>81.487953685198505</v>
      </c>
      <c r="C72" s="106">
        <v>93.490341100274875</v>
      </c>
      <c r="D72" s="106">
        <v>96.992336223122336</v>
      </c>
      <c r="E72" s="106"/>
      <c r="F72" s="106"/>
      <c r="G72" s="106"/>
      <c r="H72" s="91">
        <f t="shared" si="4"/>
        <v>0.19026594529321272</v>
      </c>
      <c r="I72" s="82">
        <f t="shared" si="5"/>
        <v>15.504382537923831</v>
      </c>
      <c r="J72" s="82">
        <f t="shared" si="6"/>
        <v>3.5019951228474611</v>
      </c>
      <c r="K72" s="82">
        <f t="shared" si="7"/>
        <v>0</v>
      </c>
    </row>
    <row r="73" spans="1:11">
      <c r="A73" s="72" t="s">
        <v>222</v>
      </c>
      <c r="B73" s="106">
        <v>102.31754876209608</v>
      </c>
      <c r="C73" s="106">
        <v>109.29337697483831</v>
      </c>
      <c r="D73" s="106">
        <v>117.88679302874201</v>
      </c>
      <c r="E73" s="106"/>
      <c r="F73" s="106"/>
      <c r="G73" s="106"/>
      <c r="H73" s="91">
        <f t="shared" si="4"/>
        <v>0.15216592319707339</v>
      </c>
      <c r="I73" s="82">
        <f t="shared" si="5"/>
        <v>15.569244266645924</v>
      </c>
      <c r="J73" s="82">
        <f t="shared" si="6"/>
        <v>8.5934160539036952</v>
      </c>
      <c r="K73" s="82">
        <f t="shared" si="7"/>
        <v>0</v>
      </c>
    </row>
    <row r="74" spans="1:11">
      <c r="A74" s="72" t="s">
        <v>188</v>
      </c>
      <c r="B74" s="106">
        <v>86.601512237413871</v>
      </c>
      <c r="C74" s="106">
        <v>97.469512123308363</v>
      </c>
      <c r="D74" s="106">
        <v>98.190744329619164</v>
      </c>
      <c r="E74" s="106"/>
      <c r="F74" s="106"/>
      <c r="G74" s="106"/>
      <c r="H74" s="91">
        <f t="shared" si="4"/>
        <v>0.1338225140969129</v>
      </c>
      <c r="I74" s="82">
        <f t="shared" si="5"/>
        <v>11.589232092205293</v>
      </c>
      <c r="J74" s="82">
        <f t="shared" si="6"/>
        <v>0.72123220631080187</v>
      </c>
      <c r="K74" s="82">
        <f t="shared" si="7"/>
        <v>0</v>
      </c>
    </row>
    <row r="75" spans="1:11">
      <c r="A75" s="72" t="s">
        <v>244</v>
      </c>
      <c r="B75" s="106">
        <v>71.7190072370108</v>
      </c>
      <c r="C75" s="106">
        <v>85.133005793658199</v>
      </c>
      <c r="D75" s="106">
        <v>86.124439870158767</v>
      </c>
      <c r="E75" s="106"/>
      <c r="F75" s="106"/>
      <c r="G75" s="106"/>
      <c r="H75" s="91">
        <f t="shared" si="4"/>
        <v>0.20085934242706588</v>
      </c>
      <c r="I75" s="82">
        <f t="shared" si="5"/>
        <v>14.405432633147967</v>
      </c>
      <c r="J75" s="82">
        <f t="shared" si="6"/>
        <v>0.99143407650056758</v>
      </c>
      <c r="K75" s="82">
        <f t="shared" si="7"/>
        <v>0</v>
      </c>
    </row>
    <row r="76" spans="1:11">
      <c r="A76" s="72" t="s">
        <v>187</v>
      </c>
      <c r="B76" s="106">
        <v>84.036929775709595</v>
      </c>
      <c r="C76" s="106">
        <v>92.369030285555738</v>
      </c>
      <c r="D76" s="106">
        <v>99.494341271893859</v>
      </c>
      <c r="E76" s="106"/>
      <c r="F76" s="106"/>
      <c r="G76" s="106"/>
      <c r="H76" s="91">
        <f t="shared" si="4"/>
        <v>0.1839359378958671</v>
      </c>
      <c r="I76" s="82">
        <f t="shared" si="5"/>
        <v>15.457411496184264</v>
      </c>
      <c r="J76" s="82">
        <f t="shared" si="6"/>
        <v>7.1253109863381212</v>
      </c>
      <c r="K76" s="82">
        <f t="shared" si="7"/>
        <v>0</v>
      </c>
    </row>
    <row r="77" spans="1:11">
      <c r="A77" s="72" t="s">
        <v>183</v>
      </c>
      <c r="B77" s="106">
        <v>93.935599116577222</v>
      </c>
      <c r="C77" s="106">
        <v>112.88111904317138</v>
      </c>
      <c r="D77" s="106">
        <v>124.95905243683876</v>
      </c>
      <c r="E77" s="106"/>
      <c r="F77" s="106"/>
      <c r="G77" s="106"/>
      <c r="H77" s="91">
        <f t="shared" si="4"/>
        <v>0.33026300584680779</v>
      </c>
      <c r="I77" s="82">
        <f t="shared" si="5"/>
        <v>31.023453320261538</v>
      </c>
      <c r="J77" s="82">
        <f t="shared" si="6"/>
        <v>12.077933393667379</v>
      </c>
      <c r="K77" s="82">
        <f t="shared" si="7"/>
        <v>0</v>
      </c>
    </row>
    <row r="78" spans="1:11">
      <c r="A78" s="72" t="s">
        <v>211</v>
      </c>
      <c r="B78" s="106">
        <v>77.5275497665274</v>
      </c>
      <c r="C78" s="106">
        <v>91.595323514301967</v>
      </c>
      <c r="D78" s="106">
        <v>92.578709214382542</v>
      </c>
      <c r="E78" s="106"/>
      <c r="F78" s="106"/>
      <c r="G78" s="106"/>
      <c r="H78" s="91">
        <f t="shared" si="4"/>
        <v>0.19413949612984538</v>
      </c>
      <c r="I78" s="82">
        <f t="shared" si="5"/>
        <v>15.051159447855142</v>
      </c>
      <c r="J78" s="82">
        <f t="shared" si="6"/>
        <v>0.98338570008057502</v>
      </c>
      <c r="K78" s="82">
        <f t="shared" si="7"/>
        <v>0</v>
      </c>
    </row>
    <row r="79" spans="1:11">
      <c r="A79" s="72" t="s">
        <v>251</v>
      </c>
      <c r="B79" s="106">
        <v>91.293467386824261</v>
      </c>
      <c r="C79" s="106">
        <v>101.53069080412287</v>
      </c>
      <c r="D79" s="106">
        <v>109.25063735991425</v>
      </c>
      <c r="E79" s="106"/>
      <c r="F79" s="106"/>
      <c r="G79" s="106"/>
      <c r="H79" s="91">
        <f t="shared" si="4"/>
        <v>0.19669720613198682</v>
      </c>
      <c r="I79" s="82">
        <f t="shared" si="5"/>
        <v>17.957169973089989</v>
      </c>
      <c r="J79" s="82">
        <f t="shared" si="6"/>
        <v>7.7199465557913811</v>
      </c>
      <c r="K79" s="82">
        <f t="shared" si="7"/>
        <v>0</v>
      </c>
    </row>
    <row r="80" spans="1:11">
      <c r="A80" s="72" t="s">
        <v>216</v>
      </c>
      <c r="B80" s="106">
        <v>99.957886241401667</v>
      </c>
      <c r="C80" s="106">
        <v>114.15712999893513</v>
      </c>
      <c r="D80" s="106">
        <v>121.58149871211337</v>
      </c>
      <c r="E80" s="106"/>
      <c r="F80" s="106"/>
      <c r="G80" s="106"/>
      <c r="H80" s="91">
        <f t="shared" si="4"/>
        <v>0.21632722823379791</v>
      </c>
      <c r="I80" s="82">
        <f t="shared" si="5"/>
        <v>21.623612470711706</v>
      </c>
      <c r="J80" s="82">
        <f t="shared" si="6"/>
        <v>7.4243687131782394</v>
      </c>
      <c r="K80" s="82">
        <f t="shared" si="7"/>
        <v>0</v>
      </c>
    </row>
    <row r="81" spans="1:11">
      <c r="A81" s="72" t="s">
        <v>221</v>
      </c>
      <c r="B81" s="106">
        <v>75.232374319805672</v>
      </c>
      <c r="C81" s="106">
        <v>87.473083221423749</v>
      </c>
      <c r="D81" s="106">
        <v>89.719066928357051</v>
      </c>
      <c r="E81" s="106"/>
      <c r="F81" s="106"/>
      <c r="G81" s="106"/>
      <c r="H81" s="91">
        <f t="shared" si="4"/>
        <v>0.19255929032586191</v>
      </c>
      <c r="I81" s="82">
        <f t="shared" si="5"/>
        <v>14.48669260855138</v>
      </c>
      <c r="J81" s="82">
        <f t="shared" si="6"/>
        <v>2.245983706933302</v>
      </c>
      <c r="K81" s="82">
        <f t="shared" si="7"/>
        <v>0</v>
      </c>
    </row>
    <row r="82" spans="1:11">
      <c r="A82" s="72" t="s">
        <v>236</v>
      </c>
      <c r="B82" s="106">
        <v>85.975828083796117</v>
      </c>
      <c r="C82" s="106">
        <v>93.253656240931178</v>
      </c>
      <c r="D82" s="106">
        <v>100.25280997427402</v>
      </c>
      <c r="E82" s="106"/>
      <c r="F82" s="106"/>
      <c r="G82" s="106"/>
      <c r="H82" s="91">
        <f t="shared" si="4"/>
        <v>0.16605809107837699</v>
      </c>
      <c r="I82" s="82">
        <f t="shared" si="5"/>
        <v>14.276981890477899</v>
      </c>
      <c r="J82" s="82">
        <f t="shared" si="6"/>
        <v>6.9991537333428369</v>
      </c>
      <c r="K82" s="82">
        <f t="shared" si="7"/>
        <v>0</v>
      </c>
    </row>
    <row r="83" spans="1:11">
      <c r="A83" s="72" t="s">
        <v>200</v>
      </c>
      <c r="B83" s="106">
        <v>83.877212238490671</v>
      </c>
      <c r="C83" s="106">
        <v>93.855986919210295</v>
      </c>
      <c r="D83" s="106">
        <v>98.817385478295506</v>
      </c>
      <c r="E83" s="106"/>
      <c r="F83" s="106"/>
      <c r="G83" s="106"/>
      <c r="H83" s="91">
        <f t="shared" si="4"/>
        <v>0.17811957313656274</v>
      </c>
      <c r="I83" s="82">
        <f t="shared" si="5"/>
        <v>14.940173239804835</v>
      </c>
      <c r="J83" s="82">
        <f t="shared" si="6"/>
        <v>4.961398559085211</v>
      </c>
      <c r="K83" s="82">
        <f t="shared" si="7"/>
        <v>0</v>
      </c>
    </row>
    <row r="84" spans="1:11" s="116" customFormat="1">
      <c r="A84" s="72" t="s">
        <v>173</v>
      </c>
      <c r="B84" s="107">
        <v>95.853203215335128</v>
      </c>
      <c r="C84" s="107">
        <v>108.37180465661685</v>
      </c>
      <c r="D84" s="107">
        <v>113.29154570465944</v>
      </c>
      <c r="E84" s="107"/>
      <c r="F84" s="107"/>
      <c r="G84" s="107"/>
      <c r="H84" s="114">
        <f t="shared" si="4"/>
        <v>0.1819275924472645</v>
      </c>
      <c r="I84" s="117">
        <f t="shared" si="5"/>
        <v>17.438342489324313</v>
      </c>
      <c r="J84" s="117">
        <f t="shared" si="6"/>
        <v>4.9197410480425958</v>
      </c>
      <c r="K84" s="82">
        <f t="shared" si="7"/>
        <v>0</v>
      </c>
    </row>
    <row r="85" spans="1:11">
      <c r="B85" s="73"/>
      <c r="C85" s="73"/>
      <c r="D85" s="73"/>
      <c r="E85" s="73"/>
      <c r="F85" s="73"/>
      <c r="G85" s="73"/>
    </row>
    <row r="86" spans="1:11">
      <c r="D86" s="166"/>
      <c r="E86" s="166"/>
    </row>
    <row r="87" spans="1:11">
      <c r="D87" s="166"/>
      <c r="E87" s="166"/>
    </row>
  </sheetData>
  <mergeCells count="2">
    <mergeCell ref="B1:D1"/>
    <mergeCell ref="E1:G1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84"/>
  <sheetViews>
    <sheetView topLeftCell="J1" zoomScale="80" zoomScaleNormal="80" workbookViewId="0">
      <selection activeCell="V16" sqref="V16"/>
    </sheetView>
  </sheetViews>
  <sheetFormatPr defaultRowHeight="15"/>
  <cols>
    <col min="2" max="2" width="19.140625" customWidth="1"/>
    <col min="3" max="3" width="11.140625" style="151" customWidth="1"/>
    <col min="4" max="4" width="11.140625" style="149" customWidth="1"/>
    <col min="5" max="5" width="11.140625" style="150" customWidth="1"/>
    <col min="6" max="8" width="11.140625" style="157" customWidth="1"/>
    <col min="9" max="9" width="31.140625" customWidth="1"/>
    <col min="10" max="10" width="25.140625" customWidth="1"/>
    <col min="11" max="11" width="29" customWidth="1"/>
    <col min="12" max="12" width="28.140625" customWidth="1"/>
  </cols>
  <sheetData>
    <row r="1" spans="1:12" s="157" customFormat="1" ht="15.75" thickBot="1">
      <c r="C1" s="188" t="s">
        <v>281</v>
      </c>
      <c r="D1" s="188"/>
      <c r="E1" s="189"/>
      <c r="F1" s="190" t="s">
        <v>280</v>
      </c>
      <c r="G1" s="188"/>
      <c r="H1" s="189"/>
    </row>
    <row r="2" spans="1:12" s="75" customFormat="1" ht="66.599999999999994" customHeight="1">
      <c r="A2" s="93" t="s">
        <v>91</v>
      </c>
      <c r="B2" s="93" t="s">
        <v>174</v>
      </c>
      <c r="C2" s="94">
        <v>42948</v>
      </c>
      <c r="D2" s="94">
        <v>43282</v>
      </c>
      <c r="E2" s="94">
        <v>43313</v>
      </c>
      <c r="F2" s="94">
        <v>42948</v>
      </c>
      <c r="G2" s="94">
        <v>43282</v>
      </c>
      <c r="H2" s="94">
        <v>43313</v>
      </c>
      <c r="I2" s="93" t="s">
        <v>344</v>
      </c>
      <c r="J2" s="93" t="s">
        <v>345</v>
      </c>
      <c r="K2" s="2" t="s">
        <v>346</v>
      </c>
      <c r="L2" s="161" t="s">
        <v>347</v>
      </c>
    </row>
    <row r="3" spans="1:12">
      <c r="A3" s="76">
        <v>1</v>
      </c>
      <c r="B3" s="90" t="s">
        <v>92</v>
      </c>
      <c r="C3" s="83">
        <v>40324</v>
      </c>
      <c r="D3" s="83">
        <v>41189</v>
      </c>
      <c r="E3" s="83">
        <v>40903</v>
      </c>
      <c r="F3" s="83"/>
      <c r="G3" s="83"/>
      <c r="H3" s="83"/>
      <c r="I3" s="91">
        <f>(E3-C3)/C3</f>
        <v>1.4358694573950996E-2</v>
      </c>
      <c r="J3" s="84">
        <f>E3-C3</f>
        <v>579</v>
      </c>
      <c r="K3" s="84">
        <f>E3-D3</f>
        <v>-286</v>
      </c>
      <c r="L3" s="84">
        <f>H3-G3</f>
        <v>0</v>
      </c>
    </row>
    <row r="4" spans="1:12">
      <c r="A4" s="76">
        <v>2</v>
      </c>
      <c r="B4" s="90" t="s">
        <v>93</v>
      </c>
      <c r="C4" s="83">
        <v>6605</v>
      </c>
      <c r="D4" s="83">
        <v>7186</v>
      </c>
      <c r="E4" s="83">
        <v>7161</v>
      </c>
      <c r="F4" s="83"/>
      <c r="G4" s="83"/>
      <c r="H4" s="83"/>
      <c r="I4" s="91">
        <f t="shared" ref="I4:I67" si="0">(E4-C4)/C4</f>
        <v>8.4178652535957604E-2</v>
      </c>
      <c r="J4" s="84">
        <f t="shared" ref="J4:J67" si="1">E4-C4</f>
        <v>556</v>
      </c>
      <c r="K4" s="84">
        <f t="shared" ref="K4:K67" si="2">E4-D4</f>
        <v>-25</v>
      </c>
      <c r="L4" s="84">
        <f t="shared" ref="L4:L67" si="3">H4-G4</f>
        <v>0</v>
      </c>
    </row>
    <row r="5" spans="1:12">
      <c r="A5" s="76">
        <v>3</v>
      </c>
      <c r="B5" s="90" t="s">
        <v>94</v>
      </c>
      <c r="C5" s="83">
        <v>12832</v>
      </c>
      <c r="D5" s="83">
        <v>13452</v>
      </c>
      <c r="E5" s="83">
        <v>13335</v>
      </c>
      <c r="F5" s="83"/>
      <c r="G5" s="83"/>
      <c r="H5" s="83"/>
      <c r="I5" s="91">
        <f t="shared" si="0"/>
        <v>3.9198877805486282E-2</v>
      </c>
      <c r="J5" s="84">
        <f t="shared" si="1"/>
        <v>503</v>
      </c>
      <c r="K5" s="84">
        <f t="shared" si="2"/>
        <v>-117</v>
      </c>
      <c r="L5" s="84">
        <f t="shared" si="3"/>
        <v>0</v>
      </c>
    </row>
    <row r="6" spans="1:12">
      <c r="A6" s="76">
        <v>4</v>
      </c>
      <c r="B6" s="90" t="s">
        <v>95</v>
      </c>
      <c r="C6" s="83">
        <v>2602</v>
      </c>
      <c r="D6" s="83">
        <v>2826</v>
      </c>
      <c r="E6" s="83">
        <v>2825</v>
      </c>
      <c r="F6" s="83"/>
      <c r="G6" s="83"/>
      <c r="H6" s="83"/>
      <c r="I6" s="91">
        <f t="shared" si="0"/>
        <v>8.5703305149884709E-2</v>
      </c>
      <c r="J6" s="84">
        <f t="shared" si="1"/>
        <v>223</v>
      </c>
      <c r="K6" s="84">
        <f t="shared" si="2"/>
        <v>-1</v>
      </c>
      <c r="L6" s="84">
        <f t="shared" si="3"/>
        <v>0</v>
      </c>
    </row>
    <row r="7" spans="1:12">
      <c r="A7" s="76">
        <v>5</v>
      </c>
      <c r="B7" s="90" t="s">
        <v>96</v>
      </c>
      <c r="C7" s="83">
        <v>5924</v>
      </c>
      <c r="D7" s="83">
        <v>6106</v>
      </c>
      <c r="E7" s="83">
        <v>6089</v>
      </c>
      <c r="F7" s="83"/>
      <c r="G7" s="83"/>
      <c r="H7" s="83"/>
      <c r="I7" s="91">
        <f t="shared" si="0"/>
        <v>2.7852802160702229E-2</v>
      </c>
      <c r="J7" s="84">
        <f t="shared" si="1"/>
        <v>165</v>
      </c>
      <c r="K7" s="84">
        <f t="shared" si="2"/>
        <v>-17</v>
      </c>
      <c r="L7" s="84">
        <f t="shared" si="3"/>
        <v>0</v>
      </c>
    </row>
    <row r="8" spans="1:12">
      <c r="A8" s="76">
        <v>6</v>
      </c>
      <c r="B8" s="90" t="s">
        <v>97</v>
      </c>
      <c r="C8" s="83">
        <v>142208</v>
      </c>
      <c r="D8" s="83">
        <v>144075</v>
      </c>
      <c r="E8" s="83">
        <v>143226</v>
      </c>
      <c r="F8" s="83"/>
      <c r="G8" s="83"/>
      <c r="H8" s="83"/>
      <c r="I8" s="91">
        <f t="shared" si="0"/>
        <v>7.1585283528352835E-3</v>
      </c>
      <c r="J8" s="84">
        <f t="shared" si="1"/>
        <v>1018</v>
      </c>
      <c r="K8" s="84">
        <f t="shared" si="2"/>
        <v>-849</v>
      </c>
      <c r="L8" s="84">
        <f t="shared" si="3"/>
        <v>0</v>
      </c>
    </row>
    <row r="9" spans="1:12">
      <c r="A9" s="76">
        <v>7</v>
      </c>
      <c r="B9" s="90" t="s">
        <v>98</v>
      </c>
      <c r="C9" s="83">
        <v>73561</v>
      </c>
      <c r="D9" s="83">
        <v>74139</v>
      </c>
      <c r="E9" s="83">
        <v>73634</v>
      </c>
      <c r="F9" s="83"/>
      <c r="G9" s="83"/>
      <c r="H9" s="83"/>
      <c r="I9" s="91">
        <f t="shared" si="0"/>
        <v>9.9237367626867491E-4</v>
      </c>
      <c r="J9" s="84">
        <f t="shared" si="1"/>
        <v>73</v>
      </c>
      <c r="K9" s="84">
        <f t="shared" si="2"/>
        <v>-505</v>
      </c>
      <c r="L9" s="84">
        <f t="shared" si="3"/>
        <v>0</v>
      </c>
    </row>
    <row r="10" spans="1:12">
      <c r="A10" s="76">
        <v>8</v>
      </c>
      <c r="B10" s="90" t="s">
        <v>99</v>
      </c>
      <c r="C10" s="83">
        <v>3793</v>
      </c>
      <c r="D10" s="83">
        <v>4004</v>
      </c>
      <c r="E10" s="83">
        <v>4035</v>
      </c>
      <c r="F10" s="83"/>
      <c r="G10" s="83"/>
      <c r="H10" s="83"/>
      <c r="I10" s="91">
        <f t="shared" si="0"/>
        <v>6.380174004745584E-2</v>
      </c>
      <c r="J10" s="84">
        <f t="shared" si="1"/>
        <v>242</v>
      </c>
      <c r="K10" s="84">
        <f t="shared" si="2"/>
        <v>31</v>
      </c>
      <c r="L10" s="84">
        <f t="shared" si="3"/>
        <v>0</v>
      </c>
    </row>
    <row r="11" spans="1:12">
      <c r="A11" s="76">
        <v>9</v>
      </c>
      <c r="B11" s="90" t="s">
        <v>100</v>
      </c>
      <c r="C11" s="83">
        <v>27180</v>
      </c>
      <c r="D11" s="83">
        <v>27908</v>
      </c>
      <c r="E11" s="83">
        <v>27687</v>
      </c>
      <c r="F11" s="83"/>
      <c r="G11" s="83"/>
      <c r="H11" s="83"/>
      <c r="I11" s="91">
        <f t="shared" si="0"/>
        <v>1.8653421633554084E-2</v>
      </c>
      <c r="J11" s="84">
        <f t="shared" si="1"/>
        <v>507</v>
      </c>
      <c r="K11" s="84">
        <f t="shared" si="2"/>
        <v>-221</v>
      </c>
      <c r="L11" s="84">
        <f t="shared" si="3"/>
        <v>0</v>
      </c>
    </row>
    <row r="12" spans="1:12">
      <c r="A12" s="76">
        <v>10</v>
      </c>
      <c r="B12" s="90" t="s">
        <v>101</v>
      </c>
      <c r="C12" s="83">
        <v>29128</v>
      </c>
      <c r="D12" s="83">
        <v>30117</v>
      </c>
      <c r="E12" s="83">
        <v>29883</v>
      </c>
      <c r="F12" s="83"/>
      <c r="G12" s="83"/>
      <c r="H12" s="83"/>
      <c r="I12" s="91">
        <f t="shared" si="0"/>
        <v>2.5920076901950015E-2</v>
      </c>
      <c r="J12" s="84">
        <f t="shared" si="1"/>
        <v>755</v>
      </c>
      <c r="K12" s="84">
        <f t="shared" si="2"/>
        <v>-234</v>
      </c>
      <c r="L12" s="84">
        <f t="shared" si="3"/>
        <v>0</v>
      </c>
    </row>
    <row r="13" spans="1:12">
      <c r="A13" s="76">
        <v>11</v>
      </c>
      <c r="B13" s="90" t="s">
        <v>102</v>
      </c>
      <c r="C13" s="83">
        <v>4578</v>
      </c>
      <c r="D13" s="83">
        <v>4692</v>
      </c>
      <c r="E13" s="83">
        <v>4654</v>
      </c>
      <c r="F13" s="83"/>
      <c r="G13" s="83"/>
      <c r="H13" s="83"/>
      <c r="I13" s="91">
        <f t="shared" si="0"/>
        <v>1.6601135867190912E-2</v>
      </c>
      <c r="J13" s="84">
        <f t="shared" si="1"/>
        <v>76</v>
      </c>
      <c r="K13" s="84">
        <f t="shared" si="2"/>
        <v>-38</v>
      </c>
      <c r="L13" s="84">
        <f t="shared" si="3"/>
        <v>0</v>
      </c>
    </row>
    <row r="14" spans="1:12">
      <c r="A14" s="76">
        <v>12</v>
      </c>
      <c r="B14" s="90" t="s">
        <v>103</v>
      </c>
      <c r="C14" s="83">
        <v>2519</v>
      </c>
      <c r="D14" s="83">
        <v>2752</v>
      </c>
      <c r="E14" s="83">
        <v>2746</v>
      </c>
      <c r="F14" s="83"/>
      <c r="G14" s="83"/>
      <c r="H14" s="83"/>
      <c r="I14" s="91">
        <f t="shared" si="0"/>
        <v>9.0115125049622866E-2</v>
      </c>
      <c r="J14" s="84">
        <f t="shared" si="1"/>
        <v>227</v>
      </c>
      <c r="K14" s="84">
        <f t="shared" si="2"/>
        <v>-6</v>
      </c>
      <c r="L14" s="84">
        <f t="shared" si="3"/>
        <v>0</v>
      </c>
    </row>
    <row r="15" spans="1:12">
      <c r="A15" s="76">
        <v>13</v>
      </c>
      <c r="B15" s="90" t="s">
        <v>104</v>
      </c>
      <c r="C15" s="83">
        <v>2747</v>
      </c>
      <c r="D15" s="83">
        <v>2923</v>
      </c>
      <c r="E15" s="83">
        <v>2920</v>
      </c>
      <c r="F15" s="83"/>
      <c r="G15" s="83"/>
      <c r="H15" s="83"/>
      <c r="I15" s="91">
        <f t="shared" si="0"/>
        <v>6.2977793957044045E-2</v>
      </c>
      <c r="J15" s="84">
        <f t="shared" si="1"/>
        <v>173</v>
      </c>
      <c r="K15" s="84">
        <f t="shared" si="2"/>
        <v>-3</v>
      </c>
      <c r="L15" s="84">
        <f t="shared" si="3"/>
        <v>0</v>
      </c>
    </row>
    <row r="16" spans="1:12">
      <c r="A16" s="76">
        <v>14</v>
      </c>
      <c r="B16" s="90" t="s">
        <v>105</v>
      </c>
      <c r="C16" s="83">
        <v>7078</v>
      </c>
      <c r="D16" s="83">
        <v>7422</v>
      </c>
      <c r="E16" s="83">
        <v>7379</v>
      </c>
      <c r="F16" s="83"/>
      <c r="G16" s="83"/>
      <c r="H16" s="83"/>
      <c r="I16" s="91">
        <f t="shared" si="0"/>
        <v>4.2526137326928511E-2</v>
      </c>
      <c r="J16" s="84">
        <f t="shared" si="1"/>
        <v>301</v>
      </c>
      <c r="K16" s="84">
        <f t="shared" si="2"/>
        <v>-43</v>
      </c>
      <c r="L16" s="84">
        <f t="shared" si="3"/>
        <v>0</v>
      </c>
    </row>
    <row r="17" spans="1:12">
      <c r="A17" s="76">
        <v>15</v>
      </c>
      <c r="B17" s="90" t="s">
        <v>106</v>
      </c>
      <c r="C17" s="83">
        <v>5943</v>
      </c>
      <c r="D17" s="83">
        <v>6216</v>
      </c>
      <c r="E17" s="83">
        <v>6178</v>
      </c>
      <c r="F17" s="83"/>
      <c r="G17" s="83"/>
      <c r="H17" s="83"/>
      <c r="I17" s="91">
        <f t="shared" si="0"/>
        <v>3.9542318694262155E-2</v>
      </c>
      <c r="J17" s="84">
        <f t="shared" si="1"/>
        <v>235</v>
      </c>
      <c r="K17" s="84">
        <f t="shared" si="2"/>
        <v>-38</v>
      </c>
      <c r="L17" s="84">
        <f t="shared" si="3"/>
        <v>0</v>
      </c>
    </row>
    <row r="18" spans="1:12">
      <c r="A18" s="76">
        <v>16</v>
      </c>
      <c r="B18" s="90" t="s">
        <v>107</v>
      </c>
      <c r="C18" s="83">
        <v>77025</v>
      </c>
      <c r="D18" s="83">
        <v>77933</v>
      </c>
      <c r="E18" s="83">
        <v>77525</v>
      </c>
      <c r="F18" s="83"/>
      <c r="G18" s="83"/>
      <c r="H18" s="83"/>
      <c r="I18" s="91">
        <f t="shared" si="0"/>
        <v>6.4913988964621873E-3</v>
      </c>
      <c r="J18" s="84">
        <f t="shared" si="1"/>
        <v>500</v>
      </c>
      <c r="K18" s="84">
        <f t="shared" si="2"/>
        <v>-408</v>
      </c>
      <c r="L18" s="84">
        <f t="shared" si="3"/>
        <v>0</v>
      </c>
    </row>
    <row r="19" spans="1:12">
      <c r="A19" s="76">
        <v>17</v>
      </c>
      <c r="B19" s="90" t="s">
        <v>108</v>
      </c>
      <c r="C19" s="83">
        <v>14375</v>
      </c>
      <c r="D19" s="83">
        <v>14864</v>
      </c>
      <c r="E19" s="83">
        <v>14727</v>
      </c>
      <c r="F19" s="83"/>
      <c r="G19" s="83"/>
      <c r="H19" s="83"/>
      <c r="I19" s="91">
        <f t="shared" si="0"/>
        <v>2.4486956521739132E-2</v>
      </c>
      <c r="J19" s="84">
        <f t="shared" si="1"/>
        <v>352</v>
      </c>
      <c r="K19" s="84">
        <f t="shared" si="2"/>
        <v>-137</v>
      </c>
      <c r="L19" s="84">
        <f t="shared" si="3"/>
        <v>0</v>
      </c>
    </row>
    <row r="20" spans="1:12">
      <c r="A20" s="76">
        <v>18</v>
      </c>
      <c r="B20" s="90" t="s">
        <v>109</v>
      </c>
      <c r="C20" s="83">
        <v>3072</v>
      </c>
      <c r="D20" s="83">
        <v>3142</v>
      </c>
      <c r="E20" s="83">
        <v>3113</v>
      </c>
      <c r="F20" s="83"/>
      <c r="G20" s="83"/>
      <c r="H20" s="83"/>
      <c r="I20" s="91">
        <f t="shared" si="0"/>
        <v>1.3346354166666666E-2</v>
      </c>
      <c r="J20" s="84">
        <f t="shared" si="1"/>
        <v>41</v>
      </c>
      <c r="K20" s="84">
        <f t="shared" si="2"/>
        <v>-29</v>
      </c>
      <c r="L20" s="84">
        <f t="shared" si="3"/>
        <v>0</v>
      </c>
    </row>
    <row r="21" spans="1:12">
      <c r="A21" s="76">
        <v>19</v>
      </c>
      <c r="B21" s="90" t="s">
        <v>110</v>
      </c>
      <c r="C21" s="83">
        <v>8524</v>
      </c>
      <c r="D21" s="83">
        <v>8793</v>
      </c>
      <c r="E21" s="83">
        <v>8713</v>
      </c>
      <c r="F21" s="83"/>
      <c r="G21" s="83"/>
      <c r="H21" s="83"/>
      <c r="I21" s="91">
        <f t="shared" si="0"/>
        <v>2.2172688878460817E-2</v>
      </c>
      <c r="J21" s="84">
        <f t="shared" si="1"/>
        <v>189</v>
      </c>
      <c r="K21" s="84">
        <f t="shared" si="2"/>
        <v>-80</v>
      </c>
      <c r="L21" s="84">
        <f t="shared" si="3"/>
        <v>0</v>
      </c>
    </row>
    <row r="22" spans="1:12">
      <c r="A22" s="76">
        <v>20</v>
      </c>
      <c r="B22" s="90" t="s">
        <v>111</v>
      </c>
      <c r="C22" s="83">
        <v>25439</v>
      </c>
      <c r="D22" s="83">
        <v>26002</v>
      </c>
      <c r="E22" s="83">
        <v>25774</v>
      </c>
      <c r="F22" s="83"/>
      <c r="G22" s="83"/>
      <c r="H22" s="83"/>
      <c r="I22" s="91">
        <f t="shared" si="0"/>
        <v>1.3168756633515468E-2</v>
      </c>
      <c r="J22" s="84">
        <f t="shared" si="1"/>
        <v>335</v>
      </c>
      <c r="K22" s="84">
        <f t="shared" si="2"/>
        <v>-228</v>
      </c>
      <c r="L22" s="84">
        <f t="shared" si="3"/>
        <v>0</v>
      </c>
    </row>
    <row r="23" spans="1:12">
      <c r="A23" s="76">
        <v>21</v>
      </c>
      <c r="B23" s="90" t="s">
        <v>112</v>
      </c>
      <c r="C23" s="83">
        <v>14617</v>
      </c>
      <c r="D23" s="83">
        <v>15926</v>
      </c>
      <c r="E23" s="83">
        <v>15922</v>
      </c>
      <c r="F23" s="83"/>
      <c r="G23" s="83"/>
      <c r="H23" s="83"/>
      <c r="I23" s="91">
        <f t="shared" si="0"/>
        <v>8.9279605938291026E-2</v>
      </c>
      <c r="J23" s="84">
        <f t="shared" si="1"/>
        <v>1305</v>
      </c>
      <c r="K23" s="84">
        <f t="shared" si="2"/>
        <v>-4</v>
      </c>
      <c r="L23" s="84">
        <f t="shared" si="3"/>
        <v>0</v>
      </c>
    </row>
    <row r="24" spans="1:12">
      <c r="A24" s="76">
        <v>22</v>
      </c>
      <c r="B24" s="90" t="s">
        <v>113</v>
      </c>
      <c r="C24" s="83">
        <v>9412</v>
      </c>
      <c r="D24" s="83">
        <v>9741</v>
      </c>
      <c r="E24" s="83">
        <v>9668</v>
      </c>
      <c r="F24" s="83"/>
      <c r="G24" s="83"/>
      <c r="H24" s="83"/>
      <c r="I24" s="91">
        <f t="shared" si="0"/>
        <v>2.7199320016999574E-2</v>
      </c>
      <c r="J24" s="84">
        <f t="shared" si="1"/>
        <v>256</v>
      </c>
      <c r="K24" s="84">
        <f t="shared" si="2"/>
        <v>-73</v>
      </c>
      <c r="L24" s="84">
        <f t="shared" si="3"/>
        <v>0</v>
      </c>
    </row>
    <row r="25" spans="1:12">
      <c r="A25" s="76">
        <v>23</v>
      </c>
      <c r="B25" s="90" t="s">
        <v>114</v>
      </c>
      <c r="C25" s="83">
        <v>7669</v>
      </c>
      <c r="D25" s="83">
        <v>8209</v>
      </c>
      <c r="E25" s="83">
        <v>8176</v>
      </c>
      <c r="F25" s="83"/>
      <c r="G25" s="83"/>
      <c r="H25" s="83"/>
      <c r="I25" s="91">
        <f t="shared" si="0"/>
        <v>6.6110314252184124E-2</v>
      </c>
      <c r="J25" s="84">
        <f t="shared" si="1"/>
        <v>507</v>
      </c>
      <c r="K25" s="84">
        <f t="shared" si="2"/>
        <v>-33</v>
      </c>
      <c r="L25" s="84">
        <f t="shared" si="3"/>
        <v>0</v>
      </c>
    </row>
    <row r="26" spans="1:12">
      <c r="A26" s="76">
        <v>24</v>
      </c>
      <c r="B26" s="90" t="s">
        <v>115</v>
      </c>
      <c r="C26" s="83">
        <v>3822</v>
      </c>
      <c r="D26" s="83">
        <v>4118</v>
      </c>
      <c r="E26" s="83">
        <v>4085</v>
      </c>
      <c r="F26" s="83"/>
      <c r="G26" s="83"/>
      <c r="H26" s="83"/>
      <c r="I26" s="91">
        <f t="shared" si="0"/>
        <v>6.8812140240711667E-2</v>
      </c>
      <c r="J26" s="84">
        <f t="shared" si="1"/>
        <v>263</v>
      </c>
      <c r="K26" s="84">
        <f t="shared" si="2"/>
        <v>-33</v>
      </c>
      <c r="L26" s="84">
        <f t="shared" si="3"/>
        <v>0</v>
      </c>
    </row>
    <row r="27" spans="1:12">
      <c r="A27" s="76">
        <v>25</v>
      </c>
      <c r="B27" s="90" t="s">
        <v>116</v>
      </c>
      <c r="C27" s="83">
        <v>9779</v>
      </c>
      <c r="D27" s="83">
        <v>10324</v>
      </c>
      <c r="E27" s="83">
        <v>10299</v>
      </c>
      <c r="F27" s="83"/>
      <c r="G27" s="83"/>
      <c r="H27" s="83"/>
      <c r="I27" s="91">
        <f t="shared" si="0"/>
        <v>5.3175171285407503E-2</v>
      </c>
      <c r="J27" s="84">
        <f t="shared" si="1"/>
        <v>520</v>
      </c>
      <c r="K27" s="84">
        <f t="shared" si="2"/>
        <v>-25</v>
      </c>
      <c r="L27" s="84">
        <f t="shared" si="3"/>
        <v>0</v>
      </c>
    </row>
    <row r="28" spans="1:12">
      <c r="A28" s="76">
        <v>26</v>
      </c>
      <c r="B28" s="90" t="s">
        <v>117</v>
      </c>
      <c r="C28" s="83">
        <v>20417</v>
      </c>
      <c r="D28" s="83">
        <v>20559</v>
      </c>
      <c r="E28" s="83">
        <v>20505</v>
      </c>
      <c r="F28" s="83"/>
      <c r="G28" s="83"/>
      <c r="H28" s="83"/>
      <c r="I28" s="91">
        <f t="shared" si="0"/>
        <v>4.3101337121026597E-3</v>
      </c>
      <c r="J28" s="84">
        <f t="shared" si="1"/>
        <v>88</v>
      </c>
      <c r="K28" s="84">
        <f t="shared" si="2"/>
        <v>-54</v>
      </c>
      <c r="L28" s="84">
        <f t="shared" si="3"/>
        <v>0</v>
      </c>
    </row>
    <row r="29" spans="1:12">
      <c r="A29" s="76">
        <v>27</v>
      </c>
      <c r="B29" s="90" t="s">
        <v>118</v>
      </c>
      <c r="C29" s="83">
        <v>32748</v>
      </c>
      <c r="D29" s="83">
        <v>33677</v>
      </c>
      <c r="E29" s="83">
        <v>33469</v>
      </c>
      <c r="F29" s="83"/>
      <c r="G29" s="83"/>
      <c r="H29" s="83"/>
      <c r="I29" s="91">
        <f t="shared" si="0"/>
        <v>2.2016611701477954E-2</v>
      </c>
      <c r="J29" s="84">
        <f t="shared" si="1"/>
        <v>721</v>
      </c>
      <c r="K29" s="84">
        <f t="shared" si="2"/>
        <v>-208</v>
      </c>
      <c r="L29" s="84">
        <f t="shared" si="3"/>
        <v>0</v>
      </c>
    </row>
    <row r="30" spans="1:12">
      <c r="A30" s="76">
        <v>28</v>
      </c>
      <c r="B30" s="90" t="s">
        <v>119</v>
      </c>
      <c r="C30" s="83">
        <v>8322</v>
      </c>
      <c r="D30" s="83">
        <v>8935</v>
      </c>
      <c r="E30" s="83">
        <v>8876</v>
      </c>
      <c r="F30" s="83"/>
      <c r="G30" s="83"/>
      <c r="H30" s="83"/>
      <c r="I30" s="91">
        <f t="shared" si="0"/>
        <v>6.657053592886325E-2</v>
      </c>
      <c r="J30" s="84">
        <f t="shared" si="1"/>
        <v>554</v>
      </c>
      <c r="K30" s="84">
        <f t="shared" si="2"/>
        <v>-59</v>
      </c>
      <c r="L30" s="84">
        <f t="shared" si="3"/>
        <v>0</v>
      </c>
    </row>
    <row r="31" spans="1:12">
      <c r="A31" s="76">
        <v>29</v>
      </c>
      <c r="B31" s="90" t="s">
        <v>120</v>
      </c>
      <c r="C31" s="83">
        <v>2264</v>
      </c>
      <c r="D31" s="83">
        <v>2429</v>
      </c>
      <c r="E31" s="83">
        <v>2399</v>
      </c>
      <c r="F31" s="83"/>
      <c r="G31" s="83"/>
      <c r="H31" s="83"/>
      <c r="I31" s="91">
        <f t="shared" si="0"/>
        <v>5.9628975265017668E-2</v>
      </c>
      <c r="J31" s="84">
        <f t="shared" si="1"/>
        <v>135</v>
      </c>
      <c r="K31" s="84">
        <f t="shared" si="2"/>
        <v>-30</v>
      </c>
      <c r="L31" s="84">
        <f t="shared" si="3"/>
        <v>0</v>
      </c>
    </row>
    <row r="32" spans="1:12">
      <c r="A32" s="76">
        <v>30</v>
      </c>
      <c r="B32" s="90" t="s">
        <v>121</v>
      </c>
      <c r="C32" s="83">
        <v>1338</v>
      </c>
      <c r="D32" s="83">
        <v>1504</v>
      </c>
      <c r="E32" s="83">
        <v>1489</v>
      </c>
      <c r="F32" s="83"/>
      <c r="G32" s="83"/>
      <c r="H32" s="83"/>
      <c r="I32" s="91">
        <f t="shared" si="0"/>
        <v>0.11285500747384156</v>
      </c>
      <c r="J32" s="84">
        <f t="shared" si="1"/>
        <v>151</v>
      </c>
      <c r="K32" s="84">
        <f t="shared" si="2"/>
        <v>-15</v>
      </c>
      <c r="L32" s="84">
        <f t="shared" si="3"/>
        <v>0</v>
      </c>
    </row>
    <row r="33" spans="1:12">
      <c r="A33" s="76">
        <v>31</v>
      </c>
      <c r="B33" s="90" t="s">
        <v>122</v>
      </c>
      <c r="C33" s="83">
        <v>22378</v>
      </c>
      <c r="D33" s="83">
        <v>23475</v>
      </c>
      <c r="E33" s="83">
        <v>23414</v>
      </c>
      <c r="F33" s="83"/>
      <c r="G33" s="83"/>
      <c r="H33" s="83"/>
      <c r="I33" s="91">
        <f t="shared" si="0"/>
        <v>4.6295468763964606E-2</v>
      </c>
      <c r="J33" s="84">
        <f t="shared" si="1"/>
        <v>1036</v>
      </c>
      <c r="K33" s="84">
        <f t="shared" si="2"/>
        <v>-61</v>
      </c>
      <c r="L33" s="84">
        <f t="shared" si="3"/>
        <v>0</v>
      </c>
    </row>
    <row r="34" spans="1:12">
      <c r="A34" s="76">
        <v>32</v>
      </c>
      <c r="B34" s="90" t="s">
        <v>123</v>
      </c>
      <c r="C34" s="83">
        <v>8907</v>
      </c>
      <c r="D34" s="83">
        <v>9175</v>
      </c>
      <c r="E34" s="83">
        <v>9093</v>
      </c>
      <c r="F34" s="83"/>
      <c r="G34" s="83"/>
      <c r="H34" s="83"/>
      <c r="I34" s="91">
        <f t="shared" si="0"/>
        <v>2.0882452004041766E-2</v>
      </c>
      <c r="J34" s="84">
        <f t="shared" si="1"/>
        <v>186</v>
      </c>
      <c r="K34" s="84">
        <f t="shared" si="2"/>
        <v>-82</v>
      </c>
      <c r="L34" s="84">
        <f t="shared" si="3"/>
        <v>0</v>
      </c>
    </row>
    <row r="35" spans="1:12">
      <c r="A35" s="76">
        <v>33</v>
      </c>
      <c r="B35" s="90" t="s">
        <v>124</v>
      </c>
      <c r="C35" s="83">
        <v>36825</v>
      </c>
      <c r="D35" s="83">
        <v>38085</v>
      </c>
      <c r="E35" s="83">
        <v>37745</v>
      </c>
      <c r="F35" s="83"/>
      <c r="G35" s="83"/>
      <c r="H35" s="83"/>
      <c r="I35" s="91">
        <f t="shared" si="0"/>
        <v>2.4983027834351662E-2</v>
      </c>
      <c r="J35" s="84">
        <f t="shared" si="1"/>
        <v>920</v>
      </c>
      <c r="K35" s="84">
        <f t="shared" si="2"/>
        <v>-340</v>
      </c>
      <c r="L35" s="84">
        <f t="shared" si="3"/>
        <v>0</v>
      </c>
    </row>
    <row r="36" spans="1:12">
      <c r="A36" s="76">
        <v>34</v>
      </c>
      <c r="B36" s="90" t="s">
        <v>125</v>
      </c>
      <c r="C36" s="83">
        <v>515977</v>
      </c>
      <c r="D36" s="83">
        <v>523697</v>
      </c>
      <c r="E36" s="83">
        <v>520281</v>
      </c>
      <c r="F36" s="83"/>
      <c r="G36" s="83"/>
      <c r="H36" s="83"/>
      <c r="I36" s="91">
        <f t="shared" si="0"/>
        <v>8.3414570804512603E-3</v>
      </c>
      <c r="J36" s="84">
        <f t="shared" si="1"/>
        <v>4304</v>
      </c>
      <c r="K36" s="84">
        <f t="shared" si="2"/>
        <v>-3416</v>
      </c>
      <c r="L36" s="84">
        <f t="shared" si="3"/>
        <v>0</v>
      </c>
    </row>
    <row r="37" spans="1:12">
      <c r="A37" s="76">
        <v>35</v>
      </c>
      <c r="B37" s="90" t="s">
        <v>126</v>
      </c>
      <c r="C37" s="83">
        <v>128859</v>
      </c>
      <c r="D37" s="83">
        <v>131267</v>
      </c>
      <c r="E37" s="83">
        <v>130320</v>
      </c>
      <c r="F37" s="83"/>
      <c r="G37" s="83"/>
      <c r="H37" s="83"/>
      <c r="I37" s="91">
        <f t="shared" si="0"/>
        <v>1.1337974064675342E-2</v>
      </c>
      <c r="J37" s="84">
        <f t="shared" si="1"/>
        <v>1461</v>
      </c>
      <c r="K37" s="84">
        <f t="shared" si="2"/>
        <v>-947</v>
      </c>
      <c r="L37" s="84">
        <f t="shared" si="3"/>
        <v>0</v>
      </c>
    </row>
    <row r="38" spans="1:12">
      <c r="A38" s="76">
        <v>36</v>
      </c>
      <c r="B38" s="90" t="s">
        <v>127</v>
      </c>
      <c r="C38" s="83">
        <v>2955</v>
      </c>
      <c r="D38" s="83">
        <v>3009</v>
      </c>
      <c r="E38" s="83">
        <v>2996</v>
      </c>
      <c r="F38" s="83"/>
      <c r="G38" s="83"/>
      <c r="H38" s="83"/>
      <c r="I38" s="91">
        <f t="shared" si="0"/>
        <v>1.3874788494077835E-2</v>
      </c>
      <c r="J38" s="84">
        <f t="shared" si="1"/>
        <v>41</v>
      </c>
      <c r="K38" s="84">
        <f t="shared" si="2"/>
        <v>-13</v>
      </c>
      <c r="L38" s="84">
        <f t="shared" si="3"/>
        <v>0</v>
      </c>
    </row>
    <row r="39" spans="1:12">
      <c r="A39" s="76">
        <v>37</v>
      </c>
      <c r="B39" s="90" t="s">
        <v>128</v>
      </c>
      <c r="C39" s="83">
        <v>7267</v>
      </c>
      <c r="D39" s="83">
        <v>7711</v>
      </c>
      <c r="E39" s="83">
        <v>7659</v>
      </c>
      <c r="F39" s="83"/>
      <c r="G39" s="83"/>
      <c r="H39" s="83"/>
      <c r="I39" s="91">
        <f t="shared" si="0"/>
        <v>5.394247970276593E-2</v>
      </c>
      <c r="J39" s="84">
        <f t="shared" si="1"/>
        <v>392</v>
      </c>
      <c r="K39" s="84">
        <f t="shared" si="2"/>
        <v>-52</v>
      </c>
      <c r="L39" s="84">
        <f t="shared" si="3"/>
        <v>0</v>
      </c>
    </row>
    <row r="40" spans="1:12">
      <c r="A40" s="76">
        <v>38</v>
      </c>
      <c r="B40" s="90" t="s">
        <v>129</v>
      </c>
      <c r="C40" s="83">
        <v>30165</v>
      </c>
      <c r="D40" s="83">
        <v>31099</v>
      </c>
      <c r="E40" s="83">
        <v>31065</v>
      </c>
      <c r="F40" s="83"/>
      <c r="G40" s="83"/>
      <c r="H40" s="83"/>
      <c r="I40" s="91">
        <f t="shared" si="0"/>
        <v>2.9835902536051714E-2</v>
      </c>
      <c r="J40" s="84">
        <f t="shared" si="1"/>
        <v>900</v>
      </c>
      <c r="K40" s="84">
        <f t="shared" si="2"/>
        <v>-34</v>
      </c>
      <c r="L40" s="84">
        <f t="shared" si="3"/>
        <v>0</v>
      </c>
    </row>
    <row r="41" spans="1:12">
      <c r="A41" s="76">
        <v>39</v>
      </c>
      <c r="B41" s="90" t="s">
        <v>130</v>
      </c>
      <c r="C41" s="83">
        <v>8105</v>
      </c>
      <c r="D41" s="83">
        <v>8443</v>
      </c>
      <c r="E41" s="83">
        <v>8387</v>
      </c>
      <c r="F41" s="83"/>
      <c r="G41" s="83"/>
      <c r="H41" s="83"/>
      <c r="I41" s="91">
        <f t="shared" si="0"/>
        <v>3.4793337446020978E-2</v>
      </c>
      <c r="J41" s="84">
        <f t="shared" si="1"/>
        <v>282</v>
      </c>
      <c r="K41" s="84">
        <f t="shared" si="2"/>
        <v>-56</v>
      </c>
      <c r="L41" s="84">
        <f t="shared" si="3"/>
        <v>0</v>
      </c>
    </row>
    <row r="42" spans="1:12">
      <c r="A42" s="76">
        <v>40</v>
      </c>
      <c r="B42" s="90" t="s">
        <v>131</v>
      </c>
      <c r="C42" s="83">
        <v>3806</v>
      </c>
      <c r="D42" s="83">
        <v>3946</v>
      </c>
      <c r="E42" s="83">
        <v>3912</v>
      </c>
      <c r="F42" s="83"/>
      <c r="G42" s="83"/>
      <c r="H42" s="83"/>
      <c r="I42" s="91">
        <f t="shared" si="0"/>
        <v>2.7850761954808196E-2</v>
      </c>
      <c r="J42" s="84">
        <f t="shared" si="1"/>
        <v>106</v>
      </c>
      <c r="K42" s="84">
        <f t="shared" si="2"/>
        <v>-34</v>
      </c>
      <c r="L42" s="84">
        <f t="shared" si="3"/>
        <v>0</v>
      </c>
    </row>
    <row r="43" spans="1:12">
      <c r="A43" s="76">
        <v>41</v>
      </c>
      <c r="B43" s="90" t="s">
        <v>132</v>
      </c>
      <c r="C43" s="83">
        <v>44937</v>
      </c>
      <c r="D43" s="83">
        <v>46569</v>
      </c>
      <c r="E43" s="83">
        <v>46303</v>
      </c>
      <c r="F43" s="83"/>
      <c r="G43" s="83"/>
      <c r="H43" s="83"/>
      <c r="I43" s="91">
        <f t="shared" si="0"/>
        <v>3.0398112913634645E-2</v>
      </c>
      <c r="J43" s="84">
        <f t="shared" si="1"/>
        <v>1366</v>
      </c>
      <c r="K43" s="84">
        <f t="shared" si="2"/>
        <v>-266</v>
      </c>
      <c r="L43" s="84">
        <f t="shared" si="3"/>
        <v>0</v>
      </c>
    </row>
    <row r="44" spans="1:12">
      <c r="A44" s="76">
        <v>42</v>
      </c>
      <c r="B44" s="90" t="s">
        <v>133</v>
      </c>
      <c r="C44" s="83">
        <v>44252</v>
      </c>
      <c r="D44" s="83">
        <v>45667</v>
      </c>
      <c r="E44" s="83">
        <v>45450</v>
      </c>
      <c r="F44" s="83"/>
      <c r="G44" s="83"/>
      <c r="H44" s="83"/>
      <c r="I44" s="91">
        <f t="shared" si="0"/>
        <v>2.7072222724396636E-2</v>
      </c>
      <c r="J44" s="84">
        <f t="shared" si="1"/>
        <v>1198</v>
      </c>
      <c r="K44" s="84">
        <f t="shared" si="2"/>
        <v>-217</v>
      </c>
      <c r="L44" s="84">
        <f t="shared" si="3"/>
        <v>0</v>
      </c>
    </row>
    <row r="45" spans="1:12">
      <c r="A45" s="76">
        <v>43</v>
      </c>
      <c r="B45" s="90" t="s">
        <v>134</v>
      </c>
      <c r="C45" s="83">
        <v>10309</v>
      </c>
      <c r="D45" s="83">
        <v>10589</v>
      </c>
      <c r="E45" s="83">
        <v>10536</v>
      </c>
      <c r="F45" s="83"/>
      <c r="G45" s="83"/>
      <c r="H45" s="83"/>
      <c r="I45" s="91">
        <f t="shared" si="0"/>
        <v>2.2019594529052285E-2</v>
      </c>
      <c r="J45" s="84">
        <f t="shared" si="1"/>
        <v>227</v>
      </c>
      <c r="K45" s="84">
        <f t="shared" si="2"/>
        <v>-53</v>
      </c>
      <c r="L45" s="84">
        <f t="shared" si="3"/>
        <v>0</v>
      </c>
    </row>
    <row r="46" spans="1:12">
      <c r="A46" s="76">
        <v>44</v>
      </c>
      <c r="B46" s="90" t="s">
        <v>135</v>
      </c>
      <c r="C46" s="83">
        <v>11639</v>
      </c>
      <c r="D46" s="83">
        <v>12138</v>
      </c>
      <c r="E46" s="83">
        <v>12110</v>
      </c>
      <c r="F46" s="83"/>
      <c r="G46" s="83"/>
      <c r="H46" s="83"/>
      <c r="I46" s="91">
        <f t="shared" si="0"/>
        <v>4.0467394106022854E-2</v>
      </c>
      <c r="J46" s="84">
        <f t="shared" si="1"/>
        <v>471</v>
      </c>
      <c r="K46" s="84">
        <f t="shared" si="2"/>
        <v>-28</v>
      </c>
      <c r="L46" s="84">
        <f t="shared" si="3"/>
        <v>0</v>
      </c>
    </row>
    <row r="47" spans="1:12">
      <c r="A47" s="76">
        <v>45</v>
      </c>
      <c r="B47" s="90" t="s">
        <v>136</v>
      </c>
      <c r="C47" s="83">
        <v>27306</v>
      </c>
      <c r="D47" s="83">
        <v>28229</v>
      </c>
      <c r="E47" s="83">
        <v>27906</v>
      </c>
      <c r="F47" s="83"/>
      <c r="G47" s="83"/>
      <c r="H47" s="83"/>
      <c r="I47" s="91">
        <f t="shared" si="0"/>
        <v>2.1973192704900023E-2</v>
      </c>
      <c r="J47" s="84">
        <f t="shared" si="1"/>
        <v>600</v>
      </c>
      <c r="K47" s="84">
        <f t="shared" si="2"/>
        <v>-323</v>
      </c>
      <c r="L47" s="84">
        <f t="shared" si="3"/>
        <v>0</v>
      </c>
    </row>
    <row r="48" spans="1:12">
      <c r="A48" s="76">
        <v>46</v>
      </c>
      <c r="B48" s="90" t="s">
        <v>137</v>
      </c>
      <c r="C48" s="83">
        <v>15185</v>
      </c>
      <c r="D48" s="83">
        <v>15913</v>
      </c>
      <c r="E48" s="83">
        <v>15836</v>
      </c>
      <c r="F48" s="83"/>
      <c r="G48" s="83"/>
      <c r="H48" s="83"/>
      <c r="I48" s="91">
        <f t="shared" si="0"/>
        <v>4.287125452749424E-2</v>
      </c>
      <c r="J48" s="84">
        <f t="shared" si="1"/>
        <v>651</v>
      </c>
      <c r="K48" s="84">
        <f t="shared" si="2"/>
        <v>-77</v>
      </c>
      <c r="L48" s="84">
        <f t="shared" si="3"/>
        <v>0</v>
      </c>
    </row>
    <row r="49" spans="1:12">
      <c r="A49" s="76">
        <v>47</v>
      </c>
      <c r="B49" s="90" t="s">
        <v>138</v>
      </c>
      <c r="C49" s="83">
        <v>5585</v>
      </c>
      <c r="D49" s="83">
        <v>6066</v>
      </c>
      <c r="E49" s="83">
        <v>6074</v>
      </c>
      <c r="F49" s="83"/>
      <c r="G49" s="83"/>
      <c r="H49" s="83"/>
      <c r="I49" s="91">
        <f t="shared" si="0"/>
        <v>8.7555953446732324E-2</v>
      </c>
      <c r="J49" s="84">
        <f t="shared" si="1"/>
        <v>489</v>
      </c>
      <c r="K49" s="84">
        <f t="shared" si="2"/>
        <v>8</v>
      </c>
      <c r="L49" s="84">
        <f t="shared" si="3"/>
        <v>0</v>
      </c>
    </row>
    <row r="50" spans="1:12">
      <c r="A50" s="76">
        <v>48</v>
      </c>
      <c r="B50" s="90" t="s">
        <v>139</v>
      </c>
      <c r="C50" s="83">
        <v>36058</v>
      </c>
      <c r="D50" s="83">
        <v>37671</v>
      </c>
      <c r="E50" s="83">
        <v>37378</v>
      </c>
      <c r="F50" s="83"/>
      <c r="G50" s="83"/>
      <c r="H50" s="83"/>
      <c r="I50" s="91">
        <f t="shared" si="0"/>
        <v>3.6607687614399025E-2</v>
      </c>
      <c r="J50" s="84">
        <f t="shared" si="1"/>
        <v>1320</v>
      </c>
      <c r="K50" s="84">
        <f t="shared" si="2"/>
        <v>-293</v>
      </c>
      <c r="L50" s="84">
        <f t="shared" si="3"/>
        <v>0</v>
      </c>
    </row>
    <row r="51" spans="1:12">
      <c r="A51" s="76">
        <v>49</v>
      </c>
      <c r="B51" s="90" t="s">
        <v>140</v>
      </c>
      <c r="C51" s="83">
        <v>2309</v>
      </c>
      <c r="D51" s="83">
        <v>2446</v>
      </c>
      <c r="E51" s="83">
        <v>2451</v>
      </c>
      <c r="F51" s="83"/>
      <c r="G51" s="83"/>
      <c r="H51" s="83"/>
      <c r="I51" s="91">
        <f t="shared" si="0"/>
        <v>6.1498484192291036E-2</v>
      </c>
      <c r="J51" s="84">
        <f t="shared" si="1"/>
        <v>142</v>
      </c>
      <c r="K51" s="84">
        <f t="shared" si="2"/>
        <v>5</v>
      </c>
      <c r="L51" s="84">
        <f t="shared" si="3"/>
        <v>0</v>
      </c>
    </row>
    <row r="52" spans="1:12">
      <c r="A52" s="76">
        <v>50</v>
      </c>
      <c r="B52" s="90" t="s">
        <v>141</v>
      </c>
      <c r="C52" s="83">
        <v>6113</v>
      </c>
      <c r="D52" s="83">
        <v>6365</v>
      </c>
      <c r="E52" s="83">
        <v>6346</v>
      </c>
      <c r="F52" s="83"/>
      <c r="G52" s="83"/>
      <c r="H52" s="83"/>
      <c r="I52" s="91">
        <f t="shared" si="0"/>
        <v>3.8115491575331263E-2</v>
      </c>
      <c r="J52" s="84">
        <f t="shared" si="1"/>
        <v>233</v>
      </c>
      <c r="K52" s="84">
        <f t="shared" si="2"/>
        <v>-19</v>
      </c>
      <c r="L52" s="84">
        <f t="shared" si="3"/>
        <v>0</v>
      </c>
    </row>
    <row r="53" spans="1:12">
      <c r="A53" s="76">
        <v>51</v>
      </c>
      <c r="B53" s="90" t="s">
        <v>142</v>
      </c>
      <c r="C53" s="83">
        <v>6042</v>
      </c>
      <c r="D53" s="83">
        <v>6236</v>
      </c>
      <c r="E53" s="83">
        <v>6166</v>
      </c>
      <c r="F53" s="83"/>
      <c r="G53" s="83"/>
      <c r="H53" s="83"/>
      <c r="I53" s="91">
        <f t="shared" si="0"/>
        <v>2.0523005627275735E-2</v>
      </c>
      <c r="J53" s="84">
        <f t="shared" si="1"/>
        <v>124</v>
      </c>
      <c r="K53" s="84">
        <f t="shared" si="2"/>
        <v>-70</v>
      </c>
      <c r="L53" s="84">
        <f t="shared" si="3"/>
        <v>0</v>
      </c>
    </row>
    <row r="54" spans="1:12">
      <c r="A54" s="76">
        <v>52</v>
      </c>
      <c r="B54" s="90" t="s">
        <v>143</v>
      </c>
      <c r="C54" s="83">
        <v>12339</v>
      </c>
      <c r="D54" s="83">
        <v>13232</v>
      </c>
      <c r="E54" s="83">
        <v>13114</v>
      </c>
      <c r="F54" s="83"/>
      <c r="G54" s="83"/>
      <c r="H54" s="83"/>
      <c r="I54" s="91">
        <f t="shared" si="0"/>
        <v>6.2808979657994979E-2</v>
      </c>
      <c r="J54" s="84">
        <f t="shared" si="1"/>
        <v>775</v>
      </c>
      <c r="K54" s="84">
        <f t="shared" si="2"/>
        <v>-118</v>
      </c>
      <c r="L54" s="84">
        <f t="shared" si="3"/>
        <v>0</v>
      </c>
    </row>
    <row r="55" spans="1:12">
      <c r="A55" s="76">
        <v>53</v>
      </c>
      <c r="B55" s="90" t="s">
        <v>144</v>
      </c>
      <c r="C55" s="83">
        <v>6643</v>
      </c>
      <c r="D55" s="83">
        <v>7214</v>
      </c>
      <c r="E55" s="83">
        <v>7197</v>
      </c>
      <c r="F55" s="83"/>
      <c r="G55" s="83"/>
      <c r="H55" s="83"/>
      <c r="I55" s="91">
        <f t="shared" si="0"/>
        <v>8.3396055998795723E-2</v>
      </c>
      <c r="J55" s="84">
        <f t="shared" si="1"/>
        <v>554</v>
      </c>
      <c r="K55" s="84">
        <f t="shared" si="2"/>
        <v>-17</v>
      </c>
      <c r="L55" s="84">
        <f t="shared" si="3"/>
        <v>0</v>
      </c>
    </row>
    <row r="56" spans="1:12">
      <c r="A56" s="76">
        <v>54</v>
      </c>
      <c r="B56" s="90" t="s">
        <v>145</v>
      </c>
      <c r="C56" s="83">
        <v>22453</v>
      </c>
      <c r="D56" s="83">
        <v>22842</v>
      </c>
      <c r="E56" s="83">
        <v>22638</v>
      </c>
      <c r="F56" s="83"/>
      <c r="G56" s="83"/>
      <c r="H56" s="83"/>
      <c r="I56" s="91">
        <f t="shared" si="0"/>
        <v>8.2394334832761769E-3</v>
      </c>
      <c r="J56" s="84">
        <f t="shared" si="1"/>
        <v>185</v>
      </c>
      <c r="K56" s="84">
        <f t="shared" si="2"/>
        <v>-204</v>
      </c>
      <c r="L56" s="84">
        <f t="shared" si="3"/>
        <v>0</v>
      </c>
    </row>
    <row r="57" spans="1:12">
      <c r="A57" s="76">
        <v>55</v>
      </c>
      <c r="B57" s="90" t="s">
        <v>146</v>
      </c>
      <c r="C57" s="83">
        <v>24986</v>
      </c>
      <c r="D57" s="83">
        <v>26037</v>
      </c>
      <c r="E57" s="83">
        <v>25831</v>
      </c>
      <c r="F57" s="83"/>
      <c r="G57" s="83"/>
      <c r="H57" s="83"/>
      <c r="I57" s="91">
        <f t="shared" si="0"/>
        <v>3.3818938605619145E-2</v>
      </c>
      <c r="J57" s="84">
        <f t="shared" si="1"/>
        <v>845</v>
      </c>
      <c r="K57" s="84">
        <f t="shared" si="2"/>
        <v>-206</v>
      </c>
      <c r="L57" s="84">
        <f t="shared" si="3"/>
        <v>0</v>
      </c>
    </row>
    <row r="58" spans="1:12">
      <c r="A58" s="76">
        <v>56</v>
      </c>
      <c r="B58" s="90" t="s">
        <v>147</v>
      </c>
      <c r="C58" s="83">
        <v>2220</v>
      </c>
      <c r="D58" s="83">
        <v>2343</v>
      </c>
      <c r="E58" s="83">
        <v>2378</v>
      </c>
      <c r="F58" s="83"/>
      <c r="G58" s="83"/>
      <c r="H58" s="83"/>
      <c r="I58" s="91">
        <f t="shared" si="0"/>
        <v>7.1171171171171166E-2</v>
      </c>
      <c r="J58" s="84">
        <f t="shared" si="1"/>
        <v>158</v>
      </c>
      <c r="K58" s="84">
        <f t="shared" si="2"/>
        <v>35</v>
      </c>
      <c r="L58" s="84">
        <f t="shared" si="3"/>
        <v>0</v>
      </c>
    </row>
    <row r="59" spans="1:12">
      <c r="A59" s="76">
        <v>57</v>
      </c>
      <c r="B59" s="90" t="s">
        <v>148</v>
      </c>
      <c r="C59" s="83">
        <v>4074</v>
      </c>
      <c r="D59" s="83">
        <v>4314</v>
      </c>
      <c r="E59" s="83">
        <v>4274</v>
      </c>
      <c r="F59" s="83"/>
      <c r="G59" s="83"/>
      <c r="H59" s="83"/>
      <c r="I59" s="91">
        <f t="shared" si="0"/>
        <v>4.9091801669121256E-2</v>
      </c>
      <c r="J59" s="84">
        <f t="shared" si="1"/>
        <v>200</v>
      </c>
      <c r="K59" s="84">
        <f t="shared" si="2"/>
        <v>-40</v>
      </c>
      <c r="L59" s="84">
        <f t="shared" si="3"/>
        <v>0</v>
      </c>
    </row>
    <row r="60" spans="1:12">
      <c r="A60" s="76">
        <v>58</v>
      </c>
      <c r="B60" s="90" t="s">
        <v>149</v>
      </c>
      <c r="C60" s="83">
        <v>9978</v>
      </c>
      <c r="D60" s="83">
        <v>10441</v>
      </c>
      <c r="E60" s="83">
        <v>10422</v>
      </c>
      <c r="F60" s="83"/>
      <c r="G60" s="83"/>
      <c r="H60" s="83"/>
      <c r="I60" s="91">
        <f t="shared" si="0"/>
        <v>4.4497895369813592E-2</v>
      </c>
      <c r="J60" s="84">
        <f t="shared" si="1"/>
        <v>444</v>
      </c>
      <c r="K60" s="84">
        <f t="shared" si="2"/>
        <v>-19</v>
      </c>
      <c r="L60" s="84">
        <f t="shared" si="3"/>
        <v>0</v>
      </c>
    </row>
    <row r="61" spans="1:12">
      <c r="A61" s="76">
        <v>59</v>
      </c>
      <c r="B61" s="90" t="s">
        <v>150</v>
      </c>
      <c r="C61" s="83">
        <v>23966</v>
      </c>
      <c r="D61" s="83">
        <v>24769</v>
      </c>
      <c r="E61" s="83">
        <v>24491</v>
      </c>
      <c r="F61" s="83"/>
      <c r="G61" s="83"/>
      <c r="H61" s="83"/>
      <c r="I61" s="91">
        <f t="shared" si="0"/>
        <v>2.1906033547525662E-2</v>
      </c>
      <c r="J61" s="84">
        <f t="shared" si="1"/>
        <v>525</v>
      </c>
      <c r="K61" s="84">
        <f t="shared" si="2"/>
        <v>-278</v>
      </c>
      <c r="L61" s="84">
        <f t="shared" si="3"/>
        <v>0</v>
      </c>
    </row>
    <row r="62" spans="1:12">
      <c r="A62" s="76">
        <v>60</v>
      </c>
      <c r="B62" s="90" t="s">
        <v>151</v>
      </c>
      <c r="C62" s="83">
        <v>8613</v>
      </c>
      <c r="D62" s="83">
        <v>8916</v>
      </c>
      <c r="E62" s="83">
        <v>8859</v>
      </c>
      <c r="F62" s="83"/>
      <c r="G62" s="83"/>
      <c r="H62" s="83"/>
      <c r="I62" s="91">
        <f t="shared" si="0"/>
        <v>2.8561476837338905E-2</v>
      </c>
      <c r="J62" s="84">
        <f t="shared" si="1"/>
        <v>246</v>
      </c>
      <c r="K62" s="84">
        <f t="shared" si="2"/>
        <v>-57</v>
      </c>
      <c r="L62" s="84">
        <f t="shared" si="3"/>
        <v>0</v>
      </c>
    </row>
    <row r="63" spans="1:12">
      <c r="A63" s="76">
        <v>61</v>
      </c>
      <c r="B63" s="90" t="s">
        <v>152</v>
      </c>
      <c r="C63" s="83">
        <v>17499</v>
      </c>
      <c r="D63" s="83">
        <v>18730</v>
      </c>
      <c r="E63" s="83">
        <v>18681</v>
      </c>
      <c r="F63" s="83"/>
      <c r="G63" s="83"/>
      <c r="H63" s="83"/>
      <c r="I63" s="91">
        <f t="shared" si="0"/>
        <v>6.754671695525459E-2</v>
      </c>
      <c r="J63" s="84">
        <f t="shared" si="1"/>
        <v>1182</v>
      </c>
      <c r="K63" s="84">
        <f t="shared" si="2"/>
        <v>-49</v>
      </c>
      <c r="L63" s="84">
        <f t="shared" si="3"/>
        <v>0</v>
      </c>
    </row>
    <row r="64" spans="1:12">
      <c r="A64" s="76">
        <v>62</v>
      </c>
      <c r="B64" s="90" t="s">
        <v>153</v>
      </c>
      <c r="C64" s="83">
        <v>1282</v>
      </c>
      <c r="D64" s="83">
        <v>1352</v>
      </c>
      <c r="E64" s="83">
        <v>1367</v>
      </c>
      <c r="F64" s="83"/>
      <c r="G64" s="83"/>
      <c r="H64" s="83"/>
      <c r="I64" s="91">
        <f t="shared" si="0"/>
        <v>6.6302652106084242E-2</v>
      </c>
      <c r="J64" s="84">
        <f t="shared" si="1"/>
        <v>85</v>
      </c>
      <c r="K64" s="84">
        <f t="shared" si="2"/>
        <v>15</v>
      </c>
      <c r="L64" s="84">
        <f t="shared" si="3"/>
        <v>0</v>
      </c>
    </row>
    <row r="65" spans="1:12">
      <c r="A65" s="76">
        <v>63</v>
      </c>
      <c r="B65" s="90" t="s">
        <v>154</v>
      </c>
      <c r="C65" s="83">
        <v>12177</v>
      </c>
      <c r="D65" s="83">
        <v>13218</v>
      </c>
      <c r="E65" s="83">
        <v>13163</v>
      </c>
      <c r="F65" s="83"/>
      <c r="G65" s="83"/>
      <c r="H65" s="83"/>
      <c r="I65" s="91">
        <f t="shared" si="0"/>
        <v>8.0972324874763899E-2</v>
      </c>
      <c r="J65" s="84">
        <f t="shared" si="1"/>
        <v>986</v>
      </c>
      <c r="K65" s="84">
        <f t="shared" si="2"/>
        <v>-55</v>
      </c>
      <c r="L65" s="84">
        <f t="shared" si="3"/>
        <v>0</v>
      </c>
    </row>
    <row r="66" spans="1:12">
      <c r="A66" s="76">
        <v>64</v>
      </c>
      <c r="B66" s="90" t="s">
        <v>155</v>
      </c>
      <c r="C66" s="83">
        <v>8839</v>
      </c>
      <c r="D66" s="83">
        <v>9091</v>
      </c>
      <c r="E66" s="83">
        <v>9006</v>
      </c>
      <c r="F66" s="83"/>
      <c r="G66" s="83"/>
      <c r="H66" s="83"/>
      <c r="I66" s="91">
        <f t="shared" si="0"/>
        <v>1.8893539993211902E-2</v>
      </c>
      <c r="J66" s="84">
        <f t="shared" si="1"/>
        <v>167</v>
      </c>
      <c r="K66" s="84">
        <f t="shared" si="2"/>
        <v>-85</v>
      </c>
      <c r="L66" s="84">
        <f t="shared" si="3"/>
        <v>0</v>
      </c>
    </row>
    <row r="67" spans="1:12">
      <c r="A67" s="76">
        <v>65</v>
      </c>
      <c r="B67" s="90" t="s">
        <v>156</v>
      </c>
      <c r="C67" s="83">
        <v>8182</v>
      </c>
      <c r="D67" s="83">
        <v>9006</v>
      </c>
      <c r="E67" s="83">
        <v>8945</v>
      </c>
      <c r="F67" s="83"/>
      <c r="G67" s="83"/>
      <c r="H67" s="83"/>
      <c r="I67" s="91">
        <f t="shared" si="0"/>
        <v>9.3253483255927652E-2</v>
      </c>
      <c r="J67" s="84">
        <f t="shared" si="1"/>
        <v>763</v>
      </c>
      <c r="K67" s="84">
        <f t="shared" si="2"/>
        <v>-61</v>
      </c>
      <c r="L67" s="84">
        <f t="shared" si="3"/>
        <v>0</v>
      </c>
    </row>
    <row r="68" spans="1:12">
      <c r="A68" s="76">
        <v>66</v>
      </c>
      <c r="B68" s="90" t="s">
        <v>157</v>
      </c>
      <c r="C68" s="83">
        <v>5873</v>
      </c>
      <c r="D68" s="83">
        <v>6016</v>
      </c>
      <c r="E68" s="83">
        <v>5988</v>
      </c>
      <c r="F68" s="83"/>
      <c r="G68" s="83"/>
      <c r="H68" s="83"/>
      <c r="I68" s="91">
        <f t="shared" ref="I68:I84" si="4">(E68-C68)/C68</f>
        <v>1.9581134003064875E-2</v>
      </c>
      <c r="J68" s="84">
        <f t="shared" ref="J68:J84" si="5">E68-C68</f>
        <v>115</v>
      </c>
      <c r="K68" s="84">
        <f t="shared" ref="K68:K84" si="6">E68-D68</f>
        <v>-28</v>
      </c>
      <c r="L68" s="84">
        <f t="shared" ref="L68:L84" si="7">H68-G68</f>
        <v>0</v>
      </c>
    </row>
    <row r="69" spans="1:12">
      <c r="A69" s="76">
        <v>67</v>
      </c>
      <c r="B69" s="90" t="s">
        <v>158</v>
      </c>
      <c r="C69" s="83">
        <v>10800</v>
      </c>
      <c r="D69" s="83">
        <v>11097</v>
      </c>
      <c r="E69" s="83">
        <v>10993</v>
      </c>
      <c r="F69" s="83"/>
      <c r="G69" s="83"/>
      <c r="H69" s="83"/>
      <c r="I69" s="91">
        <f t="shared" si="4"/>
        <v>1.787037037037037E-2</v>
      </c>
      <c r="J69" s="84">
        <f t="shared" si="5"/>
        <v>193</v>
      </c>
      <c r="K69" s="84">
        <f t="shared" si="6"/>
        <v>-104</v>
      </c>
      <c r="L69" s="84">
        <f t="shared" si="7"/>
        <v>0</v>
      </c>
    </row>
    <row r="70" spans="1:12">
      <c r="A70" s="76">
        <v>68</v>
      </c>
      <c r="B70" s="90" t="s">
        <v>159</v>
      </c>
      <c r="C70" s="83">
        <v>7123</v>
      </c>
      <c r="D70" s="83">
        <v>7389</v>
      </c>
      <c r="E70" s="83">
        <v>7387</v>
      </c>
      <c r="F70" s="83"/>
      <c r="G70" s="83"/>
      <c r="H70" s="83"/>
      <c r="I70" s="91">
        <f t="shared" si="4"/>
        <v>3.7063035237961534E-2</v>
      </c>
      <c r="J70" s="84">
        <f t="shared" si="5"/>
        <v>264</v>
      </c>
      <c r="K70" s="84">
        <f t="shared" si="6"/>
        <v>-2</v>
      </c>
      <c r="L70" s="84">
        <f t="shared" si="7"/>
        <v>0</v>
      </c>
    </row>
    <row r="71" spans="1:12">
      <c r="A71" s="76">
        <v>69</v>
      </c>
      <c r="B71" s="90" t="s">
        <v>160</v>
      </c>
      <c r="C71" s="83">
        <v>1175</v>
      </c>
      <c r="D71" s="83">
        <v>1239</v>
      </c>
      <c r="E71" s="83">
        <v>1245</v>
      </c>
      <c r="F71" s="83"/>
      <c r="G71" s="83"/>
      <c r="H71" s="83"/>
      <c r="I71" s="91">
        <f t="shared" si="4"/>
        <v>5.9574468085106386E-2</v>
      </c>
      <c r="J71" s="84">
        <f t="shared" si="5"/>
        <v>70</v>
      </c>
      <c r="K71" s="84">
        <f t="shared" si="6"/>
        <v>6</v>
      </c>
      <c r="L71" s="84">
        <f t="shared" si="7"/>
        <v>0</v>
      </c>
    </row>
    <row r="72" spans="1:12">
      <c r="A72" s="76">
        <v>70</v>
      </c>
      <c r="B72" s="90" t="s">
        <v>161</v>
      </c>
      <c r="C72" s="83">
        <v>4503</v>
      </c>
      <c r="D72" s="83">
        <v>4591</v>
      </c>
      <c r="E72" s="83">
        <v>4576</v>
      </c>
      <c r="F72" s="83"/>
      <c r="G72" s="83"/>
      <c r="H72" s="83"/>
      <c r="I72" s="91">
        <f t="shared" si="4"/>
        <v>1.621141461248057E-2</v>
      </c>
      <c r="J72" s="84">
        <f t="shared" si="5"/>
        <v>73</v>
      </c>
      <c r="K72" s="84">
        <f t="shared" si="6"/>
        <v>-15</v>
      </c>
      <c r="L72" s="84">
        <f t="shared" si="7"/>
        <v>0</v>
      </c>
    </row>
    <row r="73" spans="1:12">
      <c r="A73" s="76">
        <v>71</v>
      </c>
      <c r="B73" s="90" t="s">
        <v>162</v>
      </c>
      <c r="C73" s="83">
        <v>4758</v>
      </c>
      <c r="D73" s="83">
        <v>4772</v>
      </c>
      <c r="E73" s="83">
        <v>4747</v>
      </c>
      <c r="F73" s="83"/>
      <c r="G73" s="83"/>
      <c r="H73" s="83"/>
      <c r="I73" s="91">
        <f t="shared" si="4"/>
        <v>-2.3118957545187053E-3</v>
      </c>
      <c r="J73" s="84">
        <f t="shared" si="5"/>
        <v>-11</v>
      </c>
      <c r="K73" s="84">
        <f t="shared" si="6"/>
        <v>-25</v>
      </c>
      <c r="L73" s="84">
        <f t="shared" si="7"/>
        <v>0</v>
      </c>
    </row>
    <row r="74" spans="1:12">
      <c r="A74" s="76">
        <v>72</v>
      </c>
      <c r="B74" s="90" t="s">
        <v>163</v>
      </c>
      <c r="C74" s="83">
        <v>4058</v>
      </c>
      <c r="D74" s="83">
        <v>4446</v>
      </c>
      <c r="E74" s="83">
        <v>4465</v>
      </c>
      <c r="F74" s="83"/>
      <c r="G74" s="83"/>
      <c r="H74" s="83"/>
      <c r="I74" s="91">
        <f t="shared" si="4"/>
        <v>0.10029571217348447</v>
      </c>
      <c r="J74" s="84">
        <f t="shared" si="5"/>
        <v>407</v>
      </c>
      <c r="K74" s="84">
        <f t="shared" si="6"/>
        <v>19</v>
      </c>
      <c r="L74" s="84">
        <f t="shared" si="7"/>
        <v>0</v>
      </c>
    </row>
    <row r="75" spans="1:12">
      <c r="A75" s="76">
        <v>73</v>
      </c>
      <c r="B75" s="90" t="s">
        <v>164</v>
      </c>
      <c r="C75" s="83">
        <v>2392</v>
      </c>
      <c r="D75" s="83">
        <v>2721</v>
      </c>
      <c r="E75" s="83">
        <v>2714</v>
      </c>
      <c r="F75" s="83"/>
      <c r="G75" s="83"/>
      <c r="H75" s="83"/>
      <c r="I75" s="91">
        <f t="shared" si="4"/>
        <v>0.13461538461538461</v>
      </c>
      <c r="J75" s="84">
        <f t="shared" si="5"/>
        <v>322</v>
      </c>
      <c r="K75" s="84">
        <f t="shared" si="6"/>
        <v>-7</v>
      </c>
      <c r="L75" s="84">
        <f t="shared" si="7"/>
        <v>0</v>
      </c>
    </row>
    <row r="76" spans="1:12">
      <c r="A76" s="76">
        <v>74</v>
      </c>
      <c r="B76" s="90" t="s">
        <v>165</v>
      </c>
      <c r="C76" s="83">
        <v>4292</v>
      </c>
      <c r="D76" s="83">
        <v>4215</v>
      </c>
      <c r="E76" s="83">
        <v>4220</v>
      </c>
      <c r="F76" s="83"/>
      <c r="G76" s="83"/>
      <c r="H76" s="83"/>
      <c r="I76" s="91">
        <f t="shared" si="4"/>
        <v>-1.6775396085740912E-2</v>
      </c>
      <c r="J76" s="84">
        <f t="shared" si="5"/>
        <v>-72</v>
      </c>
      <c r="K76" s="84">
        <f t="shared" si="6"/>
        <v>5</v>
      </c>
      <c r="L76" s="84">
        <f t="shared" si="7"/>
        <v>0</v>
      </c>
    </row>
    <row r="77" spans="1:12">
      <c r="A77" s="76">
        <v>75</v>
      </c>
      <c r="B77" s="90" t="s">
        <v>166</v>
      </c>
      <c r="C77" s="83">
        <v>1255</v>
      </c>
      <c r="D77" s="83">
        <v>1309</v>
      </c>
      <c r="E77" s="83">
        <v>1293</v>
      </c>
      <c r="F77" s="83"/>
      <c r="G77" s="83"/>
      <c r="H77" s="83"/>
      <c r="I77" s="91">
        <f t="shared" si="4"/>
        <v>3.0278884462151396E-2</v>
      </c>
      <c r="J77" s="84">
        <f t="shared" si="5"/>
        <v>38</v>
      </c>
      <c r="K77" s="84">
        <f t="shared" si="6"/>
        <v>-16</v>
      </c>
      <c r="L77" s="84">
        <f t="shared" si="7"/>
        <v>0</v>
      </c>
    </row>
    <row r="78" spans="1:12">
      <c r="A78" s="76">
        <v>76</v>
      </c>
      <c r="B78" s="90" t="s">
        <v>167</v>
      </c>
      <c r="C78" s="83">
        <v>1891</v>
      </c>
      <c r="D78" s="83">
        <v>2021</v>
      </c>
      <c r="E78" s="83">
        <v>2033</v>
      </c>
      <c r="F78" s="83"/>
      <c r="G78" s="83"/>
      <c r="H78" s="83"/>
      <c r="I78" s="91">
        <f t="shared" si="4"/>
        <v>7.5092543627710201E-2</v>
      </c>
      <c r="J78" s="84">
        <f t="shared" si="5"/>
        <v>142</v>
      </c>
      <c r="K78" s="84">
        <f t="shared" si="6"/>
        <v>12</v>
      </c>
      <c r="L78" s="84">
        <f t="shared" si="7"/>
        <v>0</v>
      </c>
    </row>
    <row r="79" spans="1:12">
      <c r="A79" s="76">
        <v>77</v>
      </c>
      <c r="B79" s="90" t="s">
        <v>168</v>
      </c>
      <c r="C79" s="83">
        <v>6949</v>
      </c>
      <c r="D79" s="83">
        <v>7167</v>
      </c>
      <c r="E79" s="83">
        <v>7098</v>
      </c>
      <c r="F79" s="83"/>
      <c r="G79" s="83"/>
      <c r="H79" s="83"/>
      <c r="I79" s="91">
        <f t="shared" si="4"/>
        <v>2.144193409123615E-2</v>
      </c>
      <c r="J79" s="84">
        <f t="shared" si="5"/>
        <v>149</v>
      </c>
      <c r="K79" s="84">
        <f t="shared" si="6"/>
        <v>-69</v>
      </c>
      <c r="L79" s="84">
        <f t="shared" si="7"/>
        <v>0</v>
      </c>
    </row>
    <row r="80" spans="1:12">
      <c r="A80" s="76">
        <v>78</v>
      </c>
      <c r="B80" s="90" t="s">
        <v>169</v>
      </c>
      <c r="C80" s="83">
        <v>5127</v>
      </c>
      <c r="D80" s="83">
        <v>5132</v>
      </c>
      <c r="E80" s="83">
        <v>5101</v>
      </c>
      <c r="F80" s="83"/>
      <c r="G80" s="83"/>
      <c r="H80" s="83"/>
      <c r="I80" s="91">
        <f t="shared" si="4"/>
        <v>-5.071191730056563E-3</v>
      </c>
      <c r="J80" s="84">
        <f t="shared" si="5"/>
        <v>-26</v>
      </c>
      <c r="K80" s="84">
        <f t="shared" si="6"/>
        <v>-31</v>
      </c>
      <c r="L80" s="84">
        <f t="shared" si="7"/>
        <v>0</v>
      </c>
    </row>
    <row r="81" spans="1:12">
      <c r="A81" s="76">
        <v>79</v>
      </c>
      <c r="B81" s="90" t="s">
        <v>170</v>
      </c>
      <c r="C81" s="83">
        <v>1513</v>
      </c>
      <c r="D81" s="83">
        <v>1564</v>
      </c>
      <c r="E81" s="83">
        <v>1560</v>
      </c>
      <c r="F81" s="83"/>
      <c r="G81" s="83"/>
      <c r="H81" s="83"/>
      <c r="I81" s="91">
        <f t="shared" si="4"/>
        <v>3.1064111037673495E-2</v>
      </c>
      <c r="J81" s="84">
        <f t="shared" si="5"/>
        <v>47</v>
      </c>
      <c r="K81" s="84">
        <f t="shared" si="6"/>
        <v>-4</v>
      </c>
      <c r="L81" s="84">
        <f t="shared" si="7"/>
        <v>0</v>
      </c>
    </row>
    <row r="82" spans="1:12">
      <c r="A82" s="76">
        <v>80</v>
      </c>
      <c r="B82" s="90" t="s">
        <v>171</v>
      </c>
      <c r="C82" s="83">
        <v>6507</v>
      </c>
      <c r="D82" s="83">
        <v>6871</v>
      </c>
      <c r="E82" s="83">
        <v>6871</v>
      </c>
      <c r="F82" s="83"/>
      <c r="G82" s="83"/>
      <c r="H82" s="83"/>
      <c r="I82" s="91">
        <f t="shared" si="4"/>
        <v>5.5939757184570463E-2</v>
      </c>
      <c r="J82" s="84">
        <f t="shared" si="5"/>
        <v>364</v>
      </c>
      <c r="K82" s="84">
        <f t="shared" si="6"/>
        <v>0</v>
      </c>
      <c r="L82" s="84">
        <f t="shared" si="7"/>
        <v>0</v>
      </c>
    </row>
    <row r="83" spans="1:12">
      <c r="A83" s="76">
        <v>81</v>
      </c>
      <c r="B83" s="90" t="s">
        <v>172</v>
      </c>
      <c r="C83" s="83">
        <v>7931</v>
      </c>
      <c r="D83" s="83">
        <v>8254</v>
      </c>
      <c r="E83" s="83">
        <v>8124</v>
      </c>
      <c r="F83" s="83"/>
      <c r="G83" s="83"/>
      <c r="H83" s="83"/>
      <c r="I83" s="91">
        <f t="shared" si="4"/>
        <v>2.4334888412558316E-2</v>
      </c>
      <c r="J83" s="84">
        <f t="shared" si="5"/>
        <v>193</v>
      </c>
      <c r="K83" s="84">
        <f t="shared" si="6"/>
        <v>-130</v>
      </c>
      <c r="L83" s="84">
        <f t="shared" si="7"/>
        <v>0</v>
      </c>
    </row>
    <row r="84" spans="1:12" s="116" customFormat="1">
      <c r="A84" s="191" t="s">
        <v>173</v>
      </c>
      <c r="B84" s="191"/>
      <c r="C84" s="118">
        <v>1820222</v>
      </c>
      <c r="D84" s="118">
        <v>1869268</v>
      </c>
      <c r="E84" s="118">
        <v>1857604</v>
      </c>
      <c r="F84" s="118"/>
      <c r="G84" s="118"/>
      <c r="H84" s="118"/>
      <c r="I84" s="113">
        <f t="shared" si="4"/>
        <v>2.0537055370169133E-2</v>
      </c>
      <c r="J84" s="119">
        <f t="shared" si="5"/>
        <v>37382</v>
      </c>
      <c r="K84" s="119">
        <f t="shared" si="6"/>
        <v>-11664</v>
      </c>
      <c r="L84" s="84">
        <f t="shared" si="7"/>
        <v>0</v>
      </c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97"/>
  <sheetViews>
    <sheetView topLeftCell="J1" zoomScale="80" zoomScaleNormal="80" workbookViewId="0">
      <selection activeCell="V12" sqref="V12"/>
    </sheetView>
  </sheetViews>
  <sheetFormatPr defaultRowHeight="15"/>
  <cols>
    <col min="2" max="2" width="34.5703125" customWidth="1"/>
    <col min="3" max="3" width="11.42578125" style="152" customWidth="1"/>
    <col min="4" max="4" width="11.42578125" style="151" customWidth="1"/>
    <col min="5" max="5" width="11.42578125" style="153" customWidth="1"/>
    <col min="6" max="8" width="11.42578125" style="157" customWidth="1"/>
    <col min="9" max="9" width="24.42578125" customWidth="1"/>
    <col min="10" max="10" width="23.5703125" customWidth="1"/>
    <col min="11" max="11" width="30.85546875" customWidth="1"/>
    <col min="12" max="12" width="30.85546875" style="157" customWidth="1"/>
  </cols>
  <sheetData>
    <row r="1" spans="1:12" s="157" customFormat="1" ht="15.75" thickBot="1">
      <c r="C1" s="188" t="s">
        <v>281</v>
      </c>
      <c r="D1" s="188"/>
      <c r="E1" s="189"/>
      <c r="F1" s="190" t="s">
        <v>280</v>
      </c>
      <c r="G1" s="188"/>
      <c r="H1" s="189"/>
    </row>
    <row r="2" spans="1:12" ht="45">
      <c r="A2" s="96" t="s">
        <v>1</v>
      </c>
      <c r="B2" s="95" t="s">
        <v>90</v>
      </c>
      <c r="C2" s="94">
        <v>42948</v>
      </c>
      <c r="D2" s="94">
        <v>43282</v>
      </c>
      <c r="E2" s="94">
        <v>43313</v>
      </c>
      <c r="F2" s="94">
        <v>42948</v>
      </c>
      <c r="G2" s="94">
        <v>43282</v>
      </c>
      <c r="H2" s="94">
        <v>43313</v>
      </c>
      <c r="I2" s="93" t="s">
        <v>356</v>
      </c>
      <c r="J2" s="93" t="s">
        <v>357</v>
      </c>
      <c r="K2" s="2" t="s">
        <v>358</v>
      </c>
      <c r="L2" s="163" t="s">
        <v>359</v>
      </c>
    </row>
    <row r="3" spans="1:12">
      <c r="A3" s="85">
        <v>1</v>
      </c>
      <c r="B3" s="86" t="s">
        <v>2</v>
      </c>
      <c r="C3" s="83">
        <v>16780</v>
      </c>
      <c r="D3" s="83">
        <v>17588</v>
      </c>
      <c r="E3" s="83">
        <v>17486</v>
      </c>
      <c r="F3" s="83"/>
      <c r="G3" s="83"/>
      <c r="H3" s="83"/>
      <c r="I3" s="91">
        <f>(E3-C3)/C3</f>
        <v>4.2073897497020264E-2</v>
      </c>
      <c r="J3" s="84">
        <f>E3-C3</f>
        <v>706</v>
      </c>
      <c r="K3" s="84">
        <f>E3-D3</f>
        <v>-102</v>
      </c>
      <c r="L3" s="84">
        <f>H3-G3</f>
        <v>0</v>
      </c>
    </row>
    <row r="4" spans="1:12">
      <c r="A4" s="85">
        <v>2</v>
      </c>
      <c r="B4" s="86" t="s">
        <v>3</v>
      </c>
      <c r="C4" s="83">
        <v>3324</v>
      </c>
      <c r="D4" s="83">
        <v>3748</v>
      </c>
      <c r="E4" s="83">
        <v>3709</v>
      </c>
      <c r="F4" s="83"/>
      <c r="G4" s="83"/>
      <c r="H4" s="83"/>
      <c r="I4" s="91">
        <f t="shared" ref="I4:I67" si="0">(E4-C4)/C4</f>
        <v>0.11582430806257521</v>
      </c>
      <c r="J4" s="84">
        <f t="shared" ref="J4:J67" si="1">E4-C4</f>
        <v>385</v>
      </c>
      <c r="K4" s="84">
        <f t="shared" ref="K4:K67" si="2">E4-D4</f>
        <v>-39</v>
      </c>
      <c r="L4" s="84">
        <f t="shared" ref="L4:L67" si="3">H4-G4</f>
        <v>0</v>
      </c>
    </row>
    <row r="5" spans="1:12">
      <c r="A5" s="85">
        <v>3</v>
      </c>
      <c r="B5" s="86" t="s">
        <v>4</v>
      </c>
      <c r="C5" s="83">
        <v>1109</v>
      </c>
      <c r="D5" s="83">
        <v>1129</v>
      </c>
      <c r="E5" s="83">
        <v>1124</v>
      </c>
      <c r="F5" s="83"/>
      <c r="G5" s="83"/>
      <c r="H5" s="83"/>
      <c r="I5" s="91">
        <f t="shared" si="0"/>
        <v>1.3525698827772768E-2</v>
      </c>
      <c r="J5" s="84">
        <f t="shared" si="1"/>
        <v>15</v>
      </c>
      <c r="K5" s="84">
        <f t="shared" si="2"/>
        <v>-5</v>
      </c>
      <c r="L5" s="84">
        <f t="shared" si="3"/>
        <v>0</v>
      </c>
    </row>
    <row r="6" spans="1:12">
      <c r="A6" s="85">
        <v>5</v>
      </c>
      <c r="B6" s="86" t="s">
        <v>5</v>
      </c>
      <c r="C6" s="83">
        <v>419</v>
      </c>
      <c r="D6" s="83">
        <v>410</v>
      </c>
      <c r="E6" s="83">
        <v>412</v>
      </c>
      <c r="F6" s="83"/>
      <c r="G6" s="83"/>
      <c r="H6" s="83"/>
      <c r="I6" s="91">
        <f t="shared" si="0"/>
        <v>-1.6706443914081145E-2</v>
      </c>
      <c r="J6" s="84">
        <f t="shared" si="1"/>
        <v>-7</v>
      </c>
      <c r="K6" s="84">
        <f t="shared" si="2"/>
        <v>2</v>
      </c>
      <c r="L6" s="84">
        <f t="shared" si="3"/>
        <v>0</v>
      </c>
    </row>
    <row r="7" spans="1:12">
      <c r="A7" s="85">
        <v>6</v>
      </c>
      <c r="B7" s="86" t="s">
        <v>6</v>
      </c>
      <c r="C7" s="83">
        <v>31</v>
      </c>
      <c r="D7" s="83">
        <v>27</v>
      </c>
      <c r="E7" s="83">
        <v>27</v>
      </c>
      <c r="F7" s="83"/>
      <c r="G7" s="83"/>
      <c r="H7" s="83"/>
      <c r="I7" s="91">
        <f t="shared" si="0"/>
        <v>-0.12903225806451613</v>
      </c>
      <c r="J7" s="84">
        <f t="shared" si="1"/>
        <v>-4</v>
      </c>
      <c r="K7" s="84">
        <f t="shared" si="2"/>
        <v>0</v>
      </c>
      <c r="L7" s="84">
        <f t="shared" si="3"/>
        <v>0</v>
      </c>
    </row>
    <row r="8" spans="1:12">
      <c r="A8" s="85">
        <v>7</v>
      </c>
      <c r="B8" s="86" t="s">
        <v>7</v>
      </c>
      <c r="C8" s="83">
        <v>727</v>
      </c>
      <c r="D8" s="83">
        <v>755</v>
      </c>
      <c r="E8" s="83">
        <v>757</v>
      </c>
      <c r="F8" s="83"/>
      <c r="G8" s="83"/>
      <c r="H8" s="83"/>
      <c r="I8" s="91">
        <f t="shared" si="0"/>
        <v>4.1265474552957357E-2</v>
      </c>
      <c r="J8" s="84">
        <f t="shared" si="1"/>
        <v>30</v>
      </c>
      <c r="K8" s="84">
        <f t="shared" si="2"/>
        <v>2</v>
      </c>
      <c r="L8" s="84">
        <f t="shared" si="3"/>
        <v>0</v>
      </c>
    </row>
    <row r="9" spans="1:12">
      <c r="A9" s="85">
        <v>8</v>
      </c>
      <c r="B9" s="86" t="s">
        <v>300</v>
      </c>
      <c r="C9" s="83">
        <v>4867</v>
      </c>
      <c r="D9" s="83">
        <v>5012</v>
      </c>
      <c r="E9" s="83">
        <v>4988</v>
      </c>
      <c r="F9" s="83"/>
      <c r="G9" s="83"/>
      <c r="H9" s="83"/>
      <c r="I9" s="91">
        <f t="shared" si="0"/>
        <v>2.4861310869118552E-2</v>
      </c>
      <c r="J9" s="84">
        <f t="shared" si="1"/>
        <v>121</v>
      </c>
      <c r="K9" s="84">
        <f t="shared" si="2"/>
        <v>-24</v>
      </c>
      <c r="L9" s="84">
        <f t="shared" si="3"/>
        <v>0</v>
      </c>
    </row>
    <row r="10" spans="1:12">
      <c r="A10" s="85">
        <v>9</v>
      </c>
      <c r="B10" s="86" t="s">
        <v>8</v>
      </c>
      <c r="C10" s="83">
        <v>541</v>
      </c>
      <c r="D10" s="83">
        <v>658</v>
      </c>
      <c r="E10" s="83">
        <v>641</v>
      </c>
      <c r="F10" s="83"/>
      <c r="G10" s="83"/>
      <c r="H10" s="83"/>
      <c r="I10" s="91">
        <f t="shared" si="0"/>
        <v>0.18484288354898337</v>
      </c>
      <c r="J10" s="84">
        <f t="shared" si="1"/>
        <v>100</v>
      </c>
      <c r="K10" s="84">
        <f t="shared" si="2"/>
        <v>-17</v>
      </c>
      <c r="L10" s="84">
        <f t="shared" si="3"/>
        <v>0</v>
      </c>
    </row>
    <row r="11" spans="1:12">
      <c r="A11" s="87">
        <v>10</v>
      </c>
      <c r="B11" s="86" t="s">
        <v>9</v>
      </c>
      <c r="C11" s="83">
        <v>41740</v>
      </c>
      <c r="D11" s="83">
        <v>42917</v>
      </c>
      <c r="E11" s="83">
        <v>42680</v>
      </c>
      <c r="F11" s="83"/>
      <c r="G11" s="83"/>
      <c r="H11" s="83"/>
      <c r="I11" s="91">
        <f t="shared" si="0"/>
        <v>2.2520364159080018E-2</v>
      </c>
      <c r="J11" s="84">
        <f t="shared" si="1"/>
        <v>940</v>
      </c>
      <c r="K11" s="84">
        <f t="shared" si="2"/>
        <v>-237</v>
      </c>
      <c r="L11" s="84">
        <f t="shared" si="3"/>
        <v>0</v>
      </c>
    </row>
    <row r="12" spans="1:12">
      <c r="A12" s="87">
        <v>11</v>
      </c>
      <c r="B12" s="86" t="s">
        <v>10</v>
      </c>
      <c r="C12" s="83">
        <v>645</v>
      </c>
      <c r="D12" s="83">
        <v>668</v>
      </c>
      <c r="E12" s="83">
        <v>665</v>
      </c>
      <c r="F12" s="83"/>
      <c r="G12" s="83"/>
      <c r="H12" s="83"/>
      <c r="I12" s="91">
        <f t="shared" si="0"/>
        <v>3.1007751937984496E-2</v>
      </c>
      <c r="J12" s="84">
        <f t="shared" si="1"/>
        <v>20</v>
      </c>
      <c r="K12" s="84">
        <f t="shared" si="2"/>
        <v>-3</v>
      </c>
      <c r="L12" s="84">
        <f t="shared" si="3"/>
        <v>0</v>
      </c>
    </row>
    <row r="13" spans="1:12">
      <c r="A13" s="87">
        <v>12</v>
      </c>
      <c r="B13" s="86" t="s">
        <v>11</v>
      </c>
      <c r="C13" s="83">
        <v>52</v>
      </c>
      <c r="D13" s="83">
        <v>64</v>
      </c>
      <c r="E13" s="83">
        <v>64</v>
      </c>
      <c r="F13" s="83"/>
      <c r="G13" s="83"/>
      <c r="H13" s="83"/>
      <c r="I13" s="91">
        <f t="shared" si="0"/>
        <v>0.23076923076923078</v>
      </c>
      <c r="J13" s="84">
        <f t="shared" si="1"/>
        <v>12</v>
      </c>
      <c r="K13" s="84">
        <f t="shared" si="2"/>
        <v>0</v>
      </c>
      <c r="L13" s="84">
        <f t="shared" si="3"/>
        <v>0</v>
      </c>
    </row>
    <row r="14" spans="1:12">
      <c r="A14" s="87">
        <v>13</v>
      </c>
      <c r="B14" s="86" t="s">
        <v>12</v>
      </c>
      <c r="C14" s="83">
        <v>16170</v>
      </c>
      <c r="D14" s="83">
        <v>16701</v>
      </c>
      <c r="E14" s="83">
        <v>16630</v>
      </c>
      <c r="F14" s="83"/>
      <c r="G14" s="83"/>
      <c r="H14" s="83"/>
      <c r="I14" s="91">
        <f t="shared" si="0"/>
        <v>2.8447742733457019E-2</v>
      </c>
      <c r="J14" s="84">
        <f t="shared" si="1"/>
        <v>460</v>
      </c>
      <c r="K14" s="84">
        <f t="shared" si="2"/>
        <v>-71</v>
      </c>
      <c r="L14" s="84">
        <f t="shared" si="3"/>
        <v>0</v>
      </c>
    </row>
    <row r="15" spans="1:12">
      <c r="A15" s="87">
        <v>14</v>
      </c>
      <c r="B15" s="86" t="s">
        <v>13</v>
      </c>
      <c r="C15" s="83">
        <v>32176</v>
      </c>
      <c r="D15" s="83">
        <v>33430</v>
      </c>
      <c r="E15" s="83">
        <v>33257</v>
      </c>
      <c r="F15" s="83"/>
      <c r="G15" s="83"/>
      <c r="H15" s="83"/>
      <c r="I15" s="91">
        <f t="shared" si="0"/>
        <v>3.3596469418199902E-2</v>
      </c>
      <c r="J15" s="84">
        <f t="shared" si="1"/>
        <v>1081</v>
      </c>
      <c r="K15" s="84">
        <f t="shared" si="2"/>
        <v>-173</v>
      </c>
      <c r="L15" s="84">
        <f t="shared" si="3"/>
        <v>0</v>
      </c>
    </row>
    <row r="16" spans="1:12">
      <c r="A16" s="87">
        <v>15</v>
      </c>
      <c r="B16" s="86" t="s">
        <v>14</v>
      </c>
      <c r="C16" s="83">
        <v>6370</v>
      </c>
      <c r="D16" s="83">
        <v>6522</v>
      </c>
      <c r="E16" s="83">
        <v>6431</v>
      </c>
      <c r="F16" s="83"/>
      <c r="G16" s="83"/>
      <c r="H16" s="83"/>
      <c r="I16" s="91">
        <f t="shared" si="0"/>
        <v>9.5761381475667189E-3</v>
      </c>
      <c r="J16" s="84">
        <f t="shared" si="1"/>
        <v>61</v>
      </c>
      <c r="K16" s="84">
        <f t="shared" si="2"/>
        <v>-91</v>
      </c>
      <c r="L16" s="84">
        <f t="shared" si="3"/>
        <v>0</v>
      </c>
    </row>
    <row r="17" spans="1:12">
      <c r="A17" s="87">
        <v>16</v>
      </c>
      <c r="B17" s="86" t="s">
        <v>15</v>
      </c>
      <c r="C17" s="83">
        <v>10492</v>
      </c>
      <c r="D17" s="83">
        <v>10569</v>
      </c>
      <c r="E17" s="83">
        <v>10461</v>
      </c>
      <c r="F17" s="83"/>
      <c r="G17" s="83"/>
      <c r="H17" s="83"/>
      <c r="I17" s="91">
        <f t="shared" si="0"/>
        <v>-2.9546321006481127E-3</v>
      </c>
      <c r="J17" s="84">
        <f t="shared" si="1"/>
        <v>-31</v>
      </c>
      <c r="K17" s="84">
        <f t="shared" si="2"/>
        <v>-108</v>
      </c>
      <c r="L17" s="84">
        <f t="shared" si="3"/>
        <v>0</v>
      </c>
    </row>
    <row r="18" spans="1:12">
      <c r="A18" s="87">
        <v>17</v>
      </c>
      <c r="B18" s="86" t="s">
        <v>16</v>
      </c>
      <c r="C18" s="83">
        <v>2438</v>
      </c>
      <c r="D18" s="83">
        <v>2605</v>
      </c>
      <c r="E18" s="83">
        <v>2601</v>
      </c>
      <c r="F18" s="83"/>
      <c r="G18" s="83"/>
      <c r="H18" s="83"/>
      <c r="I18" s="91">
        <f t="shared" si="0"/>
        <v>6.6858080393765382E-2</v>
      </c>
      <c r="J18" s="84">
        <f t="shared" si="1"/>
        <v>163</v>
      </c>
      <c r="K18" s="84">
        <f t="shared" si="2"/>
        <v>-4</v>
      </c>
      <c r="L18" s="84">
        <f t="shared" si="3"/>
        <v>0</v>
      </c>
    </row>
    <row r="19" spans="1:12">
      <c r="A19" s="87">
        <v>18</v>
      </c>
      <c r="B19" s="86" t="s">
        <v>17</v>
      </c>
      <c r="C19" s="83">
        <v>7831</v>
      </c>
      <c r="D19" s="83">
        <v>7703</v>
      </c>
      <c r="E19" s="83">
        <v>7665</v>
      </c>
      <c r="F19" s="83"/>
      <c r="G19" s="83"/>
      <c r="H19" s="83"/>
      <c r="I19" s="91">
        <f t="shared" si="0"/>
        <v>-2.1197803601072662E-2</v>
      </c>
      <c r="J19" s="84">
        <f t="shared" si="1"/>
        <v>-166</v>
      </c>
      <c r="K19" s="84">
        <f t="shared" si="2"/>
        <v>-38</v>
      </c>
      <c r="L19" s="84">
        <f t="shared" si="3"/>
        <v>0</v>
      </c>
    </row>
    <row r="20" spans="1:12">
      <c r="A20" s="87">
        <v>19</v>
      </c>
      <c r="B20" s="86" t="s">
        <v>18</v>
      </c>
      <c r="C20" s="83">
        <v>260</v>
      </c>
      <c r="D20" s="83">
        <v>257</v>
      </c>
      <c r="E20" s="83">
        <v>257</v>
      </c>
      <c r="F20" s="83"/>
      <c r="G20" s="83"/>
      <c r="H20" s="83"/>
      <c r="I20" s="91">
        <f t="shared" si="0"/>
        <v>-1.1538461538461539E-2</v>
      </c>
      <c r="J20" s="84">
        <f t="shared" si="1"/>
        <v>-3</v>
      </c>
      <c r="K20" s="84">
        <f t="shared" si="2"/>
        <v>0</v>
      </c>
      <c r="L20" s="84">
        <f t="shared" si="3"/>
        <v>0</v>
      </c>
    </row>
    <row r="21" spans="1:12">
      <c r="A21" s="87">
        <v>20</v>
      </c>
      <c r="B21" s="86" t="s">
        <v>19</v>
      </c>
      <c r="C21" s="83">
        <v>4393</v>
      </c>
      <c r="D21" s="83">
        <v>4680</v>
      </c>
      <c r="E21" s="83">
        <v>4659</v>
      </c>
      <c r="F21" s="83"/>
      <c r="G21" s="83"/>
      <c r="H21" s="83"/>
      <c r="I21" s="91">
        <f t="shared" si="0"/>
        <v>6.0550876394263604E-2</v>
      </c>
      <c r="J21" s="84">
        <f t="shared" si="1"/>
        <v>266</v>
      </c>
      <c r="K21" s="84">
        <f t="shared" si="2"/>
        <v>-21</v>
      </c>
      <c r="L21" s="84">
        <f t="shared" si="3"/>
        <v>0</v>
      </c>
    </row>
    <row r="22" spans="1:12">
      <c r="A22" s="87">
        <v>21</v>
      </c>
      <c r="B22" s="86" t="s">
        <v>20</v>
      </c>
      <c r="C22" s="83">
        <v>339</v>
      </c>
      <c r="D22" s="83">
        <v>407</v>
      </c>
      <c r="E22" s="83">
        <v>409</v>
      </c>
      <c r="F22" s="83"/>
      <c r="G22" s="83"/>
      <c r="H22" s="83"/>
      <c r="I22" s="91">
        <f t="shared" si="0"/>
        <v>0.20648967551622419</v>
      </c>
      <c r="J22" s="84">
        <f t="shared" si="1"/>
        <v>70</v>
      </c>
      <c r="K22" s="84">
        <f t="shared" si="2"/>
        <v>2</v>
      </c>
      <c r="L22" s="84">
        <f t="shared" si="3"/>
        <v>0</v>
      </c>
    </row>
    <row r="23" spans="1:12">
      <c r="A23" s="87">
        <v>22</v>
      </c>
      <c r="B23" s="86" t="s">
        <v>21</v>
      </c>
      <c r="C23" s="83">
        <v>12956</v>
      </c>
      <c r="D23" s="83">
        <v>13393</v>
      </c>
      <c r="E23" s="83">
        <v>13328</v>
      </c>
      <c r="F23" s="83"/>
      <c r="G23" s="83"/>
      <c r="H23" s="83"/>
      <c r="I23" s="91">
        <f t="shared" si="0"/>
        <v>2.8712565606668725E-2</v>
      </c>
      <c r="J23" s="84">
        <f t="shared" si="1"/>
        <v>372</v>
      </c>
      <c r="K23" s="84">
        <f t="shared" si="2"/>
        <v>-65</v>
      </c>
      <c r="L23" s="84">
        <f t="shared" si="3"/>
        <v>0</v>
      </c>
    </row>
    <row r="24" spans="1:12">
      <c r="A24" s="87">
        <v>23</v>
      </c>
      <c r="B24" s="86" t="s">
        <v>22</v>
      </c>
      <c r="C24" s="83">
        <v>13940</v>
      </c>
      <c r="D24" s="83">
        <v>14296</v>
      </c>
      <c r="E24" s="83">
        <v>14219</v>
      </c>
      <c r="F24" s="83"/>
      <c r="G24" s="83"/>
      <c r="H24" s="83"/>
      <c r="I24" s="91">
        <f t="shared" si="0"/>
        <v>2.0014347202295554E-2</v>
      </c>
      <c r="J24" s="84">
        <f t="shared" si="1"/>
        <v>279</v>
      </c>
      <c r="K24" s="84">
        <f t="shared" si="2"/>
        <v>-77</v>
      </c>
      <c r="L24" s="84">
        <f t="shared" si="3"/>
        <v>0</v>
      </c>
    </row>
    <row r="25" spans="1:12">
      <c r="A25" s="87">
        <v>24</v>
      </c>
      <c r="B25" s="86" t="s">
        <v>23</v>
      </c>
      <c r="C25" s="83">
        <v>6706</v>
      </c>
      <c r="D25" s="83">
        <v>6671</v>
      </c>
      <c r="E25" s="83">
        <v>6634</v>
      </c>
      <c r="F25" s="83"/>
      <c r="G25" s="83"/>
      <c r="H25" s="83"/>
      <c r="I25" s="91">
        <f t="shared" si="0"/>
        <v>-1.0736653742916791E-2</v>
      </c>
      <c r="J25" s="84">
        <f t="shared" si="1"/>
        <v>-72</v>
      </c>
      <c r="K25" s="84">
        <f t="shared" si="2"/>
        <v>-37</v>
      </c>
      <c r="L25" s="84">
        <f t="shared" si="3"/>
        <v>0</v>
      </c>
    </row>
    <row r="26" spans="1:12">
      <c r="A26" s="87">
        <v>25</v>
      </c>
      <c r="B26" s="86" t="s">
        <v>24</v>
      </c>
      <c r="C26" s="83">
        <v>34997</v>
      </c>
      <c r="D26" s="83">
        <v>35776</v>
      </c>
      <c r="E26" s="83">
        <v>35630</v>
      </c>
      <c r="F26" s="83"/>
      <c r="G26" s="83"/>
      <c r="H26" s="83"/>
      <c r="I26" s="91">
        <f t="shared" si="0"/>
        <v>1.8087264622681943E-2</v>
      </c>
      <c r="J26" s="84">
        <f t="shared" si="1"/>
        <v>633</v>
      </c>
      <c r="K26" s="84">
        <f t="shared" si="2"/>
        <v>-146</v>
      </c>
      <c r="L26" s="84">
        <f t="shared" si="3"/>
        <v>0</v>
      </c>
    </row>
    <row r="27" spans="1:12">
      <c r="A27" s="87">
        <v>26</v>
      </c>
      <c r="B27" s="86" t="s">
        <v>25</v>
      </c>
      <c r="C27" s="83">
        <v>1618</v>
      </c>
      <c r="D27" s="83">
        <v>1726</v>
      </c>
      <c r="E27" s="83">
        <v>1723</v>
      </c>
      <c r="F27" s="83"/>
      <c r="G27" s="83"/>
      <c r="H27" s="83"/>
      <c r="I27" s="91">
        <f t="shared" si="0"/>
        <v>6.4894932014833123E-2</v>
      </c>
      <c r="J27" s="84">
        <f t="shared" si="1"/>
        <v>105</v>
      </c>
      <c r="K27" s="84">
        <f t="shared" si="2"/>
        <v>-3</v>
      </c>
      <c r="L27" s="84">
        <f t="shared" si="3"/>
        <v>0</v>
      </c>
    </row>
    <row r="28" spans="1:12">
      <c r="A28" s="87">
        <v>27</v>
      </c>
      <c r="B28" s="86" t="s">
        <v>26</v>
      </c>
      <c r="C28" s="83">
        <v>5832</v>
      </c>
      <c r="D28" s="83">
        <v>6242</v>
      </c>
      <c r="E28" s="83">
        <v>6228</v>
      </c>
      <c r="F28" s="83"/>
      <c r="G28" s="83"/>
      <c r="H28" s="83"/>
      <c r="I28" s="91">
        <f t="shared" si="0"/>
        <v>6.7901234567901231E-2</v>
      </c>
      <c r="J28" s="84">
        <f t="shared" si="1"/>
        <v>396</v>
      </c>
      <c r="K28" s="84">
        <f t="shared" si="2"/>
        <v>-14</v>
      </c>
      <c r="L28" s="84">
        <f t="shared" si="3"/>
        <v>0</v>
      </c>
    </row>
    <row r="29" spans="1:12">
      <c r="A29" s="87">
        <v>28</v>
      </c>
      <c r="B29" s="86" t="s">
        <v>27</v>
      </c>
      <c r="C29" s="83">
        <v>10825</v>
      </c>
      <c r="D29" s="83">
        <v>11685</v>
      </c>
      <c r="E29" s="83">
        <v>11675</v>
      </c>
      <c r="F29" s="83"/>
      <c r="G29" s="83"/>
      <c r="H29" s="83"/>
      <c r="I29" s="91">
        <f t="shared" si="0"/>
        <v>7.8521939953810627E-2</v>
      </c>
      <c r="J29" s="84">
        <f t="shared" si="1"/>
        <v>850</v>
      </c>
      <c r="K29" s="84">
        <f t="shared" si="2"/>
        <v>-10</v>
      </c>
      <c r="L29" s="84">
        <f t="shared" si="3"/>
        <v>0</v>
      </c>
    </row>
    <row r="30" spans="1:12">
      <c r="A30" s="87">
        <v>29</v>
      </c>
      <c r="B30" s="86" t="s">
        <v>28</v>
      </c>
      <c r="C30" s="83">
        <v>3447</v>
      </c>
      <c r="D30" s="83">
        <v>3640</v>
      </c>
      <c r="E30" s="83">
        <v>3649</v>
      </c>
      <c r="F30" s="83"/>
      <c r="G30" s="83"/>
      <c r="H30" s="83"/>
      <c r="I30" s="91">
        <f t="shared" si="0"/>
        <v>5.8601682622570352E-2</v>
      </c>
      <c r="J30" s="84">
        <f t="shared" si="1"/>
        <v>202</v>
      </c>
      <c r="K30" s="84">
        <f t="shared" si="2"/>
        <v>9</v>
      </c>
      <c r="L30" s="84">
        <f t="shared" si="3"/>
        <v>0</v>
      </c>
    </row>
    <row r="31" spans="1:12">
      <c r="A31" s="87">
        <v>30</v>
      </c>
      <c r="B31" s="86" t="s">
        <v>29</v>
      </c>
      <c r="C31" s="83">
        <v>1014</v>
      </c>
      <c r="D31" s="83">
        <v>1103</v>
      </c>
      <c r="E31" s="83">
        <v>1092</v>
      </c>
      <c r="F31" s="83"/>
      <c r="G31" s="83"/>
      <c r="H31" s="83"/>
      <c r="I31" s="91">
        <f t="shared" si="0"/>
        <v>7.6923076923076927E-2</v>
      </c>
      <c r="J31" s="84">
        <f t="shared" si="1"/>
        <v>78</v>
      </c>
      <c r="K31" s="84">
        <f t="shared" si="2"/>
        <v>-11</v>
      </c>
      <c r="L31" s="84">
        <f t="shared" si="3"/>
        <v>0</v>
      </c>
    </row>
    <row r="32" spans="1:12">
      <c r="A32" s="87">
        <v>31</v>
      </c>
      <c r="B32" s="86" t="s">
        <v>30</v>
      </c>
      <c r="C32" s="83">
        <v>22062</v>
      </c>
      <c r="D32" s="83">
        <v>22291</v>
      </c>
      <c r="E32" s="83">
        <v>22133</v>
      </c>
      <c r="F32" s="83"/>
      <c r="G32" s="83"/>
      <c r="H32" s="83"/>
      <c r="I32" s="91">
        <f t="shared" si="0"/>
        <v>3.2182032453993291E-3</v>
      </c>
      <c r="J32" s="84">
        <f t="shared" si="1"/>
        <v>71</v>
      </c>
      <c r="K32" s="84">
        <f t="shared" si="2"/>
        <v>-158</v>
      </c>
      <c r="L32" s="84">
        <f t="shared" si="3"/>
        <v>0</v>
      </c>
    </row>
    <row r="33" spans="1:12">
      <c r="A33" s="87">
        <v>32</v>
      </c>
      <c r="B33" s="86" t="s">
        <v>31</v>
      </c>
      <c r="C33" s="83">
        <v>6513</v>
      </c>
      <c r="D33" s="83">
        <v>6845</v>
      </c>
      <c r="E33" s="83">
        <v>6833</v>
      </c>
      <c r="F33" s="83"/>
      <c r="G33" s="83"/>
      <c r="H33" s="83"/>
      <c r="I33" s="91">
        <f t="shared" si="0"/>
        <v>4.9132504222324583E-2</v>
      </c>
      <c r="J33" s="84">
        <f t="shared" si="1"/>
        <v>320</v>
      </c>
      <c r="K33" s="84">
        <f t="shared" si="2"/>
        <v>-12</v>
      </c>
      <c r="L33" s="84">
        <f t="shared" si="3"/>
        <v>0</v>
      </c>
    </row>
    <row r="34" spans="1:12">
      <c r="A34" s="87">
        <v>33</v>
      </c>
      <c r="B34" s="86" t="s">
        <v>32</v>
      </c>
      <c r="C34" s="83">
        <v>19301</v>
      </c>
      <c r="D34" s="83">
        <v>19108</v>
      </c>
      <c r="E34" s="83">
        <v>18972</v>
      </c>
      <c r="F34" s="83"/>
      <c r="G34" s="83"/>
      <c r="H34" s="83"/>
      <c r="I34" s="91">
        <f t="shared" si="0"/>
        <v>-1.704574892492617E-2</v>
      </c>
      <c r="J34" s="84">
        <f t="shared" si="1"/>
        <v>-329</v>
      </c>
      <c r="K34" s="84">
        <f t="shared" si="2"/>
        <v>-136</v>
      </c>
      <c r="L34" s="84">
        <f t="shared" si="3"/>
        <v>0</v>
      </c>
    </row>
    <row r="35" spans="1:12">
      <c r="A35" s="87">
        <v>35</v>
      </c>
      <c r="B35" s="86" t="s">
        <v>33</v>
      </c>
      <c r="C35" s="83">
        <v>15464</v>
      </c>
      <c r="D35" s="83">
        <v>13679</v>
      </c>
      <c r="E35" s="83">
        <v>13684</v>
      </c>
      <c r="F35" s="83"/>
      <c r="G35" s="83"/>
      <c r="H35" s="83"/>
      <c r="I35" s="91">
        <f t="shared" si="0"/>
        <v>-0.11510605276771857</v>
      </c>
      <c r="J35" s="84">
        <f t="shared" si="1"/>
        <v>-1780</v>
      </c>
      <c r="K35" s="84">
        <f t="shared" si="2"/>
        <v>5</v>
      </c>
      <c r="L35" s="84">
        <f t="shared" si="3"/>
        <v>0</v>
      </c>
    </row>
    <row r="36" spans="1:12">
      <c r="A36" s="87">
        <v>36</v>
      </c>
      <c r="B36" s="86" t="s">
        <v>34</v>
      </c>
      <c r="C36" s="83">
        <v>922</v>
      </c>
      <c r="D36" s="83">
        <v>953</v>
      </c>
      <c r="E36" s="83">
        <v>948</v>
      </c>
      <c r="F36" s="83"/>
      <c r="G36" s="83"/>
      <c r="H36" s="83"/>
      <c r="I36" s="91">
        <f t="shared" si="0"/>
        <v>2.8199566160520606E-2</v>
      </c>
      <c r="J36" s="84">
        <f t="shared" si="1"/>
        <v>26</v>
      </c>
      <c r="K36" s="84">
        <f t="shared" si="2"/>
        <v>-5</v>
      </c>
      <c r="L36" s="84">
        <f t="shared" si="3"/>
        <v>0</v>
      </c>
    </row>
    <row r="37" spans="1:12">
      <c r="A37" s="87">
        <v>37</v>
      </c>
      <c r="B37" s="86" t="s">
        <v>35</v>
      </c>
      <c r="C37" s="83">
        <v>520</v>
      </c>
      <c r="D37" s="83">
        <v>582</v>
      </c>
      <c r="E37" s="83">
        <v>585</v>
      </c>
      <c r="F37" s="83"/>
      <c r="G37" s="83"/>
      <c r="H37" s="83"/>
      <c r="I37" s="91">
        <f t="shared" si="0"/>
        <v>0.125</v>
      </c>
      <c r="J37" s="84">
        <f t="shared" si="1"/>
        <v>65</v>
      </c>
      <c r="K37" s="84">
        <f t="shared" si="2"/>
        <v>3</v>
      </c>
      <c r="L37" s="84">
        <f t="shared" si="3"/>
        <v>0</v>
      </c>
    </row>
    <row r="38" spans="1:12">
      <c r="A38" s="87">
        <v>38</v>
      </c>
      <c r="B38" s="86" t="s">
        <v>36</v>
      </c>
      <c r="C38" s="83">
        <v>3293</v>
      </c>
      <c r="D38" s="83">
        <v>3573</v>
      </c>
      <c r="E38" s="83">
        <v>3555</v>
      </c>
      <c r="F38" s="83"/>
      <c r="G38" s="83"/>
      <c r="H38" s="83"/>
      <c r="I38" s="91">
        <f t="shared" si="0"/>
        <v>7.9562708776191926E-2</v>
      </c>
      <c r="J38" s="84">
        <f t="shared" si="1"/>
        <v>262</v>
      </c>
      <c r="K38" s="84">
        <f t="shared" si="2"/>
        <v>-18</v>
      </c>
      <c r="L38" s="84">
        <f t="shared" si="3"/>
        <v>0</v>
      </c>
    </row>
    <row r="39" spans="1:12">
      <c r="A39" s="87">
        <v>39</v>
      </c>
      <c r="B39" s="86" t="s">
        <v>37</v>
      </c>
      <c r="C39" s="83">
        <v>122</v>
      </c>
      <c r="D39" s="83">
        <v>114</v>
      </c>
      <c r="E39" s="83">
        <v>108</v>
      </c>
      <c r="F39" s="83"/>
      <c r="G39" s="83"/>
      <c r="H39" s="83"/>
      <c r="I39" s="91">
        <f t="shared" si="0"/>
        <v>-0.11475409836065574</v>
      </c>
      <c r="J39" s="84">
        <f t="shared" si="1"/>
        <v>-14</v>
      </c>
      <c r="K39" s="84">
        <f t="shared" si="2"/>
        <v>-6</v>
      </c>
      <c r="L39" s="84">
        <f t="shared" si="3"/>
        <v>0</v>
      </c>
    </row>
    <row r="40" spans="1:12">
      <c r="A40" s="87">
        <v>41</v>
      </c>
      <c r="B40" s="86" t="s">
        <v>38</v>
      </c>
      <c r="C40" s="83">
        <v>138114</v>
      </c>
      <c r="D40" s="83">
        <v>135131</v>
      </c>
      <c r="E40" s="83">
        <v>130033</v>
      </c>
      <c r="F40" s="83"/>
      <c r="G40" s="83"/>
      <c r="H40" s="83"/>
      <c r="I40" s="91">
        <f t="shared" si="0"/>
        <v>-5.8509636966563854E-2</v>
      </c>
      <c r="J40" s="84">
        <f t="shared" si="1"/>
        <v>-8081</v>
      </c>
      <c r="K40" s="84">
        <f t="shared" si="2"/>
        <v>-5098</v>
      </c>
      <c r="L40" s="84">
        <f t="shared" si="3"/>
        <v>0</v>
      </c>
    </row>
    <row r="41" spans="1:12">
      <c r="A41" s="87">
        <v>42</v>
      </c>
      <c r="B41" s="86" t="s">
        <v>39</v>
      </c>
      <c r="C41" s="83">
        <v>15621</v>
      </c>
      <c r="D41" s="83">
        <v>15957</v>
      </c>
      <c r="E41" s="83">
        <v>15873</v>
      </c>
      <c r="F41" s="83"/>
      <c r="G41" s="83"/>
      <c r="H41" s="83"/>
      <c r="I41" s="91">
        <f t="shared" si="0"/>
        <v>1.6132129825235261E-2</v>
      </c>
      <c r="J41" s="84">
        <f t="shared" si="1"/>
        <v>252</v>
      </c>
      <c r="K41" s="84">
        <f t="shared" si="2"/>
        <v>-84</v>
      </c>
      <c r="L41" s="84">
        <f t="shared" si="3"/>
        <v>0</v>
      </c>
    </row>
    <row r="42" spans="1:12">
      <c r="A42" s="87">
        <v>43</v>
      </c>
      <c r="B42" s="86" t="s">
        <v>40</v>
      </c>
      <c r="C42" s="83">
        <v>57157</v>
      </c>
      <c r="D42" s="83">
        <v>58603</v>
      </c>
      <c r="E42" s="83">
        <v>58190</v>
      </c>
      <c r="F42" s="83"/>
      <c r="G42" s="83"/>
      <c r="H42" s="83"/>
      <c r="I42" s="91">
        <f t="shared" si="0"/>
        <v>1.8073026925835855E-2</v>
      </c>
      <c r="J42" s="84">
        <f t="shared" si="1"/>
        <v>1033</v>
      </c>
      <c r="K42" s="84">
        <f t="shared" si="2"/>
        <v>-413</v>
      </c>
      <c r="L42" s="84">
        <f t="shared" si="3"/>
        <v>0</v>
      </c>
    </row>
    <row r="43" spans="1:12">
      <c r="A43" s="87">
        <v>45</v>
      </c>
      <c r="B43" s="86" t="s">
        <v>41</v>
      </c>
      <c r="C43" s="83">
        <v>52335</v>
      </c>
      <c r="D43" s="83">
        <v>55336</v>
      </c>
      <c r="E43" s="83">
        <v>55205</v>
      </c>
      <c r="F43" s="83"/>
      <c r="G43" s="83"/>
      <c r="H43" s="83"/>
      <c r="I43" s="91">
        <f t="shared" si="0"/>
        <v>5.4839017865673065E-2</v>
      </c>
      <c r="J43" s="84">
        <f t="shared" si="1"/>
        <v>2870</v>
      </c>
      <c r="K43" s="84">
        <f t="shared" si="2"/>
        <v>-131</v>
      </c>
      <c r="L43" s="84">
        <f t="shared" si="3"/>
        <v>0</v>
      </c>
    </row>
    <row r="44" spans="1:12">
      <c r="A44" s="87">
        <v>46</v>
      </c>
      <c r="B44" s="86" t="s">
        <v>42</v>
      </c>
      <c r="C44" s="83">
        <v>133863</v>
      </c>
      <c r="D44" s="83">
        <v>139475</v>
      </c>
      <c r="E44" s="83">
        <v>139031</v>
      </c>
      <c r="F44" s="83"/>
      <c r="G44" s="83"/>
      <c r="H44" s="83"/>
      <c r="I44" s="91">
        <f t="shared" si="0"/>
        <v>3.8606635141898805E-2</v>
      </c>
      <c r="J44" s="84">
        <f t="shared" si="1"/>
        <v>5168</v>
      </c>
      <c r="K44" s="84">
        <f t="shared" si="2"/>
        <v>-444</v>
      </c>
      <c r="L44" s="84">
        <f t="shared" si="3"/>
        <v>0</v>
      </c>
    </row>
    <row r="45" spans="1:12">
      <c r="A45" s="87">
        <v>47</v>
      </c>
      <c r="B45" s="86" t="s">
        <v>43</v>
      </c>
      <c r="C45" s="83">
        <v>317785</v>
      </c>
      <c r="D45" s="83">
        <v>323295</v>
      </c>
      <c r="E45" s="83">
        <v>322212</v>
      </c>
      <c r="F45" s="83"/>
      <c r="G45" s="83"/>
      <c r="H45" s="83"/>
      <c r="I45" s="91">
        <f t="shared" si="0"/>
        <v>1.3930802271976336E-2</v>
      </c>
      <c r="J45" s="84">
        <f t="shared" si="1"/>
        <v>4427</v>
      </c>
      <c r="K45" s="84">
        <f t="shared" si="2"/>
        <v>-1083</v>
      </c>
      <c r="L45" s="84">
        <f t="shared" si="3"/>
        <v>0</v>
      </c>
    </row>
    <row r="46" spans="1:12">
      <c r="A46" s="87">
        <v>49</v>
      </c>
      <c r="B46" s="86" t="s">
        <v>44</v>
      </c>
      <c r="C46" s="83">
        <v>116907</v>
      </c>
      <c r="D46" s="83">
        <v>120161</v>
      </c>
      <c r="E46" s="83">
        <v>119292</v>
      </c>
      <c r="F46" s="83"/>
      <c r="G46" s="83"/>
      <c r="H46" s="83"/>
      <c r="I46" s="91">
        <f t="shared" si="0"/>
        <v>2.0400831430111115E-2</v>
      </c>
      <c r="J46" s="84">
        <f t="shared" si="1"/>
        <v>2385</v>
      </c>
      <c r="K46" s="84">
        <f t="shared" si="2"/>
        <v>-869</v>
      </c>
      <c r="L46" s="84">
        <f t="shared" si="3"/>
        <v>0</v>
      </c>
    </row>
    <row r="47" spans="1:12">
      <c r="A47" s="87">
        <v>50</v>
      </c>
      <c r="B47" s="86" t="s">
        <v>45</v>
      </c>
      <c r="C47" s="83">
        <v>2821</v>
      </c>
      <c r="D47" s="83">
        <v>3086</v>
      </c>
      <c r="E47" s="83">
        <v>3105</v>
      </c>
      <c r="F47" s="83"/>
      <c r="G47" s="83"/>
      <c r="H47" s="83"/>
      <c r="I47" s="91">
        <f t="shared" si="0"/>
        <v>0.10067352002835873</v>
      </c>
      <c r="J47" s="84">
        <f t="shared" si="1"/>
        <v>284</v>
      </c>
      <c r="K47" s="84">
        <f t="shared" si="2"/>
        <v>19</v>
      </c>
      <c r="L47" s="84">
        <f t="shared" si="3"/>
        <v>0</v>
      </c>
    </row>
    <row r="48" spans="1:12">
      <c r="A48" s="87">
        <v>51</v>
      </c>
      <c r="B48" s="86" t="s">
        <v>46</v>
      </c>
      <c r="C48" s="83">
        <v>270</v>
      </c>
      <c r="D48" s="83">
        <v>270</v>
      </c>
      <c r="E48" s="83">
        <v>272</v>
      </c>
      <c r="F48" s="83"/>
      <c r="G48" s="83"/>
      <c r="H48" s="83"/>
      <c r="I48" s="91">
        <f t="shared" si="0"/>
        <v>7.4074074074074077E-3</v>
      </c>
      <c r="J48" s="84">
        <f t="shared" si="1"/>
        <v>2</v>
      </c>
      <c r="K48" s="84">
        <f t="shared" si="2"/>
        <v>2</v>
      </c>
      <c r="L48" s="84">
        <f t="shared" si="3"/>
        <v>0</v>
      </c>
    </row>
    <row r="49" spans="1:12">
      <c r="A49" s="87">
        <v>52</v>
      </c>
      <c r="B49" s="86" t="s">
        <v>47</v>
      </c>
      <c r="C49" s="83">
        <v>18241</v>
      </c>
      <c r="D49" s="83">
        <v>18543</v>
      </c>
      <c r="E49" s="83">
        <v>18456</v>
      </c>
      <c r="F49" s="83"/>
      <c r="G49" s="83"/>
      <c r="H49" s="83"/>
      <c r="I49" s="91">
        <f t="shared" si="0"/>
        <v>1.1786634504687242E-2</v>
      </c>
      <c r="J49" s="84">
        <f t="shared" si="1"/>
        <v>215</v>
      </c>
      <c r="K49" s="84">
        <f t="shared" si="2"/>
        <v>-87</v>
      </c>
      <c r="L49" s="84">
        <f t="shared" si="3"/>
        <v>0</v>
      </c>
    </row>
    <row r="50" spans="1:12">
      <c r="A50" s="87">
        <v>53</v>
      </c>
      <c r="B50" s="86" t="s">
        <v>48</v>
      </c>
      <c r="C50" s="83">
        <v>2662</v>
      </c>
      <c r="D50" s="83">
        <v>2939</v>
      </c>
      <c r="E50" s="83">
        <v>2937</v>
      </c>
      <c r="F50" s="83"/>
      <c r="G50" s="83"/>
      <c r="H50" s="83"/>
      <c r="I50" s="91">
        <f t="shared" si="0"/>
        <v>0.10330578512396695</v>
      </c>
      <c r="J50" s="84">
        <f t="shared" si="1"/>
        <v>275</v>
      </c>
      <c r="K50" s="84">
        <f t="shared" si="2"/>
        <v>-2</v>
      </c>
      <c r="L50" s="84">
        <f t="shared" si="3"/>
        <v>0</v>
      </c>
    </row>
    <row r="51" spans="1:12">
      <c r="A51" s="87">
        <v>55</v>
      </c>
      <c r="B51" s="86" t="s">
        <v>49</v>
      </c>
      <c r="C51" s="83">
        <v>18423</v>
      </c>
      <c r="D51" s="83">
        <v>19190</v>
      </c>
      <c r="E51" s="83">
        <v>19201</v>
      </c>
      <c r="F51" s="83"/>
      <c r="G51" s="83"/>
      <c r="H51" s="83"/>
      <c r="I51" s="91">
        <f t="shared" si="0"/>
        <v>4.2229821418878578E-2</v>
      </c>
      <c r="J51" s="84">
        <f t="shared" si="1"/>
        <v>778</v>
      </c>
      <c r="K51" s="84">
        <f t="shared" si="2"/>
        <v>11</v>
      </c>
      <c r="L51" s="84">
        <f t="shared" si="3"/>
        <v>0</v>
      </c>
    </row>
    <row r="52" spans="1:12">
      <c r="A52" s="87">
        <v>56</v>
      </c>
      <c r="B52" s="86" t="s">
        <v>50</v>
      </c>
      <c r="C52" s="83">
        <v>111487</v>
      </c>
      <c r="D52" s="83">
        <v>117228</v>
      </c>
      <c r="E52" s="83">
        <v>116537</v>
      </c>
      <c r="F52" s="83"/>
      <c r="G52" s="83"/>
      <c r="H52" s="83"/>
      <c r="I52" s="91">
        <f t="shared" si="0"/>
        <v>4.529676105734301E-2</v>
      </c>
      <c r="J52" s="84">
        <f t="shared" si="1"/>
        <v>5050</v>
      </c>
      <c r="K52" s="84">
        <f t="shared" si="2"/>
        <v>-691</v>
      </c>
      <c r="L52" s="84">
        <f t="shared" si="3"/>
        <v>0</v>
      </c>
    </row>
    <row r="53" spans="1:12">
      <c r="A53" s="87">
        <v>58</v>
      </c>
      <c r="B53" s="86" t="s">
        <v>51</v>
      </c>
      <c r="C53" s="83">
        <v>2359</v>
      </c>
      <c r="D53" s="83">
        <v>2637</v>
      </c>
      <c r="E53" s="83">
        <v>2639</v>
      </c>
      <c r="F53" s="83"/>
      <c r="G53" s="83"/>
      <c r="H53" s="83"/>
      <c r="I53" s="91">
        <f t="shared" si="0"/>
        <v>0.11869436201780416</v>
      </c>
      <c r="J53" s="84">
        <f t="shared" si="1"/>
        <v>280</v>
      </c>
      <c r="K53" s="84">
        <f t="shared" si="2"/>
        <v>2</v>
      </c>
      <c r="L53" s="84">
        <f t="shared" si="3"/>
        <v>0</v>
      </c>
    </row>
    <row r="54" spans="1:12">
      <c r="A54" s="87">
        <v>59</v>
      </c>
      <c r="B54" s="86" t="s">
        <v>52</v>
      </c>
      <c r="C54" s="83">
        <v>2057</v>
      </c>
      <c r="D54" s="83">
        <v>2084</v>
      </c>
      <c r="E54" s="83">
        <v>2094</v>
      </c>
      <c r="F54" s="83"/>
      <c r="G54" s="83"/>
      <c r="H54" s="83"/>
      <c r="I54" s="91">
        <f t="shared" si="0"/>
        <v>1.7987360233349538E-2</v>
      </c>
      <c r="J54" s="84">
        <f t="shared" si="1"/>
        <v>37</v>
      </c>
      <c r="K54" s="84">
        <f t="shared" si="2"/>
        <v>10</v>
      </c>
      <c r="L54" s="84">
        <f t="shared" si="3"/>
        <v>0</v>
      </c>
    </row>
    <row r="55" spans="1:12">
      <c r="A55" s="87">
        <v>60</v>
      </c>
      <c r="B55" s="86" t="s">
        <v>53</v>
      </c>
      <c r="C55" s="83">
        <v>735</v>
      </c>
      <c r="D55" s="83">
        <v>745</v>
      </c>
      <c r="E55" s="83">
        <v>752</v>
      </c>
      <c r="F55" s="83"/>
      <c r="G55" s="83"/>
      <c r="H55" s="83"/>
      <c r="I55" s="91">
        <f t="shared" si="0"/>
        <v>2.3129251700680271E-2</v>
      </c>
      <c r="J55" s="84">
        <f t="shared" si="1"/>
        <v>17</v>
      </c>
      <c r="K55" s="84">
        <f t="shared" si="2"/>
        <v>7</v>
      </c>
      <c r="L55" s="84">
        <f t="shared" si="3"/>
        <v>0</v>
      </c>
    </row>
    <row r="56" spans="1:12">
      <c r="A56" s="87">
        <v>61</v>
      </c>
      <c r="B56" s="86" t="s">
        <v>54</v>
      </c>
      <c r="C56" s="83">
        <v>3180</v>
      </c>
      <c r="D56" s="83">
        <v>3044</v>
      </c>
      <c r="E56" s="83">
        <v>3038</v>
      </c>
      <c r="F56" s="83"/>
      <c r="G56" s="83"/>
      <c r="H56" s="83"/>
      <c r="I56" s="91">
        <f t="shared" si="0"/>
        <v>-4.4654088050314462E-2</v>
      </c>
      <c r="J56" s="84">
        <f t="shared" si="1"/>
        <v>-142</v>
      </c>
      <c r="K56" s="84">
        <f t="shared" si="2"/>
        <v>-6</v>
      </c>
      <c r="L56" s="84">
        <f t="shared" si="3"/>
        <v>0</v>
      </c>
    </row>
    <row r="57" spans="1:12">
      <c r="A57" s="87">
        <v>62</v>
      </c>
      <c r="B57" s="86" t="s">
        <v>55</v>
      </c>
      <c r="C57" s="83">
        <v>8075</v>
      </c>
      <c r="D57" s="83">
        <v>9002</v>
      </c>
      <c r="E57" s="83">
        <v>9009</v>
      </c>
      <c r="F57" s="83"/>
      <c r="G57" s="83"/>
      <c r="H57" s="83"/>
      <c r="I57" s="91">
        <f t="shared" si="0"/>
        <v>0.11566563467492261</v>
      </c>
      <c r="J57" s="84">
        <f t="shared" si="1"/>
        <v>934</v>
      </c>
      <c r="K57" s="84">
        <f t="shared" si="2"/>
        <v>7</v>
      </c>
      <c r="L57" s="84">
        <f t="shared" si="3"/>
        <v>0</v>
      </c>
    </row>
    <row r="58" spans="1:12">
      <c r="A58" s="87">
        <v>63</v>
      </c>
      <c r="B58" s="86" t="s">
        <v>56</v>
      </c>
      <c r="C58" s="83">
        <v>1637</v>
      </c>
      <c r="D58" s="83">
        <v>1828</v>
      </c>
      <c r="E58" s="83">
        <v>1835</v>
      </c>
      <c r="F58" s="83"/>
      <c r="G58" s="83"/>
      <c r="H58" s="83"/>
      <c r="I58" s="91">
        <f t="shared" si="0"/>
        <v>0.12095296273671351</v>
      </c>
      <c r="J58" s="84">
        <f t="shared" si="1"/>
        <v>198</v>
      </c>
      <c r="K58" s="84">
        <f t="shared" si="2"/>
        <v>7</v>
      </c>
      <c r="L58" s="84">
        <f t="shared" si="3"/>
        <v>0</v>
      </c>
    </row>
    <row r="59" spans="1:12">
      <c r="A59" s="87">
        <v>64</v>
      </c>
      <c r="B59" s="86" t="s">
        <v>57</v>
      </c>
      <c r="C59" s="83">
        <v>7064</v>
      </c>
      <c r="D59" s="83">
        <v>7174</v>
      </c>
      <c r="E59" s="83">
        <v>7170</v>
      </c>
      <c r="F59" s="83"/>
      <c r="G59" s="83"/>
      <c r="H59" s="83"/>
      <c r="I59" s="91">
        <f t="shared" si="0"/>
        <v>1.5005662514156285E-2</v>
      </c>
      <c r="J59" s="84">
        <f t="shared" si="1"/>
        <v>106</v>
      </c>
      <c r="K59" s="84">
        <f t="shared" si="2"/>
        <v>-4</v>
      </c>
      <c r="L59" s="84">
        <f t="shared" si="3"/>
        <v>0</v>
      </c>
    </row>
    <row r="60" spans="1:12">
      <c r="A60" s="87">
        <v>65</v>
      </c>
      <c r="B60" s="86" t="s">
        <v>58</v>
      </c>
      <c r="C60" s="83">
        <v>3884</v>
      </c>
      <c r="D60" s="83">
        <v>3722</v>
      </c>
      <c r="E60" s="83">
        <v>3694</v>
      </c>
      <c r="F60" s="83"/>
      <c r="G60" s="83"/>
      <c r="H60" s="83"/>
      <c r="I60" s="91">
        <f t="shared" si="0"/>
        <v>-4.8918640576725028E-2</v>
      </c>
      <c r="J60" s="84">
        <f t="shared" si="1"/>
        <v>-190</v>
      </c>
      <c r="K60" s="84">
        <f t="shared" si="2"/>
        <v>-28</v>
      </c>
      <c r="L60" s="84">
        <f t="shared" si="3"/>
        <v>0</v>
      </c>
    </row>
    <row r="61" spans="1:12">
      <c r="A61" s="87">
        <v>66</v>
      </c>
      <c r="B61" s="86" t="s">
        <v>59</v>
      </c>
      <c r="C61" s="83">
        <v>11852</v>
      </c>
      <c r="D61" s="83">
        <v>12005</v>
      </c>
      <c r="E61" s="83">
        <v>12008</v>
      </c>
      <c r="F61" s="83"/>
      <c r="G61" s="83"/>
      <c r="H61" s="83"/>
      <c r="I61" s="91">
        <f t="shared" si="0"/>
        <v>1.3162335470806615E-2</v>
      </c>
      <c r="J61" s="84">
        <f t="shared" si="1"/>
        <v>156</v>
      </c>
      <c r="K61" s="84">
        <f t="shared" si="2"/>
        <v>3</v>
      </c>
      <c r="L61" s="84">
        <f t="shared" si="3"/>
        <v>0</v>
      </c>
    </row>
    <row r="62" spans="1:12">
      <c r="A62" s="87">
        <v>68</v>
      </c>
      <c r="B62" s="86" t="s">
        <v>60</v>
      </c>
      <c r="C62" s="83">
        <v>58105</v>
      </c>
      <c r="D62" s="83">
        <v>61065</v>
      </c>
      <c r="E62" s="83">
        <v>60901</v>
      </c>
      <c r="F62" s="83"/>
      <c r="G62" s="83"/>
      <c r="H62" s="83"/>
      <c r="I62" s="91">
        <f t="shared" si="0"/>
        <v>4.8119783151191808E-2</v>
      </c>
      <c r="J62" s="84">
        <f t="shared" si="1"/>
        <v>2796</v>
      </c>
      <c r="K62" s="84">
        <f t="shared" si="2"/>
        <v>-164</v>
      </c>
      <c r="L62" s="84">
        <f t="shared" si="3"/>
        <v>0</v>
      </c>
    </row>
    <row r="63" spans="1:12">
      <c r="A63" s="87">
        <v>69</v>
      </c>
      <c r="B63" s="86" t="s">
        <v>61</v>
      </c>
      <c r="C63" s="83">
        <v>48246</v>
      </c>
      <c r="D63" s="83">
        <v>50524</v>
      </c>
      <c r="E63" s="83">
        <v>50371</v>
      </c>
      <c r="F63" s="83"/>
      <c r="G63" s="83"/>
      <c r="H63" s="83"/>
      <c r="I63" s="91">
        <f t="shared" si="0"/>
        <v>4.4045102184637065E-2</v>
      </c>
      <c r="J63" s="84">
        <f t="shared" si="1"/>
        <v>2125</v>
      </c>
      <c r="K63" s="84">
        <f t="shared" si="2"/>
        <v>-153</v>
      </c>
      <c r="L63" s="84">
        <f t="shared" si="3"/>
        <v>0</v>
      </c>
    </row>
    <row r="64" spans="1:12">
      <c r="A64" s="87">
        <v>70</v>
      </c>
      <c r="B64" s="86" t="s">
        <v>62</v>
      </c>
      <c r="C64" s="83">
        <v>20006</v>
      </c>
      <c r="D64" s="83">
        <v>19960</v>
      </c>
      <c r="E64" s="83">
        <v>19871</v>
      </c>
      <c r="F64" s="83"/>
      <c r="G64" s="83"/>
      <c r="H64" s="83"/>
      <c r="I64" s="91">
        <f t="shared" si="0"/>
        <v>-6.7479756073178044E-3</v>
      </c>
      <c r="J64" s="84">
        <f t="shared" si="1"/>
        <v>-135</v>
      </c>
      <c r="K64" s="84">
        <f t="shared" si="2"/>
        <v>-89</v>
      </c>
      <c r="L64" s="84">
        <f t="shared" si="3"/>
        <v>0</v>
      </c>
    </row>
    <row r="65" spans="1:12">
      <c r="A65" s="87">
        <v>71</v>
      </c>
      <c r="B65" s="86" t="s">
        <v>63</v>
      </c>
      <c r="C65" s="83">
        <v>24027</v>
      </c>
      <c r="D65" s="83">
        <v>25270</v>
      </c>
      <c r="E65" s="83">
        <v>25243</v>
      </c>
      <c r="F65" s="83"/>
      <c r="G65" s="83"/>
      <c r="H65" s="83"/>
      <c r="I65" s="91">
        <f t="shared" si="0"/>
        <v>5.0609730719607109E-2</v>
      </c>
      <c r="J65" s="84">
        <f t="shared" si="1"/>
        <v>1216</v>
      </c>
      <c r="K65" s="84">
        <f t="shared" si="2"/>
        <v>-27</v>
      </c>
      <c r="L65" s="84">
        <f t="shared" si="3"/>
        <v>0</v>
      </c>
    </row>
    <row r="66" spans="1:12">
      <c r="A66" s="87">
        <v>72</v>
      </c>
      <c r="B66" s="86" t="s">
        <v>64</v>
      </c>
      <c r="C66" s="83">
        <v>846</v>
      </c>
      <c r="D66" s="83">
        <v>930</v>
      </c>
      <c r="E66" s="83">
        <v>945</v>
      </c>
      <c r="F66" s="83"/>
      <c r="G66" s="83"/>
      <c r="H66" s="83"/>
      <c r="I66" s="91">
        <f t="shared" si="0"/>
        <v>0.11702127659574468</v>
      </c>
      <c r="J66" s="84">
        <f t="shared" si="1"/>
        <v>99</v>
      </c>
      <c r="K66" s="84">
        <f t="shared" si="2"/>
        <v>15</v>
      </c>
      <c r="L66" s="84">
        <f t="shared" si="3"/>
        <v>0</v>
      </c>
    </row>
    <row r="67" spans="1:12">
      <c r="A67" s="87">
        <v>73</v>
      </c>
      <c r="B67" s="86" t="s">
        <v>65</v>
      </c>
      <c r="C67" s="83">
        <v>7359</v>
      </c>
      <c r="D67" s="83">
        <v>7396</v>
      </c>
      <c r="E67" s="83">
        <v>7356</v>
      </c>
      <c r="F67" s="83"/>
      <c r="G67" s="83"/>
      <c r="H67" s="83"/>
      <c r="I67" s="91">
        <f t="shared" si="0"/>
        <v>-4.0766408479412964E-4</v>
      </c>
      <c r="J67" s="84">
        <f t="shared" si="1"/>
        <v>-3</v>
      </c>
      <c r="K67" s="84">
        <f t="shared" si="2"/>
        <v>-40</v>
      </c>
      <c r="L67" s="84">
        <f t="shared" si="3"/>
        <v>0</v>
      </c>
    </row>
    <row r="68" spans="1:12">
      <c r="A68" s="87">
        <v>74</v>
      </c>
      <c r="B68" s="86" t="s">
        <v>66</v>
      </c>
      <c r="C68" s="83">
        <v>8408</v>
      </c>
      <c r="D68" s="83">
        <v>9091</v>
      </c>
      <c r="E68" s="83">
        <v>9060</v>
      </c>
      <c r="F68" s="83"/>
      <c r="G68" s="83"/>
      <c r="H68" s="83"/>
      <c r="I68" s="91">
        <f t="shared" ref="I68:I92" si="4">(E68-C68)/C68</f>
        <v>7.7545195052331109E-2</v>
      </c>
      <c r="J68" s="84">
        <f t="shared" ref="J68:J92" si="5">E68-C68</f>
        <v>652</v>
      </c>
      <c r="K68" s="84">
        <f t="shared" ref="K68:K92" si="6">E68-D68</f>
        <v>-31</v>
      </c>
      <c r="L68" s="84">
        <f t="shared" ref="L68:L92" si="7">H68-G68</f>
        <v>0</v>
      </c>
    </row>
    <row r="69" spans="1:12">
      <c r="A69" s="87">
        <v>75</v>
      </c>
      <c r="B69" s="86" t="s">
        <v>67</v>
      </c>
      <c r="C69" s="83">
        <v>2352</v>
      </c>
      <c r="D69" s="83">
        <v>2654</v>
      </c>
      <c r="E69" s="83">
        <v>2660</v>
      </c>
      <c r="F69" s="83"/>
      <c r="G69" s="83"/>
      <c r="H69" s="83"/>
      <c r="I69" s="91">
        <f t="shared" si="4"/>
        <v>0.13095238095238096</v>
      </c>
      <c r="J69" s="84">
        <f t="shared" si="5"/>
        <v>308</v>
      </c>
      <c r="K69" s="84">
        <f t="shared" si="6"/>
        <v>6</v>
      </c>
      <c r="L69" s="84">
        <f t="shared" si="7"/>
        <v>0</v>
      </c>
    </row>
    <row r="70" spans="1:12">
      <c r="A70" s="87">
        <v>77</v>
      </c>
      <c r="B70" s="86" t="s">
        <v>68</v>
      </c>
      <c r="C70" s="83">
        <v>5784</v>
      </c>
      <c r="D70" s="83">
        <v>5929</v>
      </c>
      <c r="E70" s="83">
        <v>5937</v>
      </c>
      <c r="F70" s="83"/>
      <c r="G70" s="83"/>
      <c r="H70" s="83"/>
      <c r="I70" s="91">
        <f t="shared" si="4"/>
        <v>2.6452282157676348E-2</v>
      </c>
      <c r="J70" s="84">
        <f t="shared" si="5"/>
        <v>153</v>
      </c>
      <c r="K70" s="84">
        <f t="shared" si="6"/>
        <v>8</v>
      </c>
      <c r="L70" s="84">
        <f t="shared" si="7"/>
        <v>0</v>
      </c>
    </row>
    <row r="71" spans="1:12">
      <c r="A71" s="87">
        <v>78</v>
      </c>
      <c r="B71" s="86" t="s">
        <v>69</v>
      </c>
      <c r="C71" s="83">
        <v>1790</v>
      </c>
      <c r="D71" s="83">
        <v>1801</v>
      </c>
      <c r="E71" s="83">
        <v>1808</v>
      </c>
      <c r="F71" s="83"/>
      <c r="G71" s="83"/>
      <c r="H71" s="83"/>
      <c r="I71" s="91">
        <f t="shared" si="4"/>
        <v>1.0055865921787709E-2</v>
      </c>
      <c r="J71" s="84">
        <f t="shared" si="5"/>
        <v>18</v>
      </c>
      <c r="K71" s="84">
        <f t="shared" si="6"/>
        <v>7</v>
      </c>
      <c r="L71" s="84">
        <f t="shared" si="7"/>
        <v>0</v>
      </c>
    </row>
    <row r="72" spans="1:12">
      <c r="A72" s="87">
        <v>79</v>
      </c>
      <c r="B72" s="86" t="s">
        <v>70</v>
      </c>
      <c r="C72" s="83">
        <v>8034</v>
      </c>
      <c r="D72" s="83">
        <v>8355</v>
      </c>
      <c r="E72" s="83">
        <v>8316</v>
      </c>
      <c r="F72" s="83"/>
      <c r="G72" s="83"/>
      <c r="H72" s="83"/>
      <c r="I72" s="91">
        <f t="shared" si="4"/>
        <v>3.5100821508588502E-2</v>
      </c>
      <c r="J72" s="84">
        <f t="shared" si="5"/>
        <v>282</v>
      </c>
      <c r="K72" s="84">
        <f t="shared" si="6"/>
        <v>-39</v>
      </c>
      <c r="L72" s="84">
        <f t="shared" si="7"/>
        <v>0</v>
      </c>
    </row>
    <row r="73" spans="1:12">
      <c r="A73" s="87">
        <v>80</v>
      </c>
      <c r="B73" s="86" t="s">
        <v>71</v>
      </c>
      <c r="C73" s="83">
        <v>20643</v>
      </c>
      <c r="D73" s="83">
        <v>22452</v>
      </c>
      <c r="E73" s="83">
        <v>22442</v>
      </c>
      <c r="F73" s="83"/>
      <c r="G73" s="83"/>
      <c r="H73" s="83"/>
      <c r="I73" s="91">
        <f t="shared" si="4"/>
        <v>8.7148185825703633E-2</v>
      </c>
      <c r="J73" s="84">
        <f t="shared" si="5"/>
        <v>1799</v>
      </c>
      <c r="K73" s="84">
        <f t="shared" si="6"/>
        <v>-10</v>
      </c>
      <c r="L73" s="84">
        <f t="shared" si="7"/>
        <v>0</v>
      </c>
    </row>
    <row r="74" spans="1:12">
      <c r="A74" s="87">
        <v>81</v>
      </c>
      <c r="B74" s="86" t="s">
        <v>72</v>
      </c>
      <c r="C74" s="83">
        <v>46889</v>
      </c>
      <c r="D74" s="83">
        <v>47055</v>
      </c>
      <c r="E74" s="83">
        <v>47099</v>
      </c>
      <c r="F74" s="83"/>
      <c r="G74" s="83"/>
      <c r="H74" s="83"/>
      <c r="I74" s="91">
        <f t="shared" si="4"/>
        <v>4.4786623728379788E-3</v>
      </c>
      <c r="J74" s="84">
        <f t="shared" si="5"/>
        <v>210</v>
      </c>
      <c r="K74" s="84">
        <f t="shared" si="6"/>
        <v>44</v>
      </c>
      <c r="L74" s="84">
        <f t="shared" si="7"/>
        <v>0</v>
      </c>
    </row>
    <row r="75" spans="1:12">
      <c r="A75" s="87">
        <v>82</v>
      </c>
      <c r="B75" s="86" t="s">
        <v>73</v>
      </c>
      <c r="C75" s="83">
        <v>49984</v>
      </c>
      <c r="D75" s="83">
        <v>49825</v>
      </c>
      <c r="E75" s="83">
        <v>49365</v>
      </c>
      <c r="F75" s="83"/>
      <c r="G75" s="83"/>
      <c r="H75" s="83"/>
      <c r="I75" s="91">
        <f t="shared" si="4"/>
        <v>-1.2383962868117798E-2</v>
      </c>
      <c r="J75" s="84">
        <f t="shared" si="5"/>
        <v>-619</v>
      </c>
      <c r="K75" s="84">
        <f t="shared" si="6"/>
        <v>-460</v>
      </c>
      <c r="L75" s="84">
        <f t="shared" si="7"/>
        <v>0</v>
      </c>
    </row>
    <row r="76" spans="1:12">
      <c r="A76" s="87">
        <v>84</v>
      </c>
      <c r="B76" s="86" t="s">
        <v>74</v>
      </c>
      <c r="C76" s="83">
        <v>2616</v>
      </c>
      <c r="D76" s="83">
        <v>4007</v>
      </c>
      <c r="E76" s="83">
        <v>4006</v>
      </c>
      <c r="F76" s="83"/>
      <c r="G76" s="83"/>
      <c r="H76" s="83"/>
      <c r="I76" s="91">
        <f t="shared" si="4"/>
        <v>0.53134556574923553</v>
      </c>
      <c r="J76" s="84">
        <f t="shared" si="5"/>
        <v>1390</v>
      </c>
      <c r="K76" s="84">
        <f t="shared" si="6"/>
        <v>-1</v>
      </c>
      <c r="L76" s="84">
        <f t="shared" si="7"/>
        <v>0</v>
      </c>
    </row>
    <row r="77" spans="1:12">
      <c r="A77" s="87">
        <v>85</v>
      </c>
      <c r="B77" s="86" t="s">
        <v>75</v>
      </c>
      <c r="C77" s="83">
        <v>24354</v>
      </c>
      <c r="D77" s="83">
        <v>27033</v>
      </c>
      <c r="E77" s="83">
        <v>26937</v>
      </c>
      <c r="F77" s="83"/>
      <c r="G77" s="83"/>
      <c r="H77" s="83"/>
      <c r="I77" s="91">
        <f t="shared" si="4"/>
        <v>0.10606060606060606</v>
      </c>
      <c r="J77" s="84">
        <f t="shared" si="5"/>
        <v>2583</v>
      </c>
      <c r="K77" s="84">
        <f t="shared" si="6"/>
        <v>-96</v>
      </c>
      <c r="L77" s="84">
        <f t="shared" si="7"/>
        <v>0</v>
      </c>
    </row>
    <row r="78" spans="1:12">
      <c r="A78" s="87">
        <v>86</v>
      </c>
      <c r="B78" s="86" t="s">
        <v>76</v>
      </c>
      <c r="C78" s="83">
        <v>22779</v>
      </c>
      <c r="D78" s="83">
        <v>25281</v>
      </c>
      <c r="E78" s="83">
        <v>25305</v>
      </c>
      <c r="F78" s="83"/>
      <c r="G78" s="83"/>
      <c r="H78" s="83"/>
      <c r="I78" s="91">
        <f t="shared" si="4"/>
        <v>0.11089161069406032</v>
      </c>
      <c r="J78" s="84">
        <f t="shared" si="5"/>
        <v>2526</v>
      </c>
      <c r="K78" s="84">
        <f t="shared" si="6"/>
        <v>24</v>
      </c>
      <c r="L78" s="84">
        <f t="shared" si="7"/>
        <v>0</v>
      </c>
    </row>
    <row r="79" spans="1:12">
      <c r="A79" s="87">
        <v>87</v>
      </c>
      <c r="B79" s="86" t="s">
        <v>77</v>
      </c>
      <c r="C79" s="83">
        <v>1436</v>
      </c>
      <c r="D79" s="83">
        <v>1650</v>
      </c>
      <c r="E79" s="83">
        <v>1638</v>
      </c>
      <c r="F79" s="83"/>
      <c r="G79" s="83"/>
      <c r="H79" s="83"/>
      <c r="I79" s="91">
        <f t="shared" si="4"/>
        <v>0.14066852367688024</v>
      </c>
      <c r="J79" s="84">
        <f t="shared" si="5"/>
        <v>202</v>
      </c>
      <c r="K79" s="84">
        <f t="shared" si="6"/>
        <v>-12</v>
      </c>
      <c r="L79" s="84">
        <f t="shared" si="7"/>
        <v>0</v>
      </c>
    </row>
    <row r="80" spans="1:12">
      <c r="A80" s="87">
        <v>88</v>
      </c>
      <c r="B80" s="86" t="s">
        <v>78</v>
      </c>
      <c r="C80" s="83">
        <v>4607</v>
      </c>
      <c r="D80" s="83">
        <v>4988</v>
      </c>
      <c r="E80" s="83">
        <v>4992</v>
      </c>
      <c r="F80" s="83"/>
      <c r="G80" s="83"/>
      <c r="H80" s="83"/>
      <c r="I80" s="91">
        <f t="shared" si="4"/>
        <v>8.356848274365096E-2</v>
      </c>
      <c r="J80" s="84">
        <f t="shared" si="5"/>
        <v>385</v>
      </c>
      <c r="K80" s="84">
        <f t="shared" si="6"/>
        <v>4</v>
      </c>
      <c r="L80" s="84">
        <f t="shared" si="7"/>
        <v>0</v>
      </c>
    </row>
    <row r="81" spans="1:12">
      <c r="A81" s="87">
        <v>90</v>
      </c>
      <c r="B81" s="86" t="s">
        <v>79</v>
      </c>
      <c r="C81" s="83">
        <v>1401</v>
      </c>
      <c r="D81" s="83">
        <v>1431</v>
      </c>
      <c r="E81" s="83">
        <v>1429</v>
      </c>
      <c r="F81" s="83"/>
      <c r="G81" s="83"/>
      <c r="H81" s="83"/>
      <c r="I81" s="91">
        <f t="shared" si="4"/>
        <v>1.9985724482512492E-2</v>
      </c>
      <c r="J81" s="84">
        <f t="shared" si="5"/>
        <v>28</v>
      </c>
      <c r="K81" s="84">
        <f t="shared" si="6"/>
        <v>-2</v>
      </c>
      <c r="L81" s="84">
        <f t="shared" si="7"/>
        <v>0</v>
      </c>
    </row>
    <row r="82" spans="1:12">
      <c r="A82" s="87">
        <v>91</v>
      </c>
      <c r="B82" s="86" t="s">
        <v>80</v>
      </c>
      <c r="C82" s="83">
        <v>424</v>
      </c>
      <c r="D82" s="83">
        <v>511</v>
      </c>
      <c r="E82" s="83">
        <v>522</v>
      </c>
      <c r="F82" s="83"/>
      <c r="G82" s="83"/>
      <c r="H82" s="83"/>
      <c r="I82" s="91">
        <f t="shared" si="4"/>
        <v>0.23113207547169812</v>
      </c>
      <c r="J82" s="84">
        <f t="shared" si="5"/>
        <v>98</v>
      </c>
      <c r="K82" s="84">
        <f t="shared" si="6"/>
        <v>11</v>
      </c>
      <c r="L82" s="84">
        <f t="shared" si="7"/>
        <v>0</v>
      </c>
    </row>
    <row r="83" spans="1:12">
      <c r="A83" s="87">
        <v>92</v>
      </c>
      <c r="B83" s="86" t="s">
        <v>81</v>
      </c>
      <c r="C83" s="83">
        <v>3398</v>
      </c>
      <c r="D83" s="83">
        <v>3173</v>
      </c>
      <c r="E83" s="83">
        <v>3144</v>
      </c>
      <c r="F83" s="83"/>
      <c r="G83" s="83"/>
      <c r="H83" s="83"/>
      <c r="I83" s="91">
        <f t="shared" si="4"/>
        <v>-7.4749852854620366E-2</v>
      </c>
      <c r="J83" s="84">
        <f t="shared" si="5"/>
        <v>-254</v>
      </c>
      <c r="K83" s="84">
        <f t="shared" si="6"/>
        <v>-29</v>
      </c>
      <c r="L83" s="84">
        <f t="shared" si="7"/>
        <v>0</v>
      </c>
    </row>
    <row r="84" spans="1:12">
      <c r="A84" s="87">
        <v>93</v>
      </c>
      <c r="B84" s="86" t="s">
        <v>82</v>
      </c>
      <c r="C84" s="83">
        <v>8199</v>
      </c>
      <c r="D84" s="83">
        <v>8828</v>
      </c>
      <c r="E84" s="83">
        <v>8874</v>
      </c>
      <c r="F84" s="83"/>
      <c r="G84" s="83"/>
      <c r="H84" s="83"/>
      <c r="I84" s="91">
        <f t="shared" si="4"/>
        <v>8.232711306256861E-2</v>
      </c>
      <c r="J84" s="84">
        <f t="shared" si="5"/>
        <v>675</v>
      </c>
      <c r="K84" s="84">
        <f t="shared" si="6"/>
        <v>46</v>
      </c>
      <c r="L84" s="84">
        <f t="shared" si="7"/>
        <v>0</v>
      </c>
    </row>
    <row r="85" spans="1:12">
      <c r="A85" s="87">
        <v>94</v>
      </c>
      <c r="B85" s="86" t="s">
        <v>83</v>
      </c>
      <c r="C85" s="83">
        <v>10020</v>
      </c>
      <c r="D85" s="83">
        <v>10417</v>
      </c>
      <c r="E85" s="83">
        <v>10401</v>
      </c>
      <c r="F85" s="83"/>
      <c r="G85" s="83"/>
      <c r="H85" s="83"/>
      <c r="I85" s="91">
        <f t="shared" si="4"/>
        <v>3.8023952095808382E-2</v>
      </c>
      <c r="J85" s="84">
        <f t="shared" si="5"/>
        <v>381</v>
      </c>
      <c r="K85" s="84">
        <f t="shared" si="6"/>
        <v>-16</v>
      </c>
      <c r="L85" s="84">
        <f t="shared" si="7"/>
        <v>0</v>
      </c>
    </row>
    <row r="86" spans="1:12">
      <c r="A86" s="87">
        <v>95</v>
      </c>
      <c r="B86" s="86" t="s">
        <v>84</v>
      </c>
      <c r="C86" s="83">
        <v>11932</v>
      </c>
      <c r="D86" s="83">
        <v>11906</v>
      </c>
      <c r="E86" s="83">
        <v>11799</v>
      </c>
      <c r="F86" s="83"/>
      <c r="G86" s="83"/>
      <c r="H86" s="83"/>
      <c r="I86" s="91">
        <f t="shared" si="4"/>
        <v>-1.1146496815286623E-2</v>
      </c>
      <c r="J86" s="84">
        <f t="shared" si="5"/>
        <v>-133</v>
      </c>
      <c r="K86" s="84">
        <f t="shared" si="6"/>
        <v>-107</v>
      </c>
      <c r="L86" s="84">
        <f t="shared" si="7"/>
        <v>0</v>
      </c>
    </row>
    <row r="87" spans="1:12">
      <c r="A87" s="87">
        <v>96</v>
      </c>
      <c r="B87" s="86" t="s">
        <v>85</v>
      </c>
      <c r="C87" s="83">
        <v>31236</v>
      </c>
      <c r="D87" s="83">
        <v>32484</v>
      </c>
      <c r="E87" s="83">
        <v>32465</v>
      </c>
      <c r="F87" s="83"/>
      <c r="G87" s="83"/>
      <c r="H87" s="83"/>
      <c r="I87" s="91">
        <f t="shared" si="4"/>
        <v>3.9345626840824689E-2</v>
      </c>
      <c r="J87" s="84">
        <f t="shared" si="5"/>
        <v>1229</v>
      </c>
      <c r="K87" s="84">
        <f t="shared" si="6"/>
        <v>-19</v>
      </c>
      <c r="L87" s="84">
        <f t="shared" si="7"/>
        <v>0</v>
      </c>
    </row>
    <row r="88" spans="1:12">
      <c r="A88" s="87">
        <v>97</v>
      </c>
      <c r="B88" s="86" t="s">
        <v>86</v>
      </c>
      <c r="C88" s="83">
        <v>16462</v>
      </c>
      <c r="D88" s="83">
        <v>13188</v>
      </c>
      <c r="E88" s="83">
        <v>12911</v>
      </c>
      <c r="F88" s="83"/>
      <c r="G88" s="83"/>
      <c r="H88" s="83"/>
      <c r="I88" s="91">
        <f t="shared" si="4"/>
        <v>-0.21570890535779372</v>
      </c>
      <c r="J88" s="84">
        <f t="shared" si="5"/>
        <v>-3551</v>
      </c>
      <c r="K88" s="84">
        <f t="shared" si="6"/>
        <v>-277</v>
      </c>
      <c r="L88" s="84">
        <f t="shared" si="7"/>
        <v>0</v>
      </c>
    </row>
    <row r="89" spans="1:12">
      <c r="A89" s="87">
        <v>98</v>
      </c>
      <c r="B89" s="86" t="s">
        <v>87</v>
      </c>
      <c r="C89" s="83">
        <v>437</v>
      </c>
      <c r="D89" s="83">
        <v>393</v>
      </c>
      <c r="E89" s="83">
        <v>393</v>
      </c>
      <c r="F89" s="83"/>
      <c r="G89" s="83"/>
      <c r="H89" s="83"/>
      <c r="I89" s="91">
        <f t="shared" si="4"/>
        <v>-0.10068649885583524</v>
      </c>
      <c r="J89" s="84">
        <f t="shared" si="5"/>
        <v>-44</v>
      </c>
      <c r="K89" s="84">
        <f t="shared" si="6"/>
        <v>0</v>
      </c>
      <c r="L89" s="84">
        <f t="shared" si="7"/>
        <v>0</v>
      </c>
    </row>
    <row r="90" spans="1:12">
      <c r="A90" s="87">
        <v>99</v>
      </c>
      <c r="B90" s="86" t="s">
        <v>88</v>
      </c>
      <c r="C90" s="83">
        <v>447</v>
      </c>
      <c r="D90" s="83">
        <v>434</v>
      </c>
      <c r="E90" s="83">
        <v>433</v>
      </c>
      <c r="F90" s="83"/>
      <c r="G90" s="83"/>
      <c r="H90" s="83"/>
      <c r="I90" s="91">
        <f t="shared" si="4"/>
        <v>-3.1319910514541388E-2</v>
      </c>
      <c r="J90" s="84">
        <f t="shared" si="5"/>
        <v>-14</v>
      </c>
      <c r="K90" s="84">
        <f t="shared" si="6"/>
        <v>-1</v>
      </c>
      <c r="L90" s="84">
        <f t="shared" si="7"/>
        <v>0</v>
      </c>
    </row>
    <row r="91" spans="1:12" s="157" customFormat="1">
      <c r="A91" s="87"/>
      <c r="B91" s="86" t="s">
        <v>285</v>
      </c>
      <c r="C91" s="83">
        <v>41236</v>
      </c>
      <c r="D91" s="83">
        <v>42255</v>
      </c>
      <c r="E91" s="83">
        <v>42479</v>
      </c>
      <c r="F91" s="83"/>
      <c r="G91" s="83"/>
      <c r="H91" s="83"/>
      <c r="I91" s="91">
        <f t="shared" ref="I91" si="8">(E91-C91)/C91</f>
        <v>3.0143563876224657E-2</v>
      </c>
      <c r="J91" s="84">
        <f t="shared" ref="J91" si="9">E91-C91</f>
        <v>1243</v>
      </c>
      <c r="K91" s="84">
        <f t="shared" ref="K91" si="10">E91-D91</f>
        <v>224</v>
      </c>
      <c r="L91" s="84">
        <f t="shared" ref="L91" si="11">H91-G91</f>
        <v>0</v>
      </c>
    </row>
    <row r="92" spans="1:12" s="116" customFormat="1" ht="14.45" customHeight="1">
      <c r="A92" s="193" t="s">
        <v>89</v>
      </c>
      <c r="B92" s="193"/>
      <c r="C92" s="118">
        <v>1820222</v>
      </c>
      <c r="D92" s="118">
        <v>1869268</v>
      </c>
      <c r="E92" s="118">
        <v>1857604</v>
      </c>
      <c r="F92" s="118"/>
      <c r="G92" s="118"/>
      <c r="H92" s="118"/>
      <c r="I92" s="113">
        <f t="shared" si="4"/>
        <v>2.0537055370169133E-2</v>
      </c>
      <c r="J92" s="119">
        <f t="shared" si="5"/>
        <v>37382</v>
      </c>
      <c r="K92" s="119">
        <f t="shared" si="6"/>
        <v>-11664</v>
      </c>
      <c r="L92" s="84">
        <f t="shared" si="7"/>
        <v>0</v>
      </c>
    </row>
    <row r="93" spans="1:12">
      <c r="A93" s="8"/>
      <c r="B93" s="8"/>
    </row>
    <row r="94" spans="1:12">
      <c r="E94" s="165"/>
      <c r="F94" s="165"/>
    </row>
    <row r="95" spans="1:12">
      <c r="E95" s="165"/>
      <c r="F95" s="165"/>
    </row>
    <row r="97" spans="3:8">
      <c r="C97" s="169"/>
      <c r="D97" s="169"/>
      <c r="E97" s="169"/>
      <c r="F97" s="169"/>
      <c r="G97" s="169"/>
      <c r="H97" s="169"/>
    </row>
  </sheetData>
  <mergeCells count="3">
    <mergeCell ref="A92:B92"/>
    <mergeCell ref="C1:E1"/>
    <mergeCell ref="F1:H1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87"/>
  <sheetViews>
    <sheetView topLeftCell="J1" zoomScale="80" zoomScaleNormal="80" workbookViewId="0">
      <selection activeCell="U18" sqref="U18"/>
    </sheetView>
  </sheetViews>
  <sheetFormatPr defaultRowHeight="15"/>
  <cols>
    <col min="2" max="2" width="19.140625" customWidth="1"/>
    <col min="3" max="3" width="13.140625" style="154" customWidth="1"/>
    <col min="4" max="4" width="13.140625" style="153" customWidth="1"/>
    <col min="5" max="5" width="13.140625" style="155" customWidth="1"/>
    <col min="6" max="8" width="13.140625" style="157" customWidth="1"/>
    <col min="9" max="9" width="34.85546875" customWidth="1"/>
    <col min="10" max="10" width="34.5703125" customWidth="1"/>
    <col min="11" max="11" width="31" customWidth="1"/>
    <col min="12" max="12" width="31" style="157" customWidth="1"/>
  </cols>
  <sheetData>
    <row r="1" spans="1:12" s="157" customFormat="1" ht="15.75" thickBot="1">
      <c r="C1" s="188" t="s">
        <v>281</v>
      </c>
      <c r="D1" s="188"/>
      <c r="E1" s="189"/>
      <c r="F1" s="190" t="s">
        <v>280</v>
      </c>
      <c r="G1" s="188"/>
      <c r="H1" s="189"/>
    </row>
    <row r="2" spans="1:12" ht="43.5" customHeight="1">
      <c r="A2" s="93" t="s">
        <v>91</v>
      </c>
      <c r="B2" s="93" t="s">
        <v>174</v>
      </c>
      <c r="C2" s="94">
        <v>42948</v>
      </c>
      <c r="D2" s="94">
        <v>43282</v>
      </c>
      <c r="E2" s="94">
        <v>43313</v>
      </c>
      <c r="F2" s="94">
        <v>42948</v>
      </c>
      <c r="G2" s="94">
        <v>43282</v>
      </c>
      <c r="H2" s="94">
        <v>43313</v>
      </c>
      <c r="I2" s="93" t="s">
        <v>352</v>
      </c>
      <c r="J2" s="93" t="s">
        <v>353</v>
      </c>
      <c r="K2" s="2" t="s">
        <v>354</v>
      </c>
      <c r="L2" s="163" t="s">
        <v>355</v>
      </c>
    </row>
    <row r="3" spans="1:12">
      <c r="A3" s="76">
        <v>1</v>
      </c>
      <c r="B3" s="90" t="s">
        <v>92</v>
      </c>
      <c r="C3" s="26">
        <v>252236</v>
      </c>
      <c r="D3" s="26">
        <v>252280</v>
      </c>
      <c r="E3" s="26">
        <v>249179</v>
      </c>
      <c r="F3" s="26"/>
      <c r="G3" s="26"/>
      <c r="H3" s="26"/>
      <c r="I3" s="91">
        <f>(E3-C3)/C3</f>
        <v>-1.2119602277232433E-2</v>
      </c>
      <c r="J3" s="26">
        <f>E3-C3</f>
        <v>-3057</v>
      </c>
      <c r="K3" s="26">
        <f>E3-D3</f>
        <v>-3101</v>
      </c>
      <c r="L3" s="26">
        <f>H3-G3</f>
        <v>0</v>
      </c>
    </row>
    <row r="4" spans="1:12">
      <c r="A4" s="76">
        <v>2</v>
      </c>
      <c r="B4" s="90" t="s">
        <v>93</v>
      </c>
      <c r="C4" s="26">
        <v>41371</v>
      </c>
      <c r="D4" s="26">
        <v>45863</v>
      </c>
      <c r="E4" s="26">
        <v>45254</v>
      </c>
      <c r="F4" s="26"/>
      <c r="G4" s="26"/>
      <c r="H4" s="26"/>
      <c r="I4" s="91">
        <f t="shared" ref="I4:I67" si="0">(E4-C4)/C4</f>
        <v>9.3858016484977394E-2</v>
      </c>
      <c r="J4" s="26">
        <f t="shared" ref="J4:J67" si="1">E4-C4</f>
        <v>3883</v>
      </c>
      <c r="K4" s="26">
        <f t="shared" ref="K4:K67" si="2">E4-D4</f>
        <v>-609</v>
      </c>
      <c r="L4" s="26">
        <f t="shared" ref="L4:L67" si="3">H4-G4</f>
        <v>0</v>
      </c>
    </row>
    <row r="5" spans="1:12">
      <c r="A5" s="76">
        <v>3</v>
      </c>
      <c r="B5" s="90" t="s">
        <v>94</v>
      </c>
      <c r="C5" s="26">
        <v>84297</v>
      </c>
      <c r="D5" s="26">
        <v>86457</v>
      </c>
      <c r="E5" s="26">
        <v>85382</v>
      </c>
      <c r="F5" s="26"/>
      <c r="G5" s="26"/>
      <c r="H5" s="26"/>
      <c r="I5" s="91">
        <f t="shared" si="0"/>
        <v>1.2871157929700939E-2</v>
      </c>
      <c r="J5" s="26">
        <f t="shared" si="1"/>
        <v>1085</v>
      </c>
      <c r="K5" s="26">
        <f t="shared" si="2"/>
        <v>-1075</v>
      </c>
      <c r="L5" s="26">
        <f t="shared" si="3"/>
        <v>0</v>
      </c>
    </row>
    <row r="6" spans="1:12">
      <c r="A6" s="76">
        <v>4</v>
      </c>
      <c r="B6" s="90" t="s">
        <v>95</v>
      </c>
      <c r="C6" s="26">
        <v>22663</v>
      </c>
      <c r="D6" s="26">
        <v>24093</v>
      </c>
      <c r="E6" s="26">
        <v>24510</v>
      </c>
      <c r="F6" s="26"/>
      <c r="G6" s="26"/>
      <c r="H6" s="26"/>
      <c r="I6" s="91">
        <f t="shared" si="0"/>
        <v>8.1498477694921231E-2</v>
      </c>
      <c r="J6" s="26">
        <f t="shared" si="1"/>
        <v>1847</v>
      </c>
      <c r="K6" s="26">
        <f t="shared" si="2"/>
        <v>417</v>
      </c>
      <c r="L6" s="26">
        <f t="shared" si="3"/>
        <v>0</v>
      </c>
    </row>
    <row r="7" spans="1:12">
      <c r="A7" s="76">
        <v>5</v>
      </c>
      <c r="B7" s="90" t="s">
        <v>96</v>
      </c>
      <c r="C7" s="26">
        <v>34752</v>
      </c>
      <c r="D7" s="26">
        <v>36370</v>
      </c>
      <c r="E7" s="26">
        <v>35503</v>
      </c>
      <c r="F7" s="26"/>
      <c r="G7" s="26"/>
      <c r="H7" s="26"/>
      <c r="I7" s="91">
        <f t="shared" si="0"/>
        <v>2.161026703499079E-2</v>
      </c>
      <c r="J7" s="26">
        <f t="shared" si="1"/>
        <v>751</v>
      </c>
      <c r="K7" s="26">
        <f t="shared" si="2"/>
        <v>-867</v>
      </c>
      <c r="L7" s="26">
        <f t="shared" si="3"/>
        <v>0</v>
      </c>
    </row>
    <row r="8" spans="1:12">
      <c r="A8" s="76">
        <v>6</v>
      </c>
      <c r="B8" s="90" t="s">
        <v>97</v>
      </c>
      <c r="C8" s="26">
        <v>892414</v>
      </c>
      <c r="D8" s="26">
        <v>913770</v>
      </c>
      <c r="E8" s="26">
        <v>899608</v>
      </c>
      <c r="F8" s="26"/>
      <c r="G8" s="26"/>
      <c r="H8" s="26"/>
      <c r="I8" s="91">
        <f t="shared" si="0"/>
        <v>8.0612809749734983E-3</v>
      </c>
      <c r="J8" s="26">
        <f t="shared" si="1"/>
        <v>7194</v>
      </c>
      <c r="K8" s="26">
        <f t="shared" si="2"/>
        <v>-14162</v>
      </c>
      <c r="L8" s="26">
        <f t="shared" si="3"/>
        <v>0</v>
      </c>
    </row>
    <row r="9" spans="1:12">
      <c r="A9" s="76">
        <v>7</v>
      </c>
      <c r="B9" s="90" t="s">
        <v>98</v>
      </c>
      <c r="C9" s="26">
        <v>434978</v>
      </c>
      <c r="D9" s="26">
        <v>458002</v>
      </c>
      <c r="E9" s="26">
        <v>451410</v>
      </c>
      <c r="F9" s="26"/>
      <c r="G9" s="26"/>
      <c r="H9" s="26"/>
      <c r="I9" s="91">
        <f t="shared" si="0"/>
        <v>3.7776623185540419E-2</v>
      </c>
      <c r="J9" s="26">
        <f t="shared" si="1"/>
        <v>16432</v>
      </c>
      <c r="K9" s="26">
        <f t="shared" si="2"/>
        <v>-6592</v>
      </c>
      <c r="L9" s="26">
        <f t="shared" si="3"/>
        <v>0</v>
      </c>
    </row>
    <row r="10" spans="1:12">
      <c r="A10" s="76">
        <v>8</v>
      </c>
      <c r="B10" s="90" t="s">
        <v>99</v>
      </c>
      <c r="C10" s="26">
        <v>22181</v>
      </c>
      <c r="D10" s="26">
        <v>23112</v>
      </c>
      <c r="E10" s="26">
        <v>22884</v>
      </c>
      <c r="F10" s="26"/>
      <c r="G10" s="26"/>
      <c r="H10" s="26"/>
      <c r="I10" s="91">
        <f t="shared" si="0"/>
        <v>3.1693791984130561E-2</v>
      </c>
      <c r="J10" s="26">
        <f t="shared" si="1"/>
        <v>703</v>
      </c>
      <c r="K10" s="26">
        <f t="shared" si="2"/>
        <v>-228</v>
      </c>
      <c r="L10" s="26">
        <f t="shared" si="3"/>
        <v>0</v>
      </c>
    </row>
    <row r="11" spans="1:12">
      <c r="A11" s="76">
        <v>9</v>
      </c>
      <c r="B11" s="90" t="s">
        <v>100</v>
      </c>
      <c r="C11" s="26">
        <v>145424</v>
      </c>
      <c r="D11" s="26">
        <v>146805</v>
      </c>
      <c r="E11" s="26">
        <v>143576</v>
      </c>
      <c r="F11" s="26"/>
      <c r="G11" s="26"/>
      <c r="H11" s="26"/>
      <c r="I11" s="91">
        <f t="shared" si="0"/>
        <v>-1.2707668610408186E-2</v>
      </c>
      <c r="J11" s="26">
        <f t="shared" si="1"/>
        <v>-1848</v>
      </c>
      <c r="K11" s="26">
        <f t="shared" si="2"/>
        <v>-3229</v>
      </c>
      <c r="L11" s="26">
        <f t="shared" si="3"/>
        <v>0</v>
      </c>
    </row>
    <row r="12" spans="1:12">
      <c r="A12" s="76">
        <v>10</v>
      </c>
      <c r="B12" s="90" t="s">
        <v>101</v>
      </c>
      <c r="C12" s="26">
        <v>155885</v>
      </c>
      <c r="D12" s="26">
        <v>160735</v>
      </c>
      <c r="E12" s="26">
        <v>158037</v>
      </c>
      <c r="F12" s="26"/>
      <c r="G12" s="26"/>
      <c r="H12" s="26"/>
      <c r="I12" s="91">
        <f t="shared" si="0"/>
        <v>1.380504859351445E-2</v>
      </c>
      <c r="J12" s="26">
        <f t="shared" si="1"/>
        <v>2152</v>
      </c>
      <c r="K12" s="26">
        <f t="shared" si="2"/>
        <v>-2698</v>
      </c>
      <c r="L12" s="26">
        <f t="shared" si="3"/>
        <v>0</v>
      </c>
    </row>
    <row r="13" spans="1:12">
      <c r="A13" s="76">
        <v>11</v>
      </c>
      <c r="B13" s="90" t="s">
        <v>102</v>
      </c>
      <c r="C13" s="26">
        <v>30164</v>
      </c>
      <c r="D13" s="26">
        <v>31605</v>
      </c>
      <c r="E13" s="26">
        <v>30890</v>
      </c>
      <c r="F13" s="26"/>
      <c r="G13" s="26"/>
      <c r="H13" s="26"/>
      <c r="I13" s="91">
        <f t="shared" si="0"/>
        <v>2.4068425938204484E-2</v>
      </c>
      <c r="J13" s="26">
        <f t="shared" si="1"/>
        <v>726</v>
      </c>
      <c r="K13" s="26">
        <f t="shared" si="2"/>
        <v>-715</v>
      </c>
      <c r="L13" s="26">
        <f t="shared" si="3"/>
        <v>0</v>
      </c>
    </row>
    <row r="14" spans="1:12">
      <c r="A14" s="76">
        <v>12</v>
      </c>
      <c r="B14" s="90" t="s">
        <v>103</v>
      </c>
      <c r="C14" s="26">
        <v>21044</v>
      </c>
      <c r="D14" s="26">
        <v>23362</v>
      </c>
      <c r="E14" s="26">
        <v>23423</v>
      </c>
      <c r="F14" s="26"/>
      <c r="G14" s="26"/>
      <c r="H14" s="26"/>
      <c r="I14" s="91">
        <f t="shared" si="0"/>
        <v>0.11304885002851169</v>
      </c>
      <c r="J14" s="26">
        <f t="shared" si="1"/>
        <v>2379</v>
      </c>
      <c r="K14" s="26">
        <f t="shared" si="2"/>
        <v>61</v>
      </c>
      <c r="L14" s="26">
        <f t="shared" si="3"/>
        <v>0</v>
      </c>
    </row>
    <row r="15" spans="1:12">
      <c r="A15" s="76">
        <v>13</v>
      </c>
      <c r="B15" s="90" t="s">
        <v>104</v>
      </c>
      <c r="C15" s="26">
        <v>19341</v>
      </c>
      <c r="D15" s="26">
        <v>24414</v>
      </c>
      <c r="E15" s="26">
        <v>25014</v>
      </c>
      <c r="F15" s="26"/>
      <c r="G15" s="26"/>
      <c r="H15" s="26"/>
      <c r="I15" s="91">
        <f t="shared" si="0"/>
        <v>0.29331472002481773</v>
      </c>
      <c r="J15" s="26">
        <f t="shared" si="1"/>
        <v>5673</v>
      </c>
      <c r="K15" s="26">
        <f t="shared" si="2"/>
        <v>600</v>
      </c>
      <c r="L15" s="26">
        <f t="shared" si="3"/>
        <v>0</v>
      </c>
    </row>
    <row r="16" spans="1:12">
      <c r="A16" s="76">
        <v>14</v>
      </c>
      <c r="B16" s="90" t="s">
        <v>105</v>
      </c>
      <c r="C16" s="26">
        <v>45873</v>
      </c>
      <c r="D16" s="26">
        <v>47687</v>
      </c>
      <c r="E16" s="26">
        <v>47193</v>
      </c>
      <c r="F16" s="26"/>
      <c r="G16" s="26"/>
      <c r="H16" s="26"/>
      <c r="I16" s="91">
        <f t="shared" si="0"/>
        <v>2.8775096461971093E-2</v>
      </c>
      <c r="J16" s="26">
        <f t="shared" si="1"/>
        <v>1320</v>
      </c>
      <c r="K16" s="26">
        <f t="shared" si="2"/>
        <v>-494</v>
      </c>
      <c r="L16" s="26">
        <f t="shared" si="3"/>
        <v>0</v>
      </c>
    </row>
    <row r="17" spans="1:12">
      <c r="A17" s="76">
        <v>15</v>
      </c>
      <c r="B17" s="90" t="s">
        <v>106</v>
      </c>
      <c r="C17" s="26">
        <v>35366</v>
      </c>
      <c r="D17" s="26">
        <v>34701</v>
      </c>
      <c r="E17" s="26">
        <v>34060</v>
      </c>
      <c r="F17" s="26"/>
      <c r="G17" s="26"/>
      <c r="H17" s="26"/>
      <c r="I17" s="91">
        <f t="shared" si="0"/>
        <v>-3.6928123056042525E-2</v>
      </c>
      <c r="J17" s="26">
        <f t="shared" si="1"/>
        <v>-1306</v>
      </c>
      <c r="K17" s="26">
        <f t="shared" si="2"/>
        <v>-641</v>
      </c>
      <c r="L17" s="26">
        <f t="shared" si="3"/>
        <v>0</v>
      </c>
    </row>
    <row r="18" spans="1:12">
      <c r="A18" s="76">
        <v>16</v>
      </c>
      <c r="B18" s="90" t="s">
        <v>107</v>
      </c>
      <c r="C18" s="26">
        <v>513235</v>
      </c>
      <c r="D18" s="26">
        <v>524950</v>
      </c>
      <c r="E18" s="26">
        <v>518134</v>
      </c>
      <c r="F18" s="26"/>
      <c r="G18" s="26"/>
      <c r="H18" s="26"/>
      <c r="I18" s="91">
        <f t="shared" si="0"/>
        <v>9.5453349829999895E-3</v>
      </c>
      <c r="J18" s="26">
        <f t="shared" si="1"/>
        <v>4899</v>
      </c>
      <c r="K18" s="26">
        <f t="shared" si="2"/>
        <v>-6816</v>
      </c>
      <c r="L18" s="26">
        <f t="shared" si="3"/>
        <v>0</v>
      </c>
    </row>
    <row r="19" spans="1:12">
      <c r="A19" s="76">
        <v>17</v>
      </c>
      <c r="B19" s="90" t="s">
        <v>108</v>
      </c>
      <c r="C19" s="26">
        <v>71787</v>
      </c>
      <c r="D19" s="26">
        <v>74885</v>
      </c>
      <c r="E19" s="26">
        <v>73283</v>
      </c>
      <c r="F19" s="26"/>
      <c r="G19" s="26"/>
      <c r="H19" s="26"/>
      <c r="I19" s="91">
        <f t="shared" si="0"/>
        <v>2.0839427751542759E-2</v>
      </c>
      <c r="J19" s="26">
        <f t="shared" si="1"/>
        <v>1496</v>
      </c>
      <c r="K19" s="26">
        <f t="shared" si="2"/>
        <v>-1602</v>
      </c>
      <c r="L19" s="26">
        <f t="shared" si="3"/>
        <v>0</v>
      </c>
    </row>
    <row r="20" spans="1:12">
      <c r="A20" s="76">
        <v>18</v>
      </c>
      <c r="B20" s="90" t="s">
        <v>109</v>
      </c>
      <c r="C20" s="26">
        <v>20309</v>
      </c>
      <c r="D20" s="26">
        <v>21588</v>
      </c>
      <c r="E20" s="26">
        <v>21231</v>
      </c>
      <c r="F20" s="26"/>
      <c r="G20" s="26"/>
      <c r="H20" s="26"/>
      <c r="I20" s="91">
        <f t="shared" si="0"/>
        <v>4.5398591757348956E-2</v>
      </c>
      <c r="J20" s="26">
        <f t="shared" si="1"/>
        <v>922</v>
      </c>
      <c r="K20" s="26">
        <f t="shared" si="2"/>
        <v>-357</v>
      </c>
      <c r="L20" s="26">
        <f t="shared" si="3"/>
        <v>0</v>
      </c>
    </row>
    <row r="21" spans="1:12">
      <c r="A21" s="76">
        <v>19</v>
      </c>
      <c r="B21" s="90" t="s">
        <v>110</v>
      </c>
      <c r="C21" s="26">
        <v>55251</v>
      </c>
      <c r="D21" s="26">
        <v>55352</v>
      </c>
      <c r="E21" s="26">
        <v>54930</v>
      </c>
      <c r="F21" s="26"/>
      <c r="G21" s="26"/>
      <c r="H21" s="26"/>
      <c r="I21" s="91">
        <f t="shared" si="0"/>
        <v>-5.8098495954824348E-3</v>
      </c>
      <c r="J21" s="26">
        <f t="shared" si="1"/>
        <v>-321</v>
      </c>
      <c r="K21" s="26">
        <f t="shared" si="2"/>
        <v>-422</v>
      </c>
      <c r="L21" s="26">
        <f t="shared" si="3"/>
        <v>0</v>
      </c>
    </row>
    <row r="22" spans="1:12">
      <c r="A22" s="76">
        <v>20</v>
      </c>
      <c r="B22" s="90" t="s">
        <v>111</v>
      </c>
      <c r="C22" s="26">
        <v>167172</v>
      </c>
      <c r="D22" s="26">
        <v>167002</v>
      </c>
      <c r="E22" s="26">
        <v>164409</v>
      </c>
      <c r="F22" s="26"/>
      <c r="G22" s="26"/>
      <c r="H22" s="26"/>
      <c r="I22" s="91">
        <f t="shared" si="0"/>
        <v>-1.6527887445265954E-2</v>
      </c>
      <c r="J22" s="26">
        <f t="shared" si="1"/>
        <v>-2763</v>
      </c>
      <c r="K22" s="26">
        <f t="shared" si="2"/>
        <v>-2593</v>
      </c>
      <c r="L22" s="26">
        <f t="shared" si="3"/>
        <v>0</v>
      </c>
    </row>
    <row r="23" spans="1:12">
      <c r="A23" s="76">
        <v>21</v>
      </c>
      <c r="B23" s="90" t="s">
        <v>112</v>
      </c>
      <c r="C23" s="26">
        <v>112942</v>
      </c>
      <c r="D23" s="26">
        <v>122006</v>
      </c>
      <c r="E23" s="26">
        <v>122024</v>
      </c>
      <c r="F23" s="26"/>
      <c r="G23" s="26"/>
      <c r="H23" s="26"/>
      <c r="I23" s="91">
        <f t="shared" si="0"/>
        <v>8.0412955322200774E-2</v>
      </c>
      <c r="J23" s="26">
        <f t="shared" si="1"/>
        <v>9082</v>
      </c>
      <c r="K23" s="26">
        <f t="shared" si="2"/>
        <v>18</v>
      </c>
      <c r="L23" s="26">
        <f t="shared" si="3"/>
        <v>0</v>
      </c>
    </row>
    <row r="24" spans="1:12">
      <c r="A24" s="76">
        <v>22</v>
      </c>
      <c r="B24" s="90" t="s">
        <v>113</v>
      </c>
      <c r="C24" s="26">
        <v>49734</v>
      </c>
      <c r="D24" s="26">
        <v>52970</v>
      </c>
      <c r="E24" s="26">
        <v>52093</v>
      </c>
      <c r="F24" s="26"/>
      <c r="G24" s="26"/>
      <c r="H24" s="26"/>
      <c r="I24" s="91">
        <f t="shared" si="0"/>
        <v>4.7432340049061002E-2</v>
      </c>
      <c r="J24" s="26">
        <f t="shared" si="1"/>
        <v>2359</v>
      </c>
      <c r="K24" s="26">
        <f t="shared" si="2"/>
        <v>-877</v>
      </c>
      <c r="L24" s="26">
        <f t="shared" si="3"/>
        <v>0</v>
      </c>
    </row>
    <row r="25" spans="1:12">
      <c r="A25" s="76">
        <v>23</v>
      </c>
      <c r="B25" s="90" t="s">
        <v>114</v>
      </c>
      <c r="C25" s="26">
        <v>56753</v>
      </c>
      <c r="D25" s="26">
        <v>62906</v>
      </c>
      <c r="E25" s="26">
        <v>62234</v>
      </c>
      <c r="F25" s="26"/>
      <c r="G25" s="26"/>
      <c r="H25" s="26"/>
      <c r="I25" s="91">
        <f t="shared" si="0"/>
        <v>9.6576392437404193E-2</v>
      </c>
      <c r="J25" s="26">
        <f t="shared" si="1"/>
        <v>5481</v>
      </c>
      <c r="K25" s="26">
        <f t="shared" si="2"/>
        <v>-672</v>
      </c>
      <c r="L25" s="26">
        <f t="shared" si="3"/>
        <v>0</v>
      </c>
    </row>
    <row r="26" spans="1:12">
      <c r="A26" s="76">
        <v>24</v>
      </c>
      <c r="B26" s="90" t="s">
        <v>115</v>
      </c>
      <c r="C26" s="26">
        <v>27054</v>
      </c>
      <c r="D26" s="26">
        <v>29867</v>
      </c>
      <c r="E26" s="26">
        <v>29840</v>
      </c>
      <c r="F26" s="26"/>
      <c r="G26" s="26"/>
      <c r="H26" s="26"/>
      <c r="I26" s="91">
        <f t="shared" si="0"/>
        <v>0.10297922673172175</v>
      </c>
      <c r="J26" s="26">
        <f t="shared" si="1"/>
        <v>2786</v>
      </c>
      <c r="K26" s="26">
        <f t="shared" si="2"/>
        <v>-27</v>
      </c>
      <c r="L26" s="26">
        <f t="shared" si="3"/>
        <v>0</v>
      </c>
    </row>
    <row r="27" spans="1:12">
      <c r="A27" s="76">
        <v>25</v>
      </c>
      <c r="B27" s="90" t="s">
        <v>116</v>
      </c>
      <c r="C27" s="26">
        <v>74709</v>
      </c>
      <c r="D27" s="26">
        <v>77216</v>
      </c>
      <c r="E27" s="26">
        <v>75981</v>
      </c>
      <c r="F27" s="26"/>
      <c r="G27" s="26"/>
      <c r="H27" s="26"/>
      <c r="I27" s="91">
        <f t="shared" si="0"/>
        <v>1.7026061117134481E-2</v>
      </c>
      <c r="J27" s="26">
        <f t="shared" si="1"/>
        <v>1272</v>
      </c>
      <c r="K27" s="26">
        <f t="shared" si="2"/>
        <v>-1235</v>
      </c>
      <c r="L27" s="26">
        <f t="shared" si="3"/>
        <v>0</v>
      </c>
    </row>
    <row r="28" spans="1:12">
      <c r="A28" s="76">
        <v>26</v>
      </c>
      <c r="B28" s="90" t="s">
        <v>117</v>
      </c>
      <c r="C28" s="26">
        <v>118108</v>
      </c>
      <c r="D28" s="26">
        <v>119922</v>
      </c>
      <c r="E28" s="26">
        <v>117264</v>
      </c>
      <c r="F28" s="26"/>
      <c r="G28" s="26"/>
      <c r="H28" s="26"/>
      <c r="I28" s="91">
        <f t="shared" si="0"/>
        <v>-7.1460019643038572E-3</v>
      </c>
      <c r="J28" s="26">
        <f t="shared" si="1"/>
        <v>-844</v>
      </c>
      <c r="K28" s="26">
        <f t="shared" si="2"/>
        <v>-2658</v>
      </c>
      <c r="L28" s="26">
        <f t="shared" si="3"/>
        <v>0</v>
      </c>
    </row>
    <row r="29" spans="1:12">
      <c r="A29" s="76">
        <v>27</v>
      </c>
      <c r="B29" s="90" t="s">
        <v>118</v>
      </c>
      <c r="C29" s="26">
        <v>209971</v>
      </c>
      <c r="D29" s="26">
        <v>221396</v>
      </c>
      <c r="E29" s="26">
        <v>218410</v>
      </c>
      <c r="F29" s="26"/>
      <c r="G29" s="26"/>
      <c r="H29" s="26"/>
      <c r="I29" s="91">
        <f t="shared" si="0"/>
        <v>4.0191264507955862E-2</v>
      </c>
      <c r="J29" s="26">
        <f t="shared" si="1"/>
        <v>8439</v>
      </c>
      <c r="K29" s="26">
        <f t="shared" si="2"/>
        <v>-2986</v>
      </c>
      <c r="L29" s="26">
        <f t="shared" si="3"/>
        <v>0</v>
      </c>
    </row>
    <row r="30" spans="1:12">
      <c r="A30" s="76">
        <v>28</v>
      </c>
      <c r="B30" s="90" t="s">
        <v>119</v>
      </c>
      <c r="C30" s="26">
        <v>45101</v>
      </c>
      <c r="D30" s="26">
        <v>48513</v>
      </c>
      <c r="E30" s="26">
        <v>47702</v>
      </c>
      <c r="F30" s="26"/>
      <c r="G30" s="26"/>
      <c r="H30" s="26"/>
      <c r="I30" s="91">
        <f t="shared" si="0"/>
        <v>5.7670561628345267E-2</v>
      </c>
      <c r="J30" s="26">
        <f t="shared" si="1"/>
        <v>2601</v>
      </c>
      <c r="K30" s="26">
        <f t="shared" si="2"/>
        <v>-811</v>
      </c>
      <c r="L30" s="26">
        <f t="shared" si="3"/>
        <v>0</v>
      </c>
    </row>
    <row r="31" spans="1:12">
      <c r="A31" s="76">
        <v>29</v>
      </c>
      <c r="B31" s="90" t="s">
        <v>120</v>
      </c>
      <c r="C31" s="26">
        <v>14468</v>
      </c>
      <c r="D31" s="26">
        <v>15351</v>
      </c>
      <c r="E31" s="26">
        <v>15086</v>
      </c>
      <c r="F31" s="26"/>
      <c r="G31" s="26"/>
      <c r="H31" s="26"/>
      <c r="I31" s="91">
        <f t="shared" si="0"/>
        <v>4.2714957146806745E-2</v>
      </c>
      <c r="J31" s="26">
        <f t="shared" si="1"/>
        <v>618</v>
      </c>
      <c r="K31" s="26">
        <f t="shared" si="2"/>
        <v>-265</v>
      </c>
      <c r="L31" s="26">
        <f t="shared" si="3"/>
        <v>0</v>
      </c>
    </row>
    <row r="32" spans="1:12">
      <c r="A32" s="76">
        <v>30</v>
      </c>
      <c r="B32" s="90" t="s">
        <v>121</v>
      </c>
      <c r="C32" s="26">
        <v>9978</v>
      </c>
      <c r="D32" s="26">
        <v>15540</v>
      </c>
      <c r="E32" s="26">
        <v>15349</v>
      </c>
      <c r="F32" s="26"/>
      <c r="G32" s="26"/>
      <c r="H32" s="26"/>
      <c r="I32" s="91">
        <f t="shared" si="0"/>
        <v>0.53828422529565045</v>
      </c>
      <c r="J32" s="26">
        <f t="shared" si="1"/>
        <v>5371</v>
      </c>
      <c r="K32" s="26">
        <f t="shared" si="2"/>
        <v>-191</v>
      </c>
      <c r="L32" s="26">
        <f t="shared" si="3"/>
        <v>0</v>
      </c>
    </row>
    <row r="33" spans="1:12">
      <c r="A33" s="76">
        <v>31</v>
      </c>
      <c r="B33" s="90" t="s">
        <v>122</v>
      </c>
      <c r="C33" s="26">
        <v>135527</v>
      </c>
      <c r="D33" s="26">
        <v>137656</v>
      </c>
      <c r="E33" s="26">
        <v>136069</v>
      </c>
      <c r="F33" s="26"/>
      <c r="G33" s="26"/>
      <c r="H33" s="26"/>
      <c r="I33" s="91">
        <f t="shared" si="0"/>
        <v>3.9992031108192459E-3</v>
      </c>
      <c r="J33" s="26">
        <f t="shared" si="1"/>
        <v>542</v>
      </c>
      <c r="K33" s="26">
        <f t="shared" si="2"/>
        <v>-1587</v>
      </c>
      <c r="L33" s="26">
        <f t="shared" si="3"/>
        <v>0</v>
      </c>
    </row>
    <row r="34" spans="1:12">
      <c r="A34" s="76">
        <v>32</v>
      </c>
      <c r="B34" s="90" t="s">
        <v>123</v>
      </c>
      <c r="C34" s="26">
        <v>50489</v>
      </c>
      <c r="D34" s="26">
        <v>51766</v>
      </c>
      <c r="E34" s="26">
        <v>51208</v>
      </c>
      <c r="F34" s="26"/>
      <c r="G34" s="26"/>
      <c r="H34" s="26"/>
      <c r="I34" s="91">
        <f t="shared" si="0"/>
        <v>1.4240725702628295E-2</v>
      </c>
      <c r="J34" s="26">
        <f t="shared" si="1"/>
        <v>719</v>
      </c>
      <c r="K34" s="26">
        <f t="shared" si="2"/>
        <v>-558</v>
      </c>
      <c r="L34" s="26">
        <f t="shared" si="3"/>
        <v>0</v>
      </c>
    </row>
    <row r="35" spans="1:12">
      <c r="A35" s="76">
        <v>33</v>
      </c>
      <c r="B35" s="90" t="s">
        <v>124</v>
      </c>
      <c r="C35" s="26">
        <v>214702</v>
      </c>
      <c r="D35" s="26">
        <v>220882</v>
      </c>
      <c r="E35" s="26">
        <v>217189</v>
      </c>
      <c r="F35" s="26"/>
      <c r="G35" s="26"/>
      <c r="H35" s="26"/>
      <c r="I35" s="91">
        <f t="shared" si="0"/>
        <v>1.1583497126249407E-2</v>
      </c>
      <c r="J35" s="26">
        <f t="shared" si="1"/>
        <v>2487</v>
      </c>
      <c r="K35" s="26">
        <f t="shared" si="2"/>
        <v>-3693</v>
      </c>
      <c r="L35" s="26">
        <f t="shared" si="3"/>
        <v>0</v>
      </c>
    </row>
    <row r="36" spans="1:12">
      <c r="A36" s="76">
        <v>34</v>
      </c>
      <c r="B36" s="90" t="s">
        <v>125</v>
      </c>
      <c r="C36" s="26">
        <v>3238972</v>
      </c>
      <c r="D36" s="26">
        <v>3287824</v>
      </c>
      <c r="E36" s="26">
        <v>3230249</v>
      </c>
      <c r="F36" s="26"/>
      <c r="G36" s="26"/>
      <c r="H36" s="26"/>
      <c r="I36" s="91">
        <f t="shared" si="0"/>
        <v>-2.6931384402211567E-3</v>
      </c>
      <c r="J36" s="26">
        <f t="shared" si="1"/>
        <v>-8723</v>
      </c>
      <c r="K36" s="26">
        <f t="shared" si="2"/>
        <v>-57575</v>
      </c>
      <c r="L36" s="26">
        <f t="shared" si="3"/>
        <v>0</v>
      </c>
    </row>
    <row r="37" spans="1:12">
      <c r="A37" s="76">
        <v>35</v>
      </c>
      <c r="B37" s="90" t="s">
        <v>126</v>
      </c>
      <c r="C37" s="26">
        <v>740351</v>
      </c>
      <c r="D37" s="26">
        <v>762148</v>
      </c>
      <c r="E37" s="26">
        <v>749722</v>
      </c>
      <c r="F37" s="26"/>
      <c r="G37" s="26"/>
      <c r="H37" s="26"/>
      <c r="I37" s="91">
        <f t="shared" si="0"/>
        <v>1.2657509748754308E-2</v>
      </c>
      <c r="J37" s="26">
        <f t="shared" si="1"/>
        <v>9371</v>
      </c>
      <c r="K37" s="26">
        <f t="shared" si="2"/>
        <v>-12426</v>
      </c>
      <c r="L37" s="26">
        <f t="shared" si="3"/>
        <v>0</v>
      </c>
    </row>
    <row r="38" spans="1:12">
      <c r="A38" s="76">
        <v>36</v>
      </c>
      <c r="B38" s="90" t="s">
        <v>127</v>
      </c>
      <c r="C38" s="26">
        <v>23931</v>
      </c>
      <c r="D38" s="26">
        <v>25319</v>
      </c>
      <c r="E38" s="26">
        <v>25182</v>
      </c>
      <c r="F38" s="26"/>
      <c r="G38" s="26"/>
      <c r="H38" s="26"/>
      <c r="I38" s="91">
        <f t="shared" si="0"/>
        <v>5.2275291462956001E-2</v>
      </c>
      <c r="J38" s="26">
        <f t="shared" si="1"/>
        <v>1251</v>
      </c>
      <c r="K38" s="26">
        <f t="shared" si="2"/>
        <v>-137</v>
      </c>
      <c r="L38" s="26">
        <f t="shared" si="3"/>
        <v>0</v>
      </c>
    </row>
    <row r="39" spans="1:12">
      <c r="A39" s="76">
        <v>37</v>
      </c>
      <c r="B39" s="90" t="s">
        <v>128</v>
      </c>
      <c r="C39" s="26">
        <v>43909</v>
      </c>
      <c r="D39" s="26">
        <v>48040</v>
      </c>
      <c r="E39" s="26">
        <v>47210</v>
      </c>
      <c r="F39" s="26"/>
      <c r="G39" s="26"/>
      <c r="H39" s="26"/>
      <c r="I39" s="91">
        <f t="shared" si="0"/>
        <v>7.5178209478694566E-2</v>
      </c>
      <c r="J39" s="26">
        <f t="shared" si="1"/>
        <v>3301</v>
      </c>
      <c r="K39" s="26">
        <f t="shared" si="2"/>
        <v>-830</v>
      </c>
      <c r="L39" s="26">
        <f t="shared" si="3"/>
        <v>0</v>
      </c>
    </row>
    <row r="40" spans="1:12">
      <c r="A40" s="76">
        <v>38</v>
      </c>
      <c r="B40" s="90" t="s">
        <v>129</v>
      </c>
      <c r="C40" s="26">
        <v>178330</v>
      </c>
      <c r="D40" s="26">
        <v>181299</v>
      </c>
      <c r="E40" s="26">
        <v>179716</v>
      </c>
      <c r="F40" s="26"/>
      <c r="G40" s="26"/>
      <c r="H40" s="26"/>
      <c r="I40" s="91">
        <f t="shared" si="0"/>
        <v>7.7721078898671005E-3</v>
      </c>
      <c r="J40" s="26">
        <f t="shared" si="1"/>
        <v>1386</v>
      </c>
      <c r="K40" s="26">
        <f t="shared" si="2"/>
        <v>-1583</v>
      </c>
      <c r="L40" s="26">
        <f t="shared" si="3"/>
        <v>0</v>
      </c>
    </row>
    <row r="41" spans="1:12">
      <c r="A41" s="76">
        <v>39</v>
      </c>
      <c r="B41" s="90" t="s">
        <v>130</v>
      </c>
      <c r="C41" s="26">
        <v>50233</v>
      </c>
      <c r="D41" s="26">
        <v>50780</v>
      </c>
      <c r="E41" s="26">
        <v>50558</v>
      </c>
      <c r="F41" s="26"/>
      <c r="G41" s="26"/>
      <c r="H41" s="26"/>
      <c r="I41" s="91">
        <f t="shared" si="0"/>
        <v>6.4698504966854455E-3</v>
      </c>
      <c r="J41" s="26">
        <f t="shared" si="1"/>
        <v>325</v>
      </c>
      <c r="K41" s="26">
        <f t="shared" si="2"/>
        <v>-222</v>
      </c>
      <c r="L41" s="26">
        <f t="shared" si="3"/>
        <v>0</v>
      </c>
    </row>
    <row r="42" spans="1:12">
      <c r="A42" s="76">
        <v>40</v>
      </c>
      <c r="B42" s="90" t="s">
        <v>131</v>
      </c>
      <c r="C42" s="26">
        <v>21752</v>
      </c>
      <c r="D42" s="26">
        <v>21821</v>
      </c>
      <c r="E42" s="26">
        <v>21584</v>
      </c>
      <c r="F42" s="26"/>
      <c r="G42" s="26"/>
      <c r="H42" s="26"/>
      <c r="I42" s="91">
        <f t="shared" si="0"/>
        <v>-7.7234277307833762E-3</v>
      </c>
      <c r="J42" s="26">
        <f t="shared" si="1"/>
        <v>-168</v>
      </c>
      <c r="K42" s="26">
        <f t="shared" si="2"/>
        <v>-237</v>
      </c>
      <c r="L42" s="26">
        <f t="shared" si="3"/>
        <v>0</v>
      </c>
    </row>
    <row r="43" spans="1:12">
      <c r="A43" s="76">
        <v>41</v>
      </c>
      <c r="B43" s="90" t="s">
        <v>132</v>
      </c>
      <c r="C43" s="26">
        <v>352329</v>
      </c>
      <c r="D43" s="26">
        <v>367280</v>
      </c>
      <c r="E43" s="26">
        <v>360110</v>
      </c>
      <c r="F43" s="26"/>
      <c r="G43" s="26"/>
      <c r="H43" s="26"/>
      <c r="I43" s="91">
        <f t="shared" si="0"/>
        <v>2.208447218366924E-2</v>
      </c>
      <c r="J43" s="26">
        <f t="shared" si="1"/>
        <v>7781</v>
      </c>
      <c r="K43" s="26">
        <f t="shared" si="2"/>
        <v>-7170</v>
      </c>
      <c r="L43" s="26">
        <f t="shared" si="3"/>
        <v>0</v>
      </c>
    </row>
    <row r="44" spans="1:12">
      <c r="A44" s="76">
        <v>42</v>
      </c>
      <c r="B44" s="90" t="s">
        <v>133</v>
      </c>
      <c r="C44" s="26">
        <v>265433</v>
      </c>
      <c r="D44" s="26">
        <v>269870</v>
      </c>
      <c r="E44" s="26">
        <v>264921</v>
      </c>
      <c r="F44" s="26"/>
      <c r="G44" s="26"/>
      <c r="H44" s="26"/>
      <c r="I44" s="91">
        <f t="shared" si="0"/>
        <v>-1.9289236831893548E-3</v>
      </c>
      <c r="J44" s="26">
        <f t="shared" si="1"/>
        <v>-512</v>
      </c>
      <c r="K44" s="26">
        <f t="shared" si="2"/>
        <v>-4949</v>
      </c>
      <c r="L44" s="26">
        <f t="shared" si="3"/>
        <v>0</v>
      </c>
    </row>
    <row r="45" spans="1:12">
      <c r="A45" s="76">
        <v>43</v>
      </c>
      <c r="B45" s="90" t="s">
        <v>134</v>
      </c>
      <c r="C45" s="26">
        <v>63855</v>
      </c>
      <c r="D45" s="26">
        <v>63872</v>
      </c>
      <c r="E45" s="26">
        <v>63340</v>
      </c>
      <c r="F45" s="26"/>
      <c r="G45" s="26"/>
      <c r="H45" s="26"/>
      <c r="I45" s="91">
        <f t="shared" si="0"/>
        <v>-8.0651476000313214E-3</v>
      </c>
      <c r="J45" s="26">
        <f t="shared" si="1"/>
        <v>-515</v>
      </c>
      <c r="K45" s="26">
        <f t="shared" si="2"/>
        <v>-532</v>
      </c>
      <c r="L45" s="26">
        <f t="shared" si="3"/>
        <v>0</v>
      </c>
    </row>
    <row r="46" spans="1:12">
      <c r="A46" s="76">
        <v>44</v>
      </c>
      <c r="B46" s="90" t="s">
        <v>135</v>
      </c>
      <c r="C46" s="26">
        <v>80060</v>
      </c>
      <c r="D46" s="26">
        <v>80598</v>
      </c>
      <c r="E46" s="26">
        <v>80260</v>
      </c>
      <c r="F46" s="26"/>
      <c r="G46" s="26"/>
      <c r="H46" s="26"/>
      <c r="I46" s="91">
        <f t="shared" si="0"/>
        <v>2.4981264051961031E-3</v>
      </c>
      <c r="J46" s="26">
        <f t="shared" si="1"/>
        <v>200</v>
      </c>
      <c r="K46" s="26">
        <f t="shared" si="2"/>
        <v>-338</v>
      </c>
      <c r="L46" s="26">
        <f t="shared" si="3"/>
        <v>0</v>
      </c>
    </row>
    <row r="47" spans="1:12">
      <c r="A47" s="76">
        <v>45</v>
      </c>
      <c r="B47" s="90" t="s">
        <v>136</v>
      </c>
      <c r="C47" s="26">
        <v>168600</v>
      </c>
      <c r="D47" s="26">
        <v>177363</v>
      </c>
      <c r="E47" s="26">
        <v>174875</v>
      </c>
      <c r="F47" s="26"/>
      <c r="G47" s="26"/>
      <c r="H47" s="26"/>
      <c r="I47" s="91">
        <f t="shared" si="0"/>
        <v>3.7218268090154209E-2</v>
      </c>
      <c r="J47" s="26">
        <f t="shared" si="1"/>
        <v>6275</v>
      </c>
      <c r="K47" s="26">
        <f t="shared" si="2"/>
        <v>-2488</v>
      </c>
      <c r="L47" s="26">
        <f t="shared" si="3"/>
        <v>0</v>
      </c>
    </row>
    <row r="48" spans="1:12">
      <c r="A48" s="76">
        <v>46</v>
      </c>
      <c r="B48" s="90" t="s">
        <v>137</v>
      </c>
      <c r="C48" s="26">
        <v>107128</v>
      </c>
      <c r="D48" s="26">
        <v>108686</v>
      </c>
      <c r="E48" s="26">
        <v>107335</v>
      </c>
      <c r="F48" s="26"/>
      <c r="G48" s="26"/>
      <c r="H48" s="26"/>
      <c r="I48" s="91">
        <f t="shared" si="0"/>
        <v>1.9322679411545069E-3</v>
      </c>
      <c r="J48" s="26">
        <f t="shared" si="1"/>
        <v>207</v>
      </c>
      <c r="K48" s="26">
        <f t="shared" si="2"/>
        <v>-1351</v>
      </c>
      <c r="L48" s="26">
        <f t="shared" si="3"/>
        <v>0</v>
      </c>
    </row>
    <row r="49" spans="1:12">
      <c r="A49" s="76">
        <v>47</v>
      </c>
      <c r="B49" s="90" t="s">
        <v>138</v>
      </c>
      <c r="C49" s="26">
        <v>53336</v>
      </c>
      <c r="D49" s="26">
        <v>61124</v>
      </c>
      <c r="E49" s="26">
        <v>61365</v>
      </c>
      <c r="F49" s="26"/>
      <c r="G49" s="26"/>
      <c r="H49" s="26"/>
      <c r="I49" s="91">
        <f t="shared" si="0"/>
        <v>0.15053622318884055</v>
      </c>
      <c r="J49" s="26">
        <f t="shared" si="1"/>
        <v>8029</v>
      </c>
      <c r="K49" s="26">
        <f t="shared" si="2"/>
        <v>241</v>
      </c>
      <c r="L49" s="26">
        <f t="shared" si="3"/>
        <v>0</v>
      </c>
    </row>
    <row r="50" spans="1:12">
      <c r="A50" s="76">
        <v>48</v>
      </c>
      <c r="B50" s="90" t="s">
        <v>139</v>
      </c>
      <c r="C50" s="26">
        <v>200794</v>
      </c>
      <c r="D50" s="26">
        <v>211313</v>
      </c>
      <c r="E50" s="26">
        <v>206651</v>
      </c>
      <c r="F50" s="26"/>
      <c r="G50" s="26"/>
      <c r="H50" s="26"/>
      <c r="I50" s="91">
        <f t="shared" si="0"/>
        <v>2.9169198282817214E-2</v>
      </c>
      <c r="J50" s="26">
        <f t="shared" si="1"/>
        <v>5857</v>
      </c>
      <c r="K50" s="26">
        <f t="shared" si="2"/>
        <v>-4662</v>
      </c>
      <c r="L50" s="26">
        <f t="shared" si="3"/>
        <v>0</v>
      </c>
    </row>
    <row r="51" spans="1:12">
      <c r="A51" s="76">
        <v>49</v>
      </c>
      <c r="B51" s="90" t="s">
        <v>140</v>
      </c>
      <c r="C51" s="26">
        <v>19166</v>
      </c>
      <c r="D51" s="26">
        <v>21360</v>
      </c>
      <c r="E51" s="26">
        <v>22018</v>
      </c>
      <c r="F51" s="26"/>
      <c r="G51" s="26"/>
      <c r="H51" s="26"/>
      <c r="I51" s="91">
        <f t="shared" si="0"/>
        <v>0.14880517583220285</v>
      </c>
      <c r="J51" s="26">
        <f t="shared" si="1"/>
        <v>2852</v>
      </c>
      <c r="K51" s="26">
        <f t="shared" si="2"/>
        <v>658</v>
      </c>
      <c r="L51" s="26">
        <f t="shared" si="3"/>
        <v>0</v>
      </c>
    </row>
    <row r="52" spans="1:12">
      <c r="A52" s="76">
        <v>50</v>
      </c>
      <c r="B52" s="90" t="s">
        <v>141</v>
      </c>
      <c r="C52" s="26">
        <v>36857</v>
      </c>
      <c r="D52" s="26">
        <v>38683</v>
      </c>
      <c r="E52" s="26">
        <v>39010</v>
      </c>
      <c r="F52" s="26"/>
      <c r="G52" s="26"/>
      <c r="H52" s="26"/>
      <c r="I52" s="91">
        <f t="shared" si="0"/>
        <v>5.8414955096725181E-2</v>
      </c>
      <c r="J52" s="26">
        <f t="shared" si="1"/>
        <v>2153</v>
      </c>
      <c r="K52" s="26">
        <f t="shared" si="2"/>
        <v>327</v>
      </c>
      <c r="L52" s="26">
        <f t="shared" si="3"/>
        <v>0</v>
      </c>
    </row>
    <row r="53" spans="1:12">
      <c r="A53" s="76">
        <v>51</v>
      </c>
      <c r="B53" s="90" t="s">
        <v>142</v>
      </c>
      <c r="C53" s="26">
        <v>36605</v>
      </c>
      <c r="D53" s="26">
        <v>35960</v>
      </c>
      <c r="E53" s="26">
        <v>35797</v>
      </c>
      <c r="F53" s="26"/>
      <c r="G53" s="26"/>
      <c r="H53" s="26"/>
      <c r="I53" s="91">
        <f t="shared" si="0"/>
        <v>-2.2073487228520695E-2</v>
      </c>
      <c r="J53" s="26">
        <f t="shared" si="1"/>
        <v>-808</v>
      </c>
      <c r="K53" s="26">
        <f t="shared" si="2"/>
        <v>-163</v>
      </c>
      <c r="L53" s="26">
        <f t="shared" si="3"/>
        <v>0</v>
      </c>
    </row>
    <row r="54" spans="1:12">
      <c r="A54" s="76">
        <v>52</v>
      </c>
      <c r="B54" s="90" t="s">
        <v>143</v>
      </c>
      <c r="C54" s="26">
        <v>69606</v>
      </c>
      <c r="D54" s="26">
        <v>74903</v>
      </c>
      <c r="E54" s="26">
        <v>72297</v>
      </c>
      <c r="F54" s="26"/>
      <c r="G54" s="26"/>
      <c r="H54" s="26"/>
      <c r="I54" s="91">
        <f t="shared" si="0"/>
        <v>3.866046030514611E-2</v>
      </c>
      <c r="J54" s="26">
        <f t="shared" si="1"/>
        <v>2691</v>
      </c>
      <c r="K54" s="26">
        <f t="shared" si="2"/>
        <v>-2606</v>
      </c>
      <c r="L54" s="26">
        <f t="shared" si="3"/>
        <v>0</v>
      </c>
    </row>
    <row r="55" spans="1:12">
      <c r="A55" s="76">
        <v>53</v>
      </c>
      <c r="B55" s="90" t="s">
        <v>144</v>
      </c>
      <c r="C55" s="26">
        <v>46074</v>
      </c>
      <c r="D55" s="26">
        <v>48609</v>
      </c>
      <c r="E55" s="26">
        <v>48324</v>
      </c>
      <c r="F55" s="26"/>
      <c r="G55" s="26"/>
      <c r="H55" s="26"/>
      <c r="I55" s="91">
        <f t="shared" si="0"/>
        <v>4.8834483656726137E-2</v>
      </c>
      <c r="J55" s="26">
        <f t="shared" si="1"/>
        <v>2250</v>
      </c>
      <c r="K55" s="26">
        <f t="shared" si="2"/>
        <v>-285</v>
      </c>
      <c r="L55" s="26">
        <f t="shared" si="3"/>
        <v>0</v>
      </c>
    </row>
    <row r="56" spans="1:12">
      <c r="A56" s="76">
        <v>54</v>
      </c>
      <c r="B56" s="90" t="s">
        <v>145</v>
      </c>
      <c r="C56" s="26">
        <v>134709</v>
      </c>
      <c r="D56" s="26">
        <v>137258</v>
      </c>
      <c r="E56" s="26">
        <v>134680</v>
      </c>
      <c r="F56" s="26"/>
      <c r="G56" s="26"/>
      <c r="H56" s="26"/>
      <c r="I56" s="91">
        <f t="shared" si="0"/>
        <v>-2.1527886035825372E-4</v>
      </c>
      <c r="J56" s="26">
        <f t="shared" si="1"/>
        <v>-29</v>
      </c>
      <c r="K56" s="26">
        <f t="shared" si="2"/>
        <v>-2578</v>
      </c>
      <c r="L56" s="26">
        <f t="shared" si="3"/>
        <v>0</v>
      </c>
    </row>
    <row r="57" spans="1:12">
      <c r="A57" s="76">
        <v>55</v>
      </c>
      <c r="B57" s="90" t="s">
        <v>146</v>
      </c>
      <c r="C57" s="26">
        <v>145958</v>
      </c>
      <c r="D57" s="26">
        <v>150973</v>
      </c>
      <c r="E57" s="26">
        <v>148486</v>
      </c>
      <c r="F57" s="26"/>
      <c r="G57" s="26"/>
      <c r="H57" s="26"/>
      <c r="I57" s="91">
        <f t="shared" si="0"/>
        <v>1.732005097356774E-2</v>
      </c>
      <c r="J57" s="26">
        <f t="shared" si="1"/>
        <v>2528</v>
      </c>
      <c r="K57" s="26">
        <f t="shared" si="2"/>
        <v>-2487</v>
      </c>
      <c r="L57" s="26">
        <f t="shared" si="3"/>
        <v>0</v>
      </c>
    </row>
    <row r="58" spans="1:12">
      <c r="A58" s="76">
        <v>56</v>
      </c>
      <c r="B58" s="90" t="s">
        <v>147</v>
      </c>
      <c r="C58" s="26">
        <v>16857</v>
      </c>
      <c r="D58" s="26">
        <v>19447</v>
      </c>
      <c r="E58" s="26">
        <v>20788</v>
      </c>
      <c r="F58" s="26"/>
      <c r="G58" s="26"/>
      <c r="H58" s="26"/>
      <c r="I58" s="91">
        <f t="shared" si="0"/>
        <v>0.23319689149908049</v>
      </c>
      <c r="J58" s="26">
        <f t="shared" si="1"/>
        <v>3931</v>
      </c>
      <c r="K58" s="26">
        <f t="shared" si="2"/>
        <v>1341</v>
      </c>
      <c r="L58" s="26">
        <f t="shared" si="3"/>
        <v>0</v>
      </c>
    </row>
    <row r="59" spans="1:12">
      <c r="A59" s="76">
        <v>57</v>
      </c>
      <c r="B59" s="90" t="s">
        <v>148</v>
      </c>
      <c r="C59" s="26">
        <v>23859</v>
      </c>
      <c r="D59" s="26">
        <v>24365</v>
      </c>
      <c r="E59" s="26">
        <v>24113</v>
      </c>
      <c r="F59" s="26"/>
      <c r="G59" s="26"/>
      <c r="H59" s="26"/>
      <c r="I59" s="91">
        <f t="shared" si="0"/>
        <v>1.0645877865794878E-2</v>
      </c>
      <c r="J59" s="26">
        <f t="shared" si="1"/>
        <v>254</v>
      </c>
      <c r="K59" s="26">
        <f t="shared" si="2"/>
        <v>-252</v>
      </c>
      <c r="L59" s="26">
        <f t="shared" si="3"/>
        <v>0</v>
      </c>
    </row>
    <row r="60" spans="1:12">
      <c r="A60" s="76">
        <v>58</v>
      </c>
      <c r="B60" s="90" t="s">
        <v>149</v>
      </c>
      <c r="C60" s="26">
        <v>68574</v>
      </c>
      <c r="D60" s="26">
        <v>69977</v>
      </c>
      <c r="E60" s="26">
        <v>68391</v>
      </c>
      <c r="F60" s="26"/>
      <c r="G60" s="26"/>
      <c r="H60" s="26"/>
      <c r="I60" s="91">
        <f t="shared" si="0"/>
        <v>-2.6686499256277888E-3</v>
      </c>
      <c r="J60" s="26">
        <f t="shared" si="1"/>
        <v>-183</v>
      </c>
      <c r="K60" s="26">
        <f t="shared" si="2"/>
        <v>-1586</v>
      </c>
      <c r="L60" s="26">
        <f t="shared" si="3"/>
        <v>0</v>
      </c>
    </row>
    <row r="61" spans="1:12">
      <c r="A61" s="76">
        <v>59</v>
      </c>
      <c r="B61" s="90" t="s">
        <v>150</v>
      </c>
      <c r="C61" s="26">
        <v>187049</v>
      </c>
      <c r="D61" s="26">
        <v>197268</v>
      </c>
      <c r="E61" s="26">
        <v>193445</v>
      </c>
      <c r="F61" s="26"/>
      <c r="G61" s="26"/>
      <c r="H61" s="26"/>
      <c r="I61" s="91">
        <f t="shared" si="0"/>
        <v>3.4194248565883809E-2</v>
      </c>
      <c r="J61" s="26">
        <f t="shared" si="1"/>
        <v>6396</v>
      </c>
      <c r="K61" s="26">
        <f t="shared" si="2"/>
        <v>-3823</v>
      </c>
      <c r="L61" s="26">
        <f t="shared" si="3"/>
        <v>0</v>
      </c>
    </row>
    <row r="62" spans="1:12">
      <c r="A62" s="76">
        <v>60</v>
      </c>
      <c r="B62" s="90" t="s">
        <v>151</v>
      </c>
      <c r="C62" s="26">
        <v>50888</v>
      </c>
      <c r="D62" s="26">
        <v>51725</v>
      </c>
      <c r="E62" s="26">
        <v>51849</v>
      </c>
      <c r="F62" s="26"/>
      <c r="G62" s="26"/>
      <c r="H62" s="26"/>
      <c r="I62" s="91">
        <f t="shared" si="0"/>
        <v>1.888460933815438E-2</v>
      </c>
      <c r="J62" s="26">
        <f t="shared" si="1"/>
        <v>961</v>
      </c>
      <c r="K62" s="26">
        <f t="shared" si="2"/>
        <v>124</v>
      </c>
      <c r="L62" s="26">
        <f t="shared" si="3"/>
        <v>0</v>
      </c>
    </row>
    <row r="63" spans="1:12">
      <c r="A63" s="76">
        <v>61</v>
      </c>
      <c r="B63" s="90" t="s">
        <v>152</v>
      </c>
      <c r="C63" s="26">
        <v>106349</v>
      </c>
      <c r="D63" s="26">
        <v>108621</v>
      </c>
      <c r="E63" s="26">
        <v>107698</v>
      </c>
      <c r="F63" s="26"/>
      <c r="G63" s="26"/>
      <c r="H63" s="26"/>
      <c r="I63" s="91">
        <f t="shared" si="0"/>
        <v>1.2684651477681972E-2</v>
      </c>
      <c r="J63" s="26">
        <f t="shared" si="1"/>
        <v>1349</v>
      </c>
      <c r="K63" s="26">
        <f t="shared" si="2"/>
        <v>-923</v>
      </c>
      <c r="L63" s="26">
        <f t="shared" si="3"/>
        <v>0</v>
      </c>
    </row>
    <row r="64" spans="1:12">
      <c r="A64" s="76">
        <v>62</v>
      </c>
      <c r="B64" s="90" t="s">
        <v>153</v>
      </c>
      <c r="C64" s="26">
        <v>8676</v>
      </c>
      <c r="D64" s="26">
        <v>9615</v>
      </c>
      <c r="E64" s="26">
        <v>9367</v>
      </c>
      <c r="F64" s="26"/>
      <c r="G64" s="26"/>
      <c r="H64" s="26"/>
      <c r="I64" s="91">
        <f t="shared" si="0"/>
        <v>7.9644997694790221E-2</v>
      </c>
      <c r="J64" s="26">
        <f t="shared" si="1"/>
        <v>691</v>
      </c>
      <c r="K64" s="26">
        <f t="shared" si="2"/>
        <v>-248</v>
      </c>
      <c r="L64" s="26">
        <f t="shared" si="3"/>
        <v>0</v>
      </c>
    </row>
    <row r="65" spans="1:12">
      <c r="A65" s="76">
        <v>63</v>
      </c>
      <c r="B65" s="90" t="s">
        <v>154</v>
      </c>
      <c r="C65" s="26">
        <v>91103</v>
      </c>
      <c r="D65" s="26">
        <v>97528</v>
      </c>
      <c r="E65" s="26">
        <v>96851</v>
      </c>
      <c r="F65" s="26"/>
      <c r="G65" s="26"/>
      <c r="H65" s="26"/>
      <c r="I65" s="91">
        <f t="shared" si="0"/>
        <v>6.309342173144683E-2</v>
      </c>
      <c r="J65" s="26">
        <f t="shared" si="1"/>
        <v>5748</v>
      </c>
      <c r="K65" s="26">
        <f t="shared" si="2"/>
        <v>-677</v>
      </c>
      <c r="L65" s="26">
        <f t="shared" si="3"/>
        <v>0</v>
      </c>
    </row>
    <row r="66" spans="1:12">
      <c r="A66" s="76">
        <v>64</v>
      </c>
      <c r="B66" s="90" t="s">
        <v>155</v>
      </c>
      <c r="C66" s="26">
        <v>52138</v>
      </c>
      <c r="D66" s="26">
        <v>52448</v>
      </c>
      <c r="E66" s="26">
        <v>51380</v>
      </c>
      <c r="F66" s="26"/>
      <c r="G66" s="26"/>
      <c r="H66" s="26"/>
      <c r="I66" s="91">
        <f t="shared" si="0"/>
        <v>-1.4538340557750586E-2</v>
      </c>
      <c r="J66" s="26">
        <f t="shared" si="1"/>
        <v>-758</v>
      </c>
      <c r="K66" s="26">
        <f t="shared" si="2"/>
        <v>-1068</v>
      </c>
      <c r="L66" s="26">
        <f t="shared" si="3"/>
        <v>0</v>
      </c>
    </row>
    <row r="67" spans="1:12">
      <c r="A67" s="76">
        <v>65</v>
      </c>
      <c r="B67" s="90" t="s">
        <v>156</v>
      </c>
      <c r="C67" s="26">
        <v>62667</v>
      </c>
      <c r="D67" s="26">
        <v>69883</v>
      </c>
      <c r="E67" s="26">
        <v>69075</v>
      </c>
      <c r="F67" s="26"/>
      <c r="G67" s="26"/>
      <c r="H67" s="26"/>
      <c r="I67" s="91">
        <f t="shared" si="0"/>
        <v>0.10225477524055723</v>
      </c>
      <c r="J67" s="26">
        <f t="shared" si="1"/>
        <v>6408</v>
      </c>
      <c r="K67" s="26">
        <f t="shared" si="2"/>
        <v>-808</v>
      </c>
      <c r="L67" s="26">
        <f t="shared" si="3"/>
        <v>0</v>
      </c>
    </row>
    <row r="68" spans="1:12">
      <c r="A68" s="76">
        <v>66</v>
      </c>
      <c r="B68" s="90" t="s">
        <v>157</v>
      </c>
      <c r="C68" s="26">
        <v>37194</v>
      </c>
      <c r="D68" s="26">
        <v>38301</v>
      </c>
      <c r="E68" s="26">
        <v>37518</v>
      </c>
      <c r="F68" s="26"/>
      <c r="G68" s="26"/>
      <c r="H68" s="26"/>
      <c r="I68" s="91">
        <f t="shared" ref="I68:I84" si="4">(E68-C68)/C68</f>
        <v>8.7110824326504278E-3</v>
      </c>
      <c r="J68" s="26">
        <f t="shared" ref="J68:J84" si="5">E68-C68</f>
        <v>324</v>
      </c>
      <c r="K68" s="26">
        <f t="shared" ref="K68:K84" si="6">E68-D68</f>
        <v>-783</v>
      </c>
      <c r="L68" s="26">
        <f t="shared" ref="L68:L84" si="7">H68-G68</f>
        <v>0</v>
      </c>
    </row>
    <row r="69" spans="1:12">
      <c r="A69" s="76">
        <v>67</v>
      </c>
      <c r="B69" s="90" t="s">
        <v>158</v>
      </c>
      <c r="C69" s="26">
        <v>63212</v>
      </c>
      <c r="D69" s="26">
        <v>64332</v>
      </c>
      <c r="E69" s="26">
        <v>64659</v>
      </c>
      <c r="F69" s="26"/>
      <c r="G69" s="26"/>
      <c r="H69" s="26"/>
      <c r="I69" s="91">
        <f t="shared" si="4"/>
        <v>2.2891223185471113E-2</v>
      </c>
      <c r="J69" s="26">
        <f t="shared" si="5"/>
        <v>1447</v>
      </c>
      <c r="K69" s="26">
        <f t="shared" si="6"/>
        <v>327</v>
      </c>
      <c r="L69" s="26">
        <f t="shared" si="7"/>
        <v>0</v>
      </c>
    </row>
    <row r="70" spans="1:12">
      <c r="A70" s="76">
        <v>68</v>
      </c>
      <c r="B70" s="90" t="s">
        <v>159</v>
      </c>
      <c r="C70" s="26">
        <v>43900</v>
      </c>
      <c r="D70" s="26">
        <v>44522</v>
      </c>
      <c r="E70" s="26">
        <v>44157</v>
      </c>
      <c r="F70" s="26"/>
      <c r="G70" s="26"/>
      <c r="H70" s="26"/>
      <c r="I70" s="91">
        <f t="shared" si="4"/>
        <v>5.8542141230068338E-3</v>
      </c>
      <c r="J70" s="26">
        <f t="shared" si="5"/>
        <v>257</v>
      </c>
      <c r="K70" s="26">
        <f t="shared" si="6"/>
        <v>-365</v>
      </c>
      <c r="L70" s="26">
        <f t="shared" si="7"/>
        <v>0</v>
      </c>
    </row>
    <row r="71" spans="1:12">
      <c r="A71" s="76">
        <v>69</v>
      </c>
      <c r="B71" s="90" t="s">
        <v>160</v>
      </c>
      <c r="C71" s="26">
        <v>8826</v>
      </c>
      <c r="D71" s="26">
        <v>9061</v>
      </c>
      <c r="E71" s="26">
        <v>9170</v>
      </c>
      <c r="F71" s="26"/>
      <c r="G71" s="26"/>
      <c r="H71" s="26"/>
      <c r="I71" s="91">
        <f t="shared" si="4"/>
        <v>3.8975753455699071E-2</v>
      </c>
      <c r="J71" s="26">
        <f t="shared" si="5"/>
        <v>344</v>
      </c>
      <c r="K71" s="26">
        <f t="shared" si="6"/>
        <v>109</v>
      </c>
      <c r="L71" s="26">
        <f t="shared" si="7"/>
        <v>0</v>
      </c>
    </row>
    <row r="72" spans="1:12">
      <c r="A72" s="76">
        <v>70</v>
      </c>
      <c r="B72" s="90" t="s">
        <v>161</v>
      </c>
      <c r="C72" s="26">
        <v>30653</v>
      </c>
      <c r="D72" s="26">
        <v>29556</v>
      </c>
      <c r="E72" s="26">
        <v>28827</v>
      </c>
      <c r="F72" s="26"/>
      <c r="G72" s="26"/>
      <c r="H72" s="26"/>
      <c r="I72" s="91">
        <f t="shared" si="4"/>
        <v>-5.9570025772355074E-2</v>
      </c>
      <c r="J72" s="26">
        <f t="shared" si="5"/>
        <v>-1826</v>
      </c>
      <c r="K72" s="26">
        <f t="shared" si="6"/>
        <v>-729</v>
      </c>
      <c r="L72" s="26">
        <f t="shared" si="7"/>
        <v>0</v>
      </c>
    </row>
    <row r="73" spans="1:12">
      <c r="A73" s="76">
        <v>71</v>
      </c>
      <c r="B73" s="90" t="s">
        <v>162</v>
      </c>
      <c r="C73" s="26">
        <v>31166</v>
      </c>
      <c r="D73" s="26">
        <v>29915</v>
      </c>
      <c r="E73" s="26">
        <v>29110</v>
      </c>
      <c r="F73" s="26"/>
      <c r="G73" s="26"/>
      <c r="H73" s="26"/>
      <c r="I73" s="91">
        <f t="shared" si="4"/>
        <v>-6.5969325547070523E-2</v>
      </c>
      <c r="J73" s="26">
        <f t="shared" si="5"/>
        <v>-2056</v>
      </c>
      <c r="K73" s="26">
        <f t="shared" si="6"/>
        <v>-805</v>
      </c>
      <c r="L73" s="26">
        <f t="shared" si="7"/>
        <v>0</v>
      </c>
    </row>
    <row r="74" spans="1:12">
      <c r="A74" s="76">
        <v>72</v>
      </c>
      <c r="B74" s="90" t="s">
        <v>163</v>
      </c>
      <c r="C74" s="26">
        <v>39554</v>
      </c>
      <c r="D74" s="26">
        <v>44127</v>
      </c>
      <c r="E74" s="26">
        <v>45046</v>
      </c>
      <c r="F74" s="26"/>
      <c r="G74" s="26"/>
      <c r="H74" s="26"/>
      <c r="I74" s="91">
        <f t="shared" si="4"/>
        <v>0.13884815694999242</v>
      </c>
      <c r="J74" s="26">
        <f t="shared" si="5"/>
        <v>5492</v>
      </c>
      <c r="K74" s="26">
        <f t="shared" si="6"/>
        <v>919</v>
      </c>
      <c r="L74" s="26">
        <f t="shared" si="7"/>
        <v>0</v>
      </c>
    </row>
    <row r="75" spans="1:12">
      <c r="A75" s="76">
        <v>73</v>
      </c>
      <c r="B75" s="90" t="s">
        <v>164</v>
      </c>
      <c r="C75" s="26">
        <v>25837</v>
      </c>
      <c r="D75" s="26">
        <v>30330</v>
      </c>
      <c r="E75" s="26">
        <v>30178</v>
      </c>
      <c r="F75" s="26"/>
      <c r="G75" s="26"/>
      <c r="H75" s="26"/>
      <c r="I75" s="91">
        <f t="shared" si="4"/>
        <v>0.16801486240662616</v>
      </c>
      <c r="J75" s="26">
        <f t="shared" si="5"/>
        <v>4341</v>
      </c>
      <c r="K75" s="26">
        <f t="shared" si="6"/>
        <v>-152</v>
      </c>
      <c r="L75" s="26">
        <f t="shared" si="7"/>
        <v>0</v>
      </c>
    </row>
    <row r="76" spans="1:12">
      <c r="A76" s="76">
        <v>74</v>
      </c>
      <c r="B76" s="90" t="s">
        <v>165</v>
      </c>
      <c r="C76" s="26">
        <v>24983</v>
      </c>
      <c r="D76" s="26">
        <v>23598</v>
      </c>
      <c r="E76" s="26">
        <v>23364</v>
      </c>
      <c r="F76" s="26"/>
      <c r="G76" s="26"/>
      <c r="H76" s="26"/>
      <c r="I76" s="91">
        <f t="shared" si="4"/>
        <v>-6.4804066765400473E-2</v>
      </c>
      <c r="J76" s="26">
        <f t="shared" si="5"/>
        <v>-1619</v>
      </c>
      <c r="K76" s="26">
        <f t="shared" si="6"/>
        <v>-234</v>
      </c>
      <c r="L76" s="26">
        <f t="shared" si="7"/>
        <v>0</v>
      </c>
    </row>
    <row r="77" spans="1:12">
      <c r="A77" s="76">
        <v>75</v>
      </c>
      <c r="B77" s="90" t="s">
        <v>166</v>
      </c>
      <c r="C77" s="26">
        <v>8953</v>
      </c>
      <c r="D77" s="26">
        <v>9570</v>
      </c>
      <c r="E77" s="26">
        <v>9435</v>
      </c>
      <c r="F77" s="26"/>
      <c r="G77" s="26"/>
      <c r="H77" s="26"/>
      <c r="I77" s="91">
        <f t="shared" si="4"/>
        <v>5.3836702781190661E-2</v>
      </c>
      <c r="J77" s="26">
        <f t="shared" si="5"/>
        <v>482</v>
      </c>
      <c r="K77" s="26">
        <f t="shared" si="6"/>
        <v>-135</v>
      </c>
      <c r="L77" s="26">
        <f t="shared" si="7"/>
        <v>0</v>
      </c>
    </row>
    <row r="78" spans="1:12">
      <c r="A78" s="76">
        <v>76</v>
      </c>
      <c r="B78" s="90" t="s">
        <v>167</v>
      </c>
      <c r="C78" s="26">
        <v>15555</v>
      </c>
      <c r="D78" s="26">
        <v>16096</v>
      </c>
      <c r="E78" s="26">
        <v>15646</v>
      </c>
      <c r="F78" s="26"/>
      <c r="G78" s="26"/>
      <c r="H78" s="26"/>
      <c r="I78" s="91">
        <f t="shared" si="4"/>
        <v>5.8502089360334296E-3</v>
      </c>
      <c r="J78" s="26">
        <f t="shared" si="5"/>
        <v>91</v>
      </c>
      <c r="K78" s="26">
        <f t="shared" si="6"/>
        <v>-450</v>
      </c>
      <c r="L78" s="26">
        <f t="shared" si="7"/>
        <v>0</v>
      </c>
    </row>
    <row r="79" spans="1:12">
      <c r="A79" s="76">
        <v>77</v>
      </c>
      <c r="B79" s="90" t="s">
        <v>168</v>
      </c>
      <c r="C79" s="26">
        <v>40417</v>
      </c>
      <c r="D79" s="26">
        <v>40075</v>
      </c>
      <c r="E79" s="26">
        <v>39108</v>
      </c>
      <c r="F79" s="26"/>
      <c r="G79" s="26"/>
      <c r="H79" s="26"/>
      <c r="I79" s="91">
        <f t="shared" si="4"/>
        <v>-3.2387361753717495E-2</v>
      </c>
      <c r="J79" s="26">
        <f t="shared" si="5"/>
        <v>-1309</v>
      </c>
      <c r="K79" s="26">
        <f t="shared" si="6"/>
        <v>-967</v>
      </c>
      <c r="L79" s="26">
        <f t="shared" si="7"/>
        <v>0</v>
      </c>
    </row>
    <row r="80" spans="1:12">
      <c r="A80" s="76">
        <v>78</v>
      </c>
      <c r="B80" s="90" t="s">
        <v>169</v>
      </c>
      <c r="C80" s="26">
        <v>28816</v>
      </c>
      <c r="D80" s="26">
        <v>29211</v>
      </c>
      <c r="E80" s="26">
        <v>28818</v>
      </c>
      <c r="F80" s="26"/>
      <c r="G80" s="26"/>
      <c r="H80" s="26"/>
      <c r="I80" s="91">
        <f t="shared" si="4"/>
        <v>6.9405885619100506E-5</v>
      </c>
      <c r="J80" s="26">
        <f t="shared" si="5"/>
        <v>2</v>
      </c>
      <c r="K80" s="26">
        <f t="shared" si="6"/>
        <v>-393</v>
      </c>
      <c r="L80" s="26">
        <f t="shared" si="7"/>
        <v>0</v>
      </c>
    </row>
    <row r="81" spans="1:12">
      <c r="A81" s="76">
        <v>79</v>
      </c>
      <c r="B81" s="90" t="s">
        <v>170</v>
      </c>
      <c r="C81" s="26">
        <v>11650</v>
      </c>
      <c r="D81" s="26">
        <v>13238</v>
      </c>
      <c r="E81" s="26">
        <v>13235</v>
      </c>
      <c r="F81" s="26"/>
      <c r="G81" s="26"/>
      <c r="H81" s="26"/>
      <c r="I81" s="91">
        <f t="shared" si="4"/>
        <v>0.13605150214592274</v>
      </c>
      <c r="J81" s="26">
        <f t="shared" si="5"/>
        <v>1585</v>
      </c>
      <c r="K81" s="26">
        <f t="shared" si="6"/>
        <v>-3</v>
      </c>
      <c r="L81" s="26">
        <f t="shared" si="7"/>
        <v>0</v>
      </c>
    </row>
    <row r="82" spans="1:12">
      <c r="A82" s="76">
        <v>80</v>
      </c>
      <c r="B82" s="90" t="s">
        <v>171</v>
      </c>
      <c r="C82" s="26">
        <v>42117</v>
      </c>
      <c r="D82" s="26">
        <v>44151</v>
      </c>
      <c r="E82" s="26">
        <v>43991</v>
      </c>
      <c r="F82" s="26"/>
      <c r="G82" s="26"/>
      <c r="H82" s="26"/>
      <c r="I82" s="91">
        <f t="shared" si="4"/>
        <v>4.4495096991713563E-2</v>
      </c>
      <c r="J82" s="26">
        <f t="shared" si="5"/>
        <v>1874</v>
      </c>
      <c r="K82" s="26">
        <f t="shared" si="6"/>
        <v>-160</v>
      </c>
      <c r="L82" s="26">
        <f t="shared" si="7"/>
        <v>0</v>
      </c>
    </row>
    <row r="83" spans="1:12">
      <c r="A83" s="76">
        <v>81</v>
      </c>
      <c r="B83" s="90" t="s">
        <v>172</v>
      </c>
      <c r="C83" s="26">
        <v>58192</v>
      </c>
      <c r="D83" s="26">
        <v>58669</v>
      </c>
      <c r="E83" s="26">
        <v>57747</v>
      </c>
      <c r="F83" s="26"/>
      <c r="G83" s="26"/>
      <c r="H83" s="26"/>
      <c r="I83" s="91">
        <f t="shared" si="4"/>
        <v>-7.6470992576299149E-3</v>
      </c>
      <c r="J83" s="26">
        <f t="shared" si="5"/>
        <v>-445</v>
      </c>
      <c r="K83" s="26">
        <f t="shared" si="6"/>
        <v>-922</v>
      </c>
      <c r="L83" s="26">
        <f t="shared" si="7"/>
        <v>0</v>
      </c>
    </row>
    <row r="84" spans="1:12" s="116" customFormat="1">
      <c r="A84" s="191" t="s">
        <v>173</v>
      </c>
      <c r="B84" s="191"/>
      <c r="C84" s="120">
        <v>11442452</v>
      </c>
      <c r="D84" s="120">
        <v>11779736</v>
      </c>
      <c r="E84" s="120">
        <v>11605015</v>
      </c>
      <c r="F84" s="120"/>
      <c r="G84" s="120"/>
      <c r="H84" s="120"/>
      <c r="I84" s="113">
        <f t="shared" si="4"/>
        <v>1.4207007379187607E-2</v>
      </c>
      <c r="J84" s="121">
        <f t="shared" si="5"/>
        <v>162563</v>
      </c>
      <c r="K84" s="121">
        <f t="shared" si="6"/>
        <v>-174721</v>
      </c>
      <c r="L84" s="26">
        <f t="shared" si="7"/>
        <v>0</v>
      </c>
    </row>
    <row r="86" spans="1:12">
      <c r="E86" s="159"/>
      <c r="F86" s="159"/>
    </row>
    <row r="87" spans="1:12">
      <c r="E87" s="159"/>
      <c r="F87" s="159"/>
      <c r="G87" s="159"/>
      <c r="H87" s="159"/>
    </row>
  </sheetData>
  <mergeCells count="3">
    <mergeCell ref="A84:B84"/>
    <mergeCell ref="C1:E1"/>
    <mergeCell ref="F1:H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94"/>
  <sheetViews>
    <sheetView topLeftCell="A82" zoomScale="80" zoomScaleNormal="80" workbookViewId="0">
      <selection activeCell="D97" sqref="D97"/>
    </sheetView>
  </sheetViews>
  <sheetFormatPr defaultRowHeight="15"/>
  <cols>
    <col min="2" max="2" width="39.5703125" customWidth="1"/>
    <col min="3" max="3" width="19.42578125" style="157" customWidth="1"/>
    <col min="4" max="4" width="19.42578125" style="155" customWidth="1"/>
    <col min="5" max="5" width="19.42578125" style="156" customWidth="1"/>
    <col min="6" max="8" width="19.42578125" style="157" customWidth="1"/>
    <col min="9" max="9" width="41.140625" customWidth="1"/>
    <col min="10" max="10" width="29.140625" customWidth="1"/>
    <col min="11" max="11" width="23.42578125" customWidth="1"/>
    <col min="12" max="12" width="23.42578125" style="157" customWidth="1"/>
  </cols>
  <sheetData>
    <row r="1" spans="1:12" s="157" customFormat="1" ht="15.75" thickBot="1">
      <c r="C1" s="188" t="s">
        <v>281</v>
      </c>
      <c r="D1" s="188"/>
      <c r="E1" s="189"/>
      <c r="F1" s="190" t="s">
        <v>280</v>
      </c>
      <c r="G1" s="188"/>
      <c r="H1" s="189"/>
    </row>
    <row r="2" spans="1:12" ht="62.1" customHeight="1">
      <c r="A2" s="96" t="s">
        <v>1</v>
      </c>
      <c r="B2" s="95" t="s">
        <v>90</v>
      </c>
      <c r="C2" s="94">
        <v>42948</v>
      </c>
      <c r="D2" s="94">
        <v>43282</v>
      </c>
      <c r="E2" s="94">
        <v>43313</v>
      </c>
      <c r="F2" s="94">
        <v>42948</v>
      </c>
      <c r="G2" s="94">
        <v>43282</v>
      </c>
      <c r="H2" s="94">
        <v>43313</v>
      </c>
      <c r="I2" s="93" t="s">
        <v>348</v>
      </c>
      <c r="J2" s="93" t="s">
        <v>349</v>
      </c>
      <c r="K2" s="2" t="s">
        <v>350</v>
      </c>
      <c r="L2" s="163" t="s">
        <v>351</v>
      </c>
    </row>
    <row r="3" spans="1:12">
      <c r="A3" s="85">
        <v>1</v>
      </c>
      <c r="B3" s="86" t="s">
        <v>2</v>
      </c>
      <c r="C3" s="26">
        <v>96710</v>
      </c>
      <c r="D3" s="26">
        <v>100428</v>
      </c>
      <c r="E3" s="26">
        <v>99357</v>
      </c>
      <c r="F3" s="26"/>
      <c r="G3" s="26"/>
      <c r="H3" s="26"/>
      <c r="I3" s="91">
        <f>(E3-C3)/C3</f>
        <v>2.7370489091097093E-2</v>
      </c>
      <c r="J3" s="26">
        <f>E3-C3</f>
        <v>2647</v>
      </c>
      <c r="K3" s="26">
        <f>E3-D3</f>
        <v>-1071</v>
      </c>
      <c r="L3" s="26">
        <f>H3-G3</f>
        <v>0</v>
      </c>
    </row>
    <row r="4" spans="1:12">
      <c r="A4" s="85">
        <v>2</v>
      </c>
      <c r="B4" s="86" t="s">
        <v>3</v>
      </c>
      <c r="C4" s="26">
        <v>42374</v>
      </c>
      <c r="D4" s="26">
        <v>45224</v>
      </c>
      <c r="E4" s="26">
        <v>45047</v>
      </c>
      <c r="F4" s="26"/>
      <c r="G4" s="26"/>
      <c r="H4" s="26"/>
      <c r="I4" s="91">
        <f t="shared" ref="I4:I67" si="0">(E4-C4)/C4</f>
        <v>6.3081134658045032E-2</v>
      </c>
      <c r="J4" s="26">
        <f t="shared" ref="J4:J67" si="1">E4-C4</f>
        <v>2673</v>
      </c>
      <c r="K4" s="26">
        <f t="shared" ref="K4:K67" si="2">E4-D4</f>
        <v>-177</v>
      </c>
      <c r="L4" s="26">
        <f t="shared" ref="L4:L67" si="3">H4-G4</f>
        <v>0</v>
      </c>
    </row>
    <row r="5" spans="1:12">
      <c r="A5" s="85">
        <v>3</v>
      </c>
      <c r="B5" s="86" t="s">
        <v>4</v>
      </c>
      <c r="C5" s="26">
        <v>7710</v>
      </c>
      <c r="D5" s="26">
        <v>8366</v>
      </c>
      <c r="E5" s="26">
        <v>8302</v>
      </c>
      <c r="F5" s="26"/>
      <c r="G5" s="26"/>
      <c r="H5" s="26"/>
      <c r="I5" s="91">
        <f t="shared" si="0"/>
        <v>7.6783398184176399E-2</v>
      </c>
      <c r="J5" s="26">
        <f t="shared" si="1"/>
        <v>592</v>
      </c>
      <c r="K5" s="26">
        <f t="shared" si="2"/>
        <v>-64</v>
      </c>
      <c r="L5" s="26">
        <f t="shared" si="3"/>
        <v>0</v>
      </c>
    </row>
    <row r="6" spans="1:12">
      <c r="A6" s="85">
        <v>5</v>
      </c>
      <c r="B6" s="86" t="s">
        <v>5</v>
      </c>
      <c r="C6" s="26">
        <v>10572</v>
      </c>
      <c r="D6" s="26">
        <v>12086</v>
      </c>
      <c r="E6" s="26">
        <v>11943</v>
      </c>
      <c r="F6" s="26"/>
      <c r="G6" s="26"/>
      <c r="H6" s="26"/>
      <c r="I6" s="91">
        <f t="shared" si="0"/>
        <v>0.12968217934165721</v>
      </c>
      <c r="J6" s="26">
        <f t="shared" si="1"/>
        <v>1371</v>
      </c>
      <c r="K6" s="26">
        <f t="shared" si="2"/>
        <v>-143</v>
      </c>
      <c r="L6" s="26">
        <f t="shared" si="3"/>
        <v>0</v>
      </c>
    </row>
    <row r="7" spans="1:12">
      <c r="A7" s="85">
        <v>6</v>
      </c>
      <c r="B7" s="86" t="s">
        <v>6</v>
      </c>
      <c r="C7" s="26">
        <v>911</v>
      </c>
      <c r="D7" s="26">
        <v>1075</v>
      </c>
      <c r="E7" s="26">
        <v>1071</v>
      </c>
      <c r="F7" s="26"/>
      <c r="G7" s="26"/>
      <c r="H7" s="26"/>
      <c r="I7" s="91">
        <f t="shared" si="0"/>
        <v>0.17563117453347971</v>
      </c>
      <c r="J7" s="26">
        <f t="shared" si="1"/>
        <v>160</v>
      </c>
      <c r="K7" s="26">
        <f t="shared" si="2"/>
        <v>-4</v>
      </c>
      <c r="L7" s="26">
        <f t="shared" si="3"/>
        <v>0</v>
      </c>
    </row>
    <row r="8" spans="1:12">
      <c r="A8" s="85">
        <v>7</v>
      </c>
      <c r="B8" s="86" t="s">
        <v>7</v>
      </c>
      <c r="C8" s="26">
        <v>15445</v>
      </c>
      <c r="D8" s="26">
        <v>17547</v>
      </c>
      <c r="E8" s="26">
        <v>16978</v>
      </c>
      <c r="F8" s="26"/>
      <c r="G8" s="26"/>
      <c r="H8" s="26"/>
      <c r="I8" s="91">
        <f t="shared" si="0"/>
        <v>9.9255422466817747E-2</v>
      </c>
      <c r="J8" s="26">
        <f t="shared" si="1"/>
        <v>1533</v>
      </c>
      <c r="K8" s="26">
        <f t="shared" si="2"/>
        <v>-569</v>
      </c>
      <c r="L8" s="26">
        <f t="shared" si="3"/>
        <v>0</v>
      </c>
    </row>
    <row r="9" spans="1:12">
      <c r="A9" s="85">
        <v>8</v>
      </c>
      <c r="B9" s="86" t="s">
        <v>300</v>
      </c>
      <c r="C9" s="26">
        <v>63542</v>
      </c>
      <c r="D9" s="26">
        <v>64930</v>
      </c>
      <c r="E9" s="26">
        <v>62366</v>
      </c>
      <c r="F9" s="26"/>
      <c r="G9" s="26"/>
      <c r="H9" s="26"/>
      <c r="I9" s="91">
        <f t="shared" si="0"/>
        <v>-1.8507443895376285E-2</v>
      </c>
      <c r="J9" s="26">
        <f t="shared" si="1"/>
        <v>-1176</v>
      </c>
      <c r="K9" s="26">
        <f t="shared" si="2"/>
        <v>-2564</v>
      </c>
      <c r="L9" s="26">
        <f t="shared" si="3"/>
        <v>0</v>
      </c>
    </row>
    <row r="10" spans="1:12">
      <c r="A10" s="85">
        <v>9</v>
      </c>
      <c r="B10" s="86" t="s">
        <v>8</v>
      </c>
      <c r="C10" s="26">
        <v>6477</v>
      </c>
      <c r="D10" s="26">
        <v>9015</v>
      </c>
      <c r="E10" s="26">
        <v>8814</v>
      </c>
      <c r="F10" s="26"/>
      <c r="G10" s="26"/>
      <c r="H10" s="26"/>
      <c r="I10" s="91">
        <f t="shared" si="0"/>
        <v>0.36081519221861974</v>
      </c>
      <c r="J10" s="26">
        <f t="shared" si="1"/>
        <v>2337</v>
      </c>
      <c r="K10" s="26">
        <f t="shared" si="2"/>
        <v>-201</v>
      </c>
      <c r="L10" s="26">
        <f t="shared" si="3"/>
        <v>0</v>
      </c>
    </row>
    <row r="11" spans="1:12">
      <c r="A11" s="87">
        <v>10</v>
      </c>
      <c r="B11" s="86" t="s">
        <v>9</v>
      </c>
      <c r="C11" s="26">
        <v>327851</v>
      </c>
      <c r="D11" s="26">
        <v>336472</v>
      </c>
      <c r="E11" s="26">
        <v>332398</v>
      </c>
      <c r="F11" s="26"/>
      <c r="G11" s="26"/>
      <c r="H11" s="26"/>
      <c r="I11" s="91">
        <f t="shared" si="0"/>
        <v>1.3869105172776657E-2</v>
      </c>
      <c r="J11" s="26">
        <f t="shared" si="1"/>
        <v>4547</v>
      </c>
      <c r="K11" s="26">
        <f t="shared" si="2"/>
        <v>-4074</v>
      </c>
      <c r="L11" s="26">
        <f t="shared" si="3"/>
        <v>0</v>
      </c>
    </row>
    <row r="12" spans="1:12">
      <c r="A12" s="87">
        <v>11</v>
      </c>
      <c r="B12" s="86" t="s">
        <v>10</v>
      </c>
      <c r="C12" s="26">
        <v>14165</v>
      </c>
      <c r="D12" s="26">
        <v>14796</v>
      </c>
      <c r="E12" s="26">
        <v>14855</v>
      </c>
      <c r="F12" s="26"/>
      <c r="G12" s="26"/>
      <c r="H12" s="26"/>
      <c r="I12" s="91">
        <f t="shared" si="0"/>
        <v>4.871161313095658E-2</v>
      </c>
      <c r="J12" s="26">
        <f t="shared" si="1"/>
        <v>690</v>
      </c>
      <c r="K12" s="26">
        <f t="shared" si="2"/>
        <v>59</v>
      </c>
      <c r="L12" s="26">
        <f t="shared" si="3"/>
        <v>0</v>
      </c>
    </row>
    <row r="13" spans="1:12">
      <c r="A13" s="87">
        <v>12</v>
      </c>
      <c r="B13" s="86" t="s">
        <v>11</v>
      </c>
      <c r="C13" s="26">
        <v>1367</v>
      </c>
      <c r="D13" s="26">
        <v>1062</v>
      </c>
      <c r="E13" s="26">
        <v>1244</v>
      </c>
      <c r="F13" s="26"/>
      <c r="G13" s="26"/>
      <c r="H13" s="26"/>
      <c r="I13" s="91">
        <f t="shared" si="0"/>
        <v>-8.9978054133138252E-2</v>
      </c>
      <c r="J13" s="26">
        <f t="shared" si="1"/>
        <v>-123</v>
      </c>
      <c r="K13" s="26">
        <f t="shared" si="2"/>
        <v>182</v>
      </c>
      <c r="L13" s="26">
        <f t="shared" si="3"/>
        <v>0</v>
      </c>
    </row>
    <row r="14" spans="1:12">
      <c r="A14" s="87">
        <v>13</v>
      </c>
      <c r="B14" s="86" t="s">
        <v>12</v>
      </c>
      <c r="C14" s="26">
        <v>261057</v>
      </c>
      <c r="D14" s="26">
        <v>269596</v>
      </c>
      <c r="E14" s="26">
        <v>265162</v>
      </c>
      <c r="F14" s="26"/>
      <c r="G14" s="26"/>
      <c r="H14" s="26"/>
      <c r="I14" s="91">
        <f t="shared" si="0"/>
        <v>1.5724535254752793E-2</v>
      </c>
      <c r="J14" s="26">
        <f t="shared" si="1"/>
        <v>4105</v>
      </c>
      <c r="K14" s="26">
        <f t="shared" si="2"/>
        <v>-4434</v>
      </c>
      <c r="L14" s="26">
        <f t="shared" si="3"/>
        <v>0</v>
      </c>
    </row>
    <row r="15" spans="1:12">
      <c r="A15" s="87">
        <v>14</v>
      </c>
      <c r="B15" s="86" t="s">
        <v>13</v>
      </c>
      <c r="C15" s="26">
        <v>371748</v>
      </c>
      <c r="D15" s="26">
        <v>400963</v>
      </c>
      <c r="E15" s="26">
        <v>394535</v>
      </c>
      <c r="F15" s="26"/>
      <c r="G15" s="26"/>
      <c r="H15" s="26"/>
      <c r="I15" s="91">
        <f t="shared" si="0"/>
        <v>6.1296900050571895E-2</v>
      </c>
      <c r="J15" s="26">
        <f t="shared" si="1"/>
        <v>22787</v>
      </c>
      <c r="K15" s="26">
        <f t="shared" si="2"/>
        <v>-6428</v>
      </c>
      <c r="L15" s="26">
        <f t="shared" si="3"/>
        <v>0</v>
      </c>
    </row>
    <row r="16" spans="1:12">
      <c r="A16" s="87">
        <v>15</v>
      </c>
      <c r="B16" s="86" t="s">
        <v>14</v>
      </c>
      <c r="C16" s="26">
        <v>53574</v>
      </c>
      <c r="D16" s="26">
        <v>55125</v>
      </c>
      <c r="E16" s="26">
        <v>54305</v>
      </c>
      <c r="F16" s="26"/>
      <c r="G16" s="26"/>
      <c r="H16" s="26"/>
      <c r="I16" s="91">
        <f t="shared" si="0"/>
        <v>1.3644678388770672E-2</v>
      </c>
      <c r="J16" s="26">
        <f t="shared" si="1"/>
        <v>731</v>
      </c>
      <c r="K16" s="26">
        <f t="shared" si="2"/>
        <v>-820</v>
      </c>
      <c r="L16" s="26">
        <f t="shared" si="3"/>
        <v>0</v>
      </c>
    </row>
    <row r="17" spans="1:12">
      <c r="A17" s="87">
        <v>16</v>
      </c>
      <c r="B17" s="86" t="s">
        <v>15</v>
      </c>
      <c r="C17" s="26">
        <v>54762</v>
      </c>
      <c r="D17" s="26">
        <v>55005</v>
      </c>
      <c r="E17" s="26">
        <v>53649</v>
      </c>
      <c r="F17" s="26"/>
      <c r="G17" s="26"/>
      <c r="H17" s="26"/>
      <c r="I17" s="91">
        <f t="shared" si="0"/>
        <v>-2.0324312479456558E-2</v>
      </c>
      <c r="J17" s="26">
        <f t="shared" si="1"/>
        <v>-1113</v>
      </c>
      <c r="K17" s="26">
        <f t="shared" si="2"/>
        <v>-1356</v>
      </c>
      <c r="L17" s="26">
        <f t="shared" si="3"/>
        <v>0</v>
      </c>
    </row>
    <row r="18" spans="1:12">
      <c r="A18" s="87">
        <v>17</v>
      </c>
      <c r="B18" s="86" t="s">
        <v>16</v>
      </c>
      <c r="C18" s="26">
        <v>42400</v>
      </c>
      <c r="D18" s="26">
        <v>44355</v>
      </c>
      <c r="E18" s="26">
        <v>43553</v>
      </c>
      <c r="F18" s="26"/>
      <c r="G18" s="26"/>
      <c r="H18" s="26"/>
      <c r="I18" s="91">
        <f t="shared" si="0"/>
        <v>2.7193396226415093E-2</v>
      </c>
      <c r="J18" s="26">
        <f t="shared" si="1"/>
        <v>1153</v>
      </c>
      <c r="K18" s="26">
        <f t="shared" si="2"/>
        <v>-802</v>
      </c>
      <c r="L18" s="26">
        <f t="shared" si="3"/>
        <v>0</v>
      </c>
    </row>
    <row r="19" spans="1:12">
      <c r="A19" s="87">
        <v>18</v>
      </c>
      <c r="B19" s="86" t="s">
        <v>17</v>
      </c>
      <c r="C19" s="26">
        <v>50112</v>
      </c>
      <c r="D19" s="26">
        <v>47944</v>
      </c>
      <c r="E19" s="26">
        <v>47244</v>
      </c>
      <c r="F19" s="26"/>
      <c r="G19" s="26"/>
      <c r="H19" s="26"/>
      <c r="I19" s="91">
        <f t="shared" si="0"/>
        <v>-5.7231800766283522E-2</v>
      </c>
      <c r="J19" s="26">
        <f t="shared" si="1"/>
        <v>-2868</v>
      </c>
      <c r="K19" s="26">
        <f t="shared" si="2"/>
        <v>-700</v>
      </c>
      <c r="L19" s="26">
        <f t="shared" si="3"/>
        <v>0</v>
      </c>
    </row>
    <row r="20" spans="1:12">
      <c r="A20" s="87">
        <v>19</v>
      </c>
      <c r="B20" s="86" t="s">
        <v>18</v>
      </c>
      <c r="C20" s="26">
        <v>3040</v>
      </c>
      <c r="D20" s="26">
        <v>2995</v>
      </c>
      <c r="E20" s="26">
        <v>2916</v>
      </c>
      <c r="F20" s="26"/>
      <c r="G20" s="26"/>
      <c r="H20" s="26"/>
      <c r="I20" s="91">
        <f t="shared" si="0"/>
        <v>-4.0789473684210528E-2</v>
      </c>
      <c r="J20" s="26">
        <f t="shared" si="1"/>
        <v>-124</v>
      </c>
      <c r="K20" s="26">
        <f t="shared" si="2"/>
        <v>-79</v>
      </c>
      <c r="L20" s="26">
        <f t="shared" si="3"/>
        <v>0</v>
      </c>
    </row>
    <row r="21" spans="1:12">
      <c r="A21" s="87">
        <v>20</v>
      </c>
      <c r="B21" s="86" t="s">
        <v>19</v>
      </c>
      <c r="C21" s="26">
        <v>55317</v>
      </c>
      <c r="D21" s="26">
        <v>58545</v>
      </c>
      <c r="E21" s="26">
        <v>58292</v>
      </c>
      <c r="F21" s="26"/>
      <c r="G21" s="26"/>
      <c r="H21" s="26"/>
      <c r="I21" s="91">
        <f t="shared" si="0"/>
        <v>5.3780935336334219E-2</v>
      </c>
      <c r="J21" s="26">
        <f t="shared" si="1"/>
        <v>2975</v>
      </c>
      <c r="K21" s="26">
        <f t="shared" si="2"/>
        <v>-253</v>
      </c>
      <c r="L21" s="26">
        <f t="shared" si="3"/>
        <v>0</v>
      </c>
    </row>
    <row r="22" spans="1:12">
      <c r="A22" s="87">
        <v>21</v>
      </c>
      <c r="B22" s="86" t="s">
        <v>20</v>
      </c>
      <c r="C22" s="26">
        <v>9737</v>
      </c>
      <c r="D22" s="26">
        <v>10758</v>
      </c>
      <c r="E22" s="26">
        <v>10850</v>
      </c>
      <c r="F22" s="26"/>
      <c r="G22" s="26"/>
      <c r="H22" s="26"/>
      <c r="I22" s="91">
        <f t="shared" si="0"/>
        <v>0.11430625449317038</v>
      </c>
      <c r="J22" s="26">
        <f t="shared" si="1"/>
        <v>1113</v>
      </c>
      <c r="K22" s="26">
        <f t="shared" si="2"/>
        <v>92</v>
      </c>
      <c r="L22" s="26">
        <f t="shared" si="3"/>
        <v>0</v>
      </c>
    </row>
    <row r="23" spans="1:12">
      <c r="A23" s="87">
        <v>22</v>
      </c>
      <c r="B23" s="86" t="s">
        <v>21</v>
      </c>
      <c r="C23" s="26">
        <v>154776</v>
      </c>
      <c r="D23" s="26">
        <v>158830</v>
      </c>
      <c r="E23" s="26">
        <v>155714</v>
      </c>
      <c r="F23" s="26"/>
      <c r="G23" s="26"/>
      <c r="H23" s="26"/>
      <c r="I23" s="91">
        <f t="shared" si="0"/>
        <v>6.0603711169690388E-3</v>
      </c>
      <c r="J23" s="26">
        <f t="shared" si="1"/>
        <v>938</v>
      </c>
      <c r="K23" s="26">
        <f t="shared" si="2"/>
        <v>-3116</v>
      </c>
      <c r="L23" s="26">
        <f t="shared" si="3"/>
        <v>0</v>
      </c>
    </row>
    <row r="24" spans="1:12">
      <c r="A24" s="87">
        <v>23</v>
      </c>
      <c r="B24" s="86" t="s">
        <v>22</v>
      </c>
      <c r="C24" s="26">
        <v>178497</v>
      </c>
      <c r="D24" s="26">
        <v>180104</v>
      </c>
      <c r="E24" s="26">
        <v>174755</v>
      </c>
      <c r="F24" s="26"/>
      <c r="G24" s="26"/>
      <c r="H24" s="26"/>
      <c r="I24" s="91">
        <f t="shared" si="0"/>
        <v>-2.0963937769262229E-2</v>
      </c>
      <c r="J24" s="26">
        <f t="shared" si="1"/>
        <v>-3742</v>
      </c>
      <c r="K24" s="26">
        <f t="shared" si="2"/>
        <v>-5349</v>
      </c>
      <c r="L24" s="26">
        <f t="shared" si="3"/>
        <v>0</v>
      </c>
    </row>
    <row r="25" spans="1:12">
      <c r="A25" s="87">
        <v>24</v>
      </c>
      <c r="B25" s="86" t="s">
        <v>23</v>
      </c>
      <c r="C25" s="26">
        <v>79872</v>
      </c>
      <c r="D25" s="26">
        <v>87488</v>
      </c>
      <c r="E25" s="26">
        <v>85507</v>
      </c>
      <c r="F25" s="26"/>
      <c r="G25" s="26"/>
      <c r="H25" s="26"/>
      <c r="I25" s="91">
        <f t="shared" si="0"/>
        <v>7.0550380608974353E-2</v>
      </c>
      <c r="J25" s="26">
        <f t="shared" si="1"/>
        <v>5635</v>
      </c>
      <c r="K25" s="26">
        <f t="shared" si="2"/>
        <v>-1981</v>
      </c>
      <c r="L25" s="26">
        <f t="shared" si="3"/>
        <v>0</v>
      </c>
    </row>
    <row r="26" spans="1:12">
      <c r="A26" s="87">
        <v>25</v>
      </c>
      <c r="B26" s="86" t="s">
        <v>24</v>
      </c>
      <c r="C26" s="26">
        <v>305090</v>
      </c>
      <c r="D26" s="26">
        <v>310349</v>
      </c>
      <c r="E26" s="26">
        <v>304843</v>
      </c>
      <c r="F26" s="26"/>
      <c r="G26" s="26"/>
      <c r="H26" s="26"/>
      <c r="I26" s="91">
        <f t="shared" si="0"/>
        <v>-8.095971680487725E-4</v>
      </c>
      <c r="J26" s="26">
        <f t="shared" si="1"/>
        <v>-247</v>
      </c>
      <c r="K26" s="26">
        <f t="shared" si="2"/>
        <v>-5506</v>
      </c>
      <c r="L26" s="26">
        <f t="shared" si="3"/>
        <v>0</v>
      </c>
    </row>
    <row r="27" spans="1:12">
      <c r="A27" s="87">
        <v>26</v>
      </c>
      <c r="B27" s="86" t="s">
        <v>25</v>
      </c>
      <c r="C27" s="26">
        <v>18538</v>
      </c>
      <c r="D27" s="26">
        <v>20044</v>
      </c>
      <c r="E27" s="26">
        <v>19760</v>
      </c>
      <c r="F27" s="26"/>
      <c r="G27" s="26"/>
      <c r="H27" s="26"/>
      <c r="I27" s="91">
        <f t="shared" si="0"/>
        <v>6.5918653576437586E-2</v>
      </c>
      <c r="J27" s="26">
        <f t="shared" si="1"/>
        <v>1222</v>
      </c>
      <c r="K27" s="26">
        <f t="shared" si="2"/>
        <v>-284</v>
      </c>
      <c r="L27" s="26">
        <f t="shared" si="3"/>
        <v>0</v>
      </c>
    </row>
    <row r="28" spans="1:12">
      <c r="A28" s="87">
        <v>27</v>
      </c>
      <c r="B28" s="86" t="s">
        <v>26</v>
      </c>
      <c r="C28" s="26">
        <v>75424</v>
      </c>
      <c r="D28" s="26">
        <v>79326</v>
      </c>
      <c r="E28" s="26">
        <v>78451</v>
      </c>
      <c r="F28" s="26"/>
      <c r="G28" s="26"/>
      <c r="H28" s="26"/>
      <c r="I28" s="91">
        <f t="shared" si="0"/>
        <v>4.0133114128128977E-2</v>
      </c>
      <c r="J28" s="26">
        <f t="shared" si="1"/>
        <v>3027</v>
      </c>
      <c r="K28" s="26">
        <f t="shared" si="2"/>
        <v>-875</v>
      </c>
      <c r="L28" s="26">
        <f t="shared" si="3"/>
        <v>0</v>
      </c>
    </row>
    <row r="29" spans="1:12">
      <c r="A29" s="87">
        <v>28</v>
      </c>
      <c r="B29" s="86" t="s">
        <v>27</v>
      </c>
      <c r="C29" s="26">
        <v>124013</v>
      </c>
      <c r="D29" s="26">
        <v>135812</v>
      </c>
      <c r="E29" s="26">
        <v>134326</v>
      </c>
      <c r="F29" s="26"/>
      <c r="G29" s="26"/>
      <c r="H29" s="26"/>
      <c r="I29" s="91">
        <f t="shared" si="0"/>
        <v>8.3160636384895126E-2</v>
      </c>
      <c r="J29" s="26">
        <f t="shared" si="1"/>
        <v>10313</v>
      </c>
      <c r="K29" s="26">
        <f t="shared" si="2"/>
        <v>-1486</v>
      </c>
      <c r="L29" s="26">
        <f t="shared" si="3"/>
        <v>0</v>
      </c>
    </row>
    <row r="30" spans="1:12">
      <c r="A30" s="87">
        <v>29</v>
      </c>
      <c r="B30" s="86" t="s">
        <v>28</v>
      </c>
      <c r="C30" s="26">
        <v>64224</v>
      </c>
      <c r="D30" s="26">
        <v>67369</v>
      </c>
      <c r="E30" s="26">
        <v>66610</v>
      </c>
      <c r="F30" s="26"/>
      <c r="G30" s="26"/>
      <c r="H30" s="26"/>
      <c r="I30" s="91">
        <f t="shared" si="0"/>
        <v>3.7151220727453908E-2</v>
      </c>
      <c r="J30" s="26">
        <f t="shared" si="1"/>
        <v>2386</v>
      </c>
      <c r="K30" s="26">
        <f t="shared" si="2"/>
        <v>-759</v>
      </c>
      <c r="L30" s="26">
        <f t="shared" si="3"/>
        <v>0</v>
      </c>
    </row>
    <row r="31" spans="1:12">
      <c r="A31" s="87">
        <v>30</v>
      </c>
      <c r="B31" s="86" t="s">
        <v>29</v>
      </c>
      <c r="C31" s="26">
        <v>17243</v>
      </c>
      <c r="D31" s="26">
        <v>18186</v>
      </c>
      <c r="E31" s="26">
        <v>17884</v>
      </c>
      <c r="F31" s="26"/>
      <c r="G31" s="26"/>
      <c r="H31" s="26"/>
      <c r="I31" s="91">
        <f t="shared" si="0"/>
        <v>3.7174505596473929E-2</v>
      </c>
      <c r="J31" s="26">
        <f t="shared" si="1"/>
        <v>641</v>
      </c>
      <c r="K31" s="26">
        <f t="shared" si="2"/>
        <v>-302</v>
      </c>
      <c r="L31" s="26">
        <f t="shared" si="3"/>
        <v>0</v>
      </c>
    </row>
    <row r="32" spans="1:12">
      <c r="A32" s="87">
        <v>31</v>
      </c>
      <c r="B32" s="86" t="s">
        <v>30</v>
      </c>
      <c r="C32" s="26">
        <v>141149</v>
      </c>
      <c r="D32" s="26">
        <v>139082</v>
      </c>
      <c r="E32" s="26">
        <v>136407</v>
      </c>
      <c r="F32" s="26"/>
      <c r="G32" s="26"/>
      <c r="H32" s="26"/>
      <c r="I32" s="91">
        <f t="shared" si="0"/>
        <v>-3.3595703830703726E-2</v>
      </c>
      <c r="J32" s="26">
        <f t="shared" si="1"/>
        <v>-4742</v>
      </c>
      <c r="K32" s="26">
        <f t="shared" si="2"/>
        <v>-2675</v>
      </c>
      <c r="L32" s="26">
        <f t="shared" si="3"/>
        <v>0</v>
      </c>
    </row>
    <row r="33" spans="1:12">
      <c r="A33" s="87">
        <v>32</v>
      </c>
      <c r="B33" s="86" t="s">
        <v>31</v>
      </c>
      <c r="C33" s="26">
        <v>50000</v>
      </c>
      <c r="D33" s="26">
        <v>52033</v>
      </c>
      <c r="E33" s="26">
        <v>51400</v>
      </c>
      <c r="F33" s="26"/>
      <c r="G33" s="26"/>
      <c r="H33" s="26"/>
      <c r="I33" s="91">
        <f t="shared" si="0"/>
        <v>2.8000000000000001E-2</v>
      </c>
      <c r="J33" s="26">
        <f t="shared" si="1"/>
        <v>1400</v>
      </c>
      <c r="K33" s="26">
        <f t="shared" si="2"/>
        <v>-633</v>
      </c>
      <c r="L33" s="26">
        <f t="shared" si="3"/>
        <v>0</v>
      </c>
    </row>
    <row r="34" spans="1:12">
      <c r="A34" s="87">
        <v>33</v>
      </c>
      <c r="B34" s="86" t="s">
        <v>32</v>
      </c>
      <c r="C34" s="26">
        <v>120734</v>
      </c>
      <c r="D34" s="26">
        <v>114725</v>
      </c>
      <c r="E34" s="26">
        <v>114042</v>
      </c>
      <c r="F34" s="26"/>
      <c r="G34" s="26"/>
      <c r="H34" s="26"/>
      <c r="I34" s="91">
        <f t="shared" si="0"/>
        <v>-5.5427634303510193E-2</v>
      </c>
      <c r="J34" s="26">
        <f t="shared" si="1"/>
        <v>-6692</v>
      </c>
      <c r="K34" s="26">
        <f t="shared" si="2"/>
        <v>-683</v>
      </c>
      <c r="L34" s="26">
        <f t="shared" si="3"/>
        <v>0</v>
      </c>
    </row>
    <row r="35" spans="1:12">
      <c r="A35" s="87">
        <v>35</v>
      </c>
      <c r="B35" s="86" t="s">
        <v>33</v>
      </c>
      <c r="C35" s="26">
        <v>76432</v>
      </c>
      <c r="D35" s="26">
        <v>76072</v>
      </c>
      <c r="E35" s="26">
        <v>77062</v>
      </c>
      <c r="F35" s="26"/>
      <c r="G35" s="26"/>
      <c r="H35" s="26"/>
      <c r="I35" s="91">
        <f t="shared" si="0"/>
        <v>8.2426208917730798E-3</v>
      </c>
      <c r="J35" s="26">
        <f t="shared" si="1"/>
        <v>630</v>
      </c>
      <c r="K35" s="26">
        <f t="shared" si="2"/>
        <v>990</v>
      </c>
      <c r="L35" s="26">
        <f t="shared" si="3"/>
        <v>0</v>
      </c>
    </row>
    <row r="36" spans="1:12">
      <c r="A36" s="87">
        <v>36</v>
      </c>
      <c r="B36" s="86" t="s">
        <v>34</v>
      </c>
      <c r="C36" s="26">
        <v>12573</v>
      </c>
      <c r="D36" s="26">
        <v>10994</v>
      </c>
      <c r="E36" s="26">
        <v>10995</v>
      </c>
      <c r="F36" s="26"/>
      <c r="G36" s="26"/>
      <c r="H36" s="26"/>
      <c r="I36" s="91">
        <f t="shared" si="0"/>
        <v>-0.12550703889286566</v>
      </c>
      <c r="J36" s="26">
        <f t="shared" si="1"/>
        <v>-1578</v>
      </c>
      <c r="K36" s="26">
        <f t="shared" si="2"/>
        <v>1</v>
      </c>
      <c r="L36" s="26">
        <f t="shared" si="3"/>
        <v>0</v>
      </c>
    </row>
    <row r="37" spans="1:12">
      <c r="A37" s="87">
        <v>37</v>
      </c>
      <c r="B37" s="86" t="s">
        <v>35</v>
      </c>
      <c r="C37" s="26">
        <v>8302</v>
      </c>
      <c r="D37" s="26">
        <v>7481</v>
      </c>
      <c r="E37" s="26">
        <v>7659</v>
      </c>
      <c r="F37" s="26"/>
      <c r="G37" s="26"/>
      <c r="H37" s="26"/>
      <c r="I37" s="91">
        <f t="shared" si="0"/>
        <v>-7.7451216574319443E-2</v>
      </c>
      <c r="J37" s="26">
        <f t="shared" si="1"/>
        <v>-643</v>
      </c>
      <c r="K37" s="26">
        <f t="shared" si="2"/>
        <v>178</v>
      </c>
      <c r="L37" s="26">
        <f t="shared" si="3"/>
        <v>0</v>
      </c>
    </row>
    <row r="38" spans="1:12">
      <c r="A38" s="87">
        <v>38</v>
      </c>
      <c r="B38" s="86" t="s">
        <v>36</v>
      </c>
      <c r="C38" s="26">
        <v>56052</v>
      </c>
      <c r="D38" s="26">
        <v>52687</v>
      </c>
      <c r="E38" s="26">
        <v>51746</v>
      </c>
      <c r="F38" s="26"/>
      <c r="G38" s="26"/>
      <c r="H38" s="26"/>
      <c r="I38" s="91">
        <f t="shared" si="0"/>
        <v>-7.6821522871619211E-2</v>
      </c>
      <c r="J38" s="26">
        <f t="shared" si="1"/>
        <v>-4306</v>
      </c>
      <c r="K38" s="26">
        <f t="shared" si="2"/>
        <v>-941</v>
      </c>
      <c r="L38" s="26">
        <f t="shared" si="3"/>
        <v>0</v>
      </c>
    </row>
    <row r="39" spans="1:12">
      <c r="A39" s="87">
        <v>39</v>
      </c>
      <c r="B39" s="86" t="s">
        <v>37</v>
      </c>
      <c r="C39" s="26">
        <v>1348</v>
      </c>
      <c r="D39" s="26">
        <v>1224</v>
      </c>
      <c r="E39" s="26">
        <v>1197</v>
      </c>
      <c r="F39" s="26"/>
      <c r="G39" s="26"/>
      <c r="H39" s="26"/>
      <c r="I39" s="91">
        <f t="shared" si="0"/>
        <v>-0.11201780415430267</v>
      </c>
      <c r="J39" s="26">
        <f t="shared" si="1"/>
        <v>-151</v>
      </c>
      <c r="K39" s="26">
        <f t="shared" si="2"/>
        <v>-27</v>
      </c>
      <c r="L39" s="26">
        <f t="shared" si="3"/>
        <v>0</v>
      </c>
    </row>
    <row r="40" spans="1:12">
      <c r="A40" s="87">
        <v>41</v>
      </c>
      <c r="B40" s="86" t="s">
        <v>38</v>
      </c>
      <c r="C40" s="26">
        <v>1102756</v>
      </c>
      <c r="D40" s="26">
        <v>1055709</v>
      </c>
      <c r="E40" s="26">
        <v>976250</v>
      </c>
      <c r="F40" s="26"/>
      <c r="G40" s="26"/>
      <c r="H40" s="26"/>
      <c r="I40" s="91">
        <f t="shared" si="0"/>
        <v>-0.11471803372640911</v>
      </c>
      <c r="J40" s="26">
        <f t="shared" si="1"/>
        <v>-126506</v>
      </c>
      <c r="K40" s="26">
        <f t="shared" si="2"/>
        <v>-79459</v>
      </c>
      <c r="L40" s="26">
        <f t="shared" si="3"/>
        <v>0</v>
      </c>
    </row>
    <row r="41" spans="1:12">
      <c r="A41" s="87">
        <v>42</v>
      </c>
      <c r="B41" s="86" t="s">
        <v>39</v>
      </c>
      <c r="C41" s="26">
        <v>289081</v>
      </c>
      <c r="D41" s="26">
        <v>283596</v>
      </c>
      <c r="E41" s="26">
        <v>271561</v>
      </c>
      <c r="F41" s="26"/>
      <c r="G41" s="26"/>
      <c r="H41" s="26"/>
      <c r="I41" s="91">
        <f t="shared" si="0"/>
        <v>-6.0605850955268589E-2</v>
      </c>
      <c r="J41" s="26">
        <f t="shared" si="1"/>
        <v>-17520</v>
      </c>
      <c r="K41" s="26">
        <f t="shared" si="2"/>
        <v>-12035</v>
      </c>
      <c r="L41" s="26">
        <f t="shared" si="3"/>
        <v>0</v>
      </c>
    </row>
    <row r="42" spans="1:12">
      <c r="A42" s="87">
        <v>43</v>
      </c>
      <c r="B42" s="86" t="s">
        <v>40</v>
      </c>
      <c r="C42" s="26">
        <v>318526</v>
      </c>
      <c r="D42" s="26">
        <v>309731</v>
      </c>
      <c r="E42" s="26">
        <v>298076</v>
      </c>
      <c r="F42" s="26"/>
      <c r="G42" s="26"/>
      <c r="H42" s="26"/>
      <c r="I42" s="91">
        <f t="shared" si="0"/>
        <v>-6.4201980372088935E-2</v>
      </c>
      <c r="J42" s="26">
        <f t="shared" si="1"/>
        <v>-20450</v>
      </c>
      <c r="K42" s="26">
        <f t="shared" si="2"/>
        <v>-11655</v>
      </c>
      <c r="L42" s="26">
        <f t="shared" si="3"/>
        <v>0</v>
      </c>
    </row>
    <row r="43" spans="1:12">
      <c r="A43" s="87">
        <v>45</v>
      </c>
      <c r="B43" s="86" t="s">
        <v>41</v>
      </c>
      <c r="C43" s="26">
        <v>204797</v>
      </c>
      <c r="D43" s="26">
        <v>211749</v>
      </c>
      <c r="E43" s="26">
        <v>210531</v>
      </c>
      <c r="F43" s="26"/>
      <c r="G43" s="26"/>
      <c r="H43" s="26"/>
      <c r="I43" s="91">
        <f t="shared" si="0"/>
        <v>2.7998457008647587E-2</v>
      </c>
      <c r="J43" s="26">
        <f t="shared" si="1"/>
        <v>5734</v>
      </c>
      <c r="K43" s="26">
        <f t="shared" si="2"/>
        <v>-1218</v>
      </c>
      <c r="L43" s="26">
        <f t="shared" si="3"/>
        <v>0</v>
      </c>
    </row>
    <row r="44" spans="1:12">
      <c r="A44" s="87">
        <v>46</v>
      </c>
      <c r="B44" s="86" t="s">
        <v>42</v>
      </c>
      <c r="C44" s="26">
        <v>689942</v>
      </c>
      <c r="D44" s="26">
        <v>704346</v>
      </c>
      <c r="E44" s="26">
        <v>697106</v>
      </c>
      <c r="F44" s="26"/>
      <c r="G44" s="26"/>
      <c r="H44" s="26"/>
      <c r="I44" s="91">
        <f t="shared" si="0"/>
        <v>1.0383481510039974E-2</v>
      </c>
      <c r="J44" s="26">
        <f t="shared" si="1"/>
        <v>7164</v>
      </c>
      <c r="K44" s="26">
        <f t="shared" si="2"/>
        <v>-7240</v>
      </c>
      <c r="L44" s="26">
        <f t="shared" si="3"/>
        <v>0</v>
      </c>
    </row>
    <row r="45" spans="1:12">
      <c r="A45" s="87">
        <v>47</v>
      </c>
      <c r="B45" s="86" t="s">
        <v>43</v>
      </c>
      <c r="C45" s="26">
        <v>1305268</v>
      </c>
      <c r="D45" s="26">
        <v>1322650</v>
      </c>
      <c r="E45" s="26">
        <v>1310156</v>
      </c>
      <c r="F45" s="26"/>
      <c r="G45" s="26"/>
      <c r="H45" s="26"/>
      <c r="I45" s="91">
        <f t="shared" si="0"/>
        <v>3.7448248175853539E-3</v>
      </c>
      <c r="J45" s="26">
        <f t="shared" si="1"/>
        <v>4888</v>
      </c>
      <c r="K45" s="26">
        <f t="shared" si="2"/>
        <v>-12494</v>
      </c>
      <c r="L45" s="26">
        <f t="shared" si="3"/>
        <v>0</v>
      </c>
    </row>
    <row r="46" spans="1:12">
      <c r="A46" s="87">
        <v>49</v>
      </c>
      <c r="B46" s="86" t="s">
        <v>44</v>
      </c>
      <c r="C46" s="26">
        <v>451598</v>
      </c>
      <c r="D46" s="26">
        <v>454000</v>
      </c>
      <c r="E46" s="26">
        <v>445051</v>
      </c>
      <c r="F46" s="26"/>
      <c r="G46" s="26"/>
      <c r="H46" s="26"/>
      <c r="I46" s="91">
        <f t="shared" si="0"/>
        <v>-1.4497406985859105E-2</v>
      </c>
      <c r="J46" s="26">
        <f t="shared" si="1"/>
        <v>-6547</v>
      </c>
      <c r="K46" s="26">
        <f t="shared" si="2"/>
        <v>-8949</v>
      </c>
      <c r="L46" s="26">
        <f t="shared" si="3"/>
        <v>0</v>
      </c>
    </row>
    <row r="47" spans="1:12">
      <c r="A47" s="87">
        <v>50</v>
      </c>
      <c r="B47" s="86" t="s">
        <v>45</v>
      </c>
      <c r="C47" s="26">
        <v>16244</v>
      </c>
      <c r="D47" s="26">
        <v>16747</v>
      </c>
      <c r="E47" s="26">
        <v>16557</v>
      </c>
      <c r="F47" s="26"/>
      <c r="G47" s="26"/>
      <c r="H47" s="26"/>
      <c r="I47" s="91">
        <f t="shared" si="0"/>
        <v>1.9268653041122876E-2</v>
      </c>
      <c r="J47" s="26">
        <f t="shared" si="1"/>
        <v>313</v>
      </c>
      <c r="K47" s="26">
        <f t="shared" si="2"/>
        <v>-190</v>
      </c>
      <c r="L47" s="26">
        <f t="shared" si="3"/>
        <v>0</v>
      </c>
    </row>
    <row r="48" spans="1:12">
      <c r="A48" s="87">
        <v>51</v>
      </c>
      <c r="B48" s="86" t="s">
        <v>46</v>
      </c>
      <c r="C48" s="26">
        <v>4411</v>
      </c>
      <c r="D48" s="26">
        <v>5108</v>
      </c>
      <c r="E48" s="26">
        <v>5074</v>
      </c>
      <c r="F48" s="26"/>
      <c r="G48" s="26"/>
      <c r="H48" s="26"/>
      <c r="I48" s="91">
        <f t="shared" si="0"/>
        <v>0.1503060530491952</v>
      </c>
      <c r="J48" s="26">
        <f t="shared" si="1"/>
        <v>663</v>
      </c>
      <c r="K48" s="26">
        <f t="shared" si="2"/>
        <v>-34</v>
      </c>
      <c r="L48" s="26">
        <f t="shared" si="3"/>
        <v>0</v>
      </c>
    </row>
    <row r="49" spans="1:12">
      <c r="A49" s="87">
        <v>52</v>
      </c>
      <c r="B49" s="86" t="s">
        <v>47</v>
      </c>
      <c r="C49" s="26">
        <v>187441</v>
      </c>
      <c r="D49" s="26">
        <v>192707</v>
      </c>
      <c r="E49" s="26">
        <v>190091</v>
      </c>
      <c r="F49" s="26"/>
      <c r="G49" s="26"/>
      <c r="H49" s="26"/>
      <c r="I49" s="91">
        <f t="shared" si="0"/>
        <v>1.413778202207628E-2</v>
      </c>
      <c r="J49" s="26">
        <f t="shared" si="1"/>
        <v>2650</v>
      </c>
      <c r="K49" s="26">
        <f t="shared" si="2"/>
        <v>-2616</v>
      </c>
      <c r="L49" s="26">
        <f t="shared" si="3"/>
        <v>0</v>
      </c>
    </row>
    <row r="50" spans="1:12">
      <c r="A50" s="87">
        <v>53</v>
      </c>
      <c r="B50" s="86" t="s">
        <v>48</v>
      </c>
      <c r="C50" s="26">
        <v>26122</v>
      </c>
      <c r="D50" s="26">
        <v>27471</v>
      </c>
      <c r="E50" s="26">
        <v>26737</v>
      </c>
      <c r="F50" s="26"/>
      <c r="G50" s="26"/>
      <c r="H50" s="26"/>
      <c r="I50" s="91">
        <f t="shared" si="0"/>
        <v>2.3543373401730343E-2</v>
      </c>
      <c r="J50" s="26">
        <f t="shared" si="1"/>
        <v>615</v>
      </c>
      <c r="K50" s="26">
        <f t="shared" si="2"/>
        <v>-734</v>
      </c>
      <c r="L50" s="26">
        <f t="shared" si="3"/>
        <v>0</v>
      </c>
    </row>
    <row r="51" spans="1:12">
      <c r="A51" s="87">
        <v>55</v>
      </c>
      <c r="B51" s="86" t="s">
        <v>49</v>
      </c>
      <c r="C51" s="26">
        <v>234864</v>
      </c>
      <c r="D51" s="26">
        <v>251997</v>
      </c>
      <c r="E51" s="26">
        <v>251234</v>
      </c>
      <c r="F51" s="26"/>
      <c r="G51" s="26"/>
      <c r="H51" s="26"/>
      <c r="I51" s="91">
        <f t="shared" si="0"/>
        <v>6.9699911438108858E-2</v>
      </c>
      <c r="J51" s="26">
        <f t="shared" si="1"/>
        <v>16370</v>
      </c>
      <c r="K51" s="26">
        <f t="shared" si="2"/>
        <v>-763</v>
      </c>
      <c r="L51" s="26">
        <f t="shared" si="3"/>
        <v>0</v>
      </c>
    </row>
    <row r="52" spans="1:12">
      <c r="A52" s="87">
        <v>56</v>
      </c>
      <c r="B52" s="86" t="s">
        <v>50</v>
      </c>
      <c r="C52" s="26">
        <v>613116</v>
      </c>
      <c r="D52" s="26">
        <v>644982</v>
      </c>
      <c r="E52" s="26">
        <v>630237</v>
      </c>
      <c r="F52" s="26"/>
      <c r="G52" s="26"/>
      <c r="H52" s="26"/>
      <c r="I52" s="91">
        <f t="shared" si="0"/>
        <v>2.7924568923335877E-2</v>
      </c>
      <c r="J52" s="26">
        <f t="shared" si="1"/>
        <v>17121</v>
      </c>
      <c r="K52" s="26">
        <f t="shared" si="2"/>
        <v>-14745</v>
      </c>
      <c r="L52" s="26">
        <f t="shared" si="3"/>
        <v>0</v>
      </c>
    </row>
    <row r="53" spans="1:12">
      <c r="A53" s="87">
        <v>58</v>
      </c>
      <c r="B53" s="86" t="s">
        <v>51</v>
      </c>
      <c r="C53" s="26">
        <v>18157</v>
      </c>
      <c r="D53" s="26">
        <v>22071</v>
      </c>
      <c r="E53" s="26">
        <v>22066</v>
      </c>
      <c r="F53" s="26"/>
      <c r="G53" s="26"/>
      <c r="H53" s="26"/>
      <c r="I53" s="91">
        <f t="shared" si="0"/>
        <v>0.21528886930660351</v>
      </c>
      <c r="J53" s="26">
        <f t="shared" si="1"/>
        <v>3909</v>
      </c>
      <c r="K53" s="26">
        <f t="shared" si="2"/>
        <v>-5</v>
      </c>
      <c r="L53" s="26">
        <f t="shared" si="3"/>
        <v>0</v>
      </c>
    </row>
    <row r="54" spans="1:12">
      <c r="A54" s="87">
        <v>59</v>
      </c>
      <c r="B54" s="86" t="s">
        <v>52</v>
      </c>
      <c r="C54" s="26">
        <v>15512</v>
      </c>
      <c r="D54" s="26">
        <v>14585</v>
      </c>
      <c r="E54" s="26">
        <v>15413</v>
      </c>
      <c r="F54" s="26"/>
      <c r="G54" s="26"/>
      <c r="H54" s="26"/>
      <c r="I54" s="91">
        <f t="shared" si="0"/>
        <v>-6.3821557503867974E-3</v>
      </c>
      <c r="J54" s="26">
        <f t="shared" si="1"/>
        <v>-99</v>
      </c>
      <c r="K54" s="26">
        <f t="shared" si="2"/>
        <v>828</v>
      </c>
      <c r="L54" s="26">
        <f t="shared" si="3"/>
        <v>0</v>
      </c>
    </row>
    <row r="55" spans="1:12">
      <c r="A55" s="87">
        <v>60</v>
      </c>
      <c r="B55" s="86" t="s">
        <v>53</v>
      </c>
      <c r="C55" s="26">
        <v>7703</v>
      </c>
      <c r="D55" s="26">
        <v>9031</v>
      </c>
      <c r="E55" s="26">
        <v>8989</v>
      </c>
      <c r="F55" s="26"/>
      <c r="G55" s="26"/>
      <c r="H55" s="26"/>
      <c r="I55" s="91">
        <f t="shared" si="0"/>
        <v>0.16694794236011942</v>
      </c>
      <c r="J55" s="26">
        <f t="shared" si="1"/>
        <v>1286</v>
      </c>
      <c r="K55" s="26">
        <f t="shared" si="2"/>
        <v>-42</v>
      </c>
      <c r="L55" s="26">
        <f t="shared" si="3"/>
        <v>0</v>
      </c>
    </row>
    <row r="56" spans="1:12">
      <c r="A56" s="87">
        <v>61</v>
      </c>
      <c r="B56" s="86" t="s">
        <v>54</v>
      </c>
      <c r="C56" s="26">
        <v>18940</v>
      </c>
      <c r="D56" s="26">
        <v>18933</v>
      </c>
      <c r="E56" s="26">
        <v>18582</v>
      </c>
      <c r="F56" s="26"/>
      <c r="G56" s="26"/>
      <c r="H56" s="26"/>
      <c r="I56" s="91">
        <f t="shared" si="0"/>
        <v>-1.8901795142555439E-2</v>
      </c>
      <c r="J56" s="26">
        <f t="shared" si="1"/>
        <v>-358</v>
      </c>
      <c r="K56" s="26">
        <f t="shared" si="2"/>
        <v>-351</v>
      </c>
      <c r="L56" s="26">
        <f t="shared" si="3"/>
        <v>0</v>
      </c>
    </row>
    <row r="57" spans="1:12">
      <c r="A57" s="87">
        <v>62</v>
      </c>
      <c r="B57" s="86" t="s">
        <v>55</v>
      </c>
      <c r="C57" s="26">
        <v>62898</v>
      </c>
      <c r="D57" s="26">
        <v>69197</v>
      </c>
      <c r="E57" s="26">
        <v>69102</v>
      </c>
      <c r="F57" s="26"/>
      <c r="G57" s="26"/>
      <c r="H57" s="26"/>
      <c r="I57" s="91">
        <f t="shared" si="0"/>
        <v>9.8635886673662118E-2</v>
      </c>
      <c r="J57" s="26">
        <f t="shared" si="1"/>
        <v>6204</v>
      </c>
      <c r="K57" s="26">
        <f t="shared" si="2"/>
        <v>-95</v>
      </c>
      <c r="L57" s="26">
        <f t="shared" si="3"/>
        <v>0</v>
      </c>
    </row>
    <row r="58" spans="1:12">
      <c r="A58" s="87">
        <v>63</v>
      </c>
      <c r="B58" s="86" t="s">
        <v>56</v>
      </c>
      <c r="C58" s="26">
        <v>24917</v>
      </c>
      <c r="D58" s="26">
        <v>31702</v>
      </c>
      <c r="E58" s="26">
        <v>31510</v>
      </c>
      <c r="F58" s="26"/>
      <c r="G58" s="26"/>
      <c r="H58" s="26"/>
      <c r="I58" s="91">
        <f t="shared" si="0"/>
        <v>0.26459846691014166</v>
      </c>
      <c r="J58" s="26">
        <f t="shared" si="1"/>
        <v>6593</v>
      </c>
      <c r="K58" s="26">
        <f t="shared" si="2"/>
        <v>-192</v>
      </c>
      <c r="L58" s="26">
        <f t="shared" si="3"/>
        <v>0</v>
      </c>
    </row>
    <row r="59" spans="1:12">
      <c r="A59" s="87">
        <v>64</v>
      </c>
      <c r="B59" s="86" t="s">
        <v>57</v>
      </c>
      <c r="C59" s="26">
        <v>60793</v>
      </c>
      <c r="D59" s="26">
        <v>62064</v>
      </c>
      <c r="E59" s="26">
        <v>61623</v>
      </c>
      <c r="F59" s="26"/>
      <c r="G59" s="26"/>
      <c r="H59" s="26"/>
      <c r="I59" s="91">
        <f t="shared" si="0"/>
        <v>1.3652887667988091E-2</v>
      </c>
      <c r="J59" s="26">
        <f t="shared" si="1"/>
        <v>830</v>
      </c>
      <c r="K59" s="26">
        <f t="shared" si="2"/>
        <v>-441</v>
      </c>
      <c r="L59" s="26">
        <f t="shared" si="3"/>
        <v>0</v>
      </c>
    </row>
    <row r="60" spans="1:12">
      <c r="A60" s="87">
        <v>65</v>
      </c>
      <c r="B60" s="86" t="s">
        <v>58</v>
      </c>
      <c r="C60" s="26">
        <v>20317</v>
      </c>
      <c r="D60" s="26">
        <v>19242</v>
      </c>
      <c r="E60" s="26">
        <v>19077</v>
      </c>
      <c r="F60" s="26"/>
      <c r="G60" s="26"/>
      <c r="H60" s="26"/>
      <c r="I60" s="91">
        <f t="shared" si="0"/>
        <v>-6.1032632770586209E-2</v>
      </c>
      <c r="J60" s="26">
        <f t="shared" si="1"/>
        <v>-1240</v>
      </c>
      <c r="K60" s="26">
        <f t="shared" si="2"/>
        <v>-165</v>
      </c>
      <c r="L60" s="26">
        <f t="shared" si="3"/>
        <v>0</v>
      </c>
    </row>
    <row r="61" spans="1:12">
      <c r="A61" s="87">
        <v>66</v>
      </c>
      <c r="B61" s="86" t="s">
        <v>59</v>
      </c>
      <c r="C61" s="26">
        <v>46058</v>
      </c>
      <c r="D61" s="26">
        <v>45909</v>
      </c>
      <c r="E61" s="26">
        <v>45365</v>
      </c>
      <c r="F61" s="26"/>
      <c r="G61" s="26"/>
      <c r="H61" s="26"/>
      <c r="I61" s="91">
        <f t="shared" si="0"/>
        <v>-1.5046246037604759E-2</v>
      </c>
      <c r="J61" s="26">
        <f t="shared" si="1"/>
        <v>-693</v>
      </c>
      <c r="K61" s="26">
        <f t="shared" si="2"/>
        <v>-544</v>
      </c>
      <c r="L61" s="26">
        <f t="shared" si="3"/>
        <v>0</v>
      </c>
    </row>
    <row r="62" spans="1:12">
      <c r="A62" s="87">
        <v>68</v>
      </c>
      <c r="B62" s="86" t="s">
        <v>60</v>
      </c>
      <c r="C62" s="26">
        <v>121522</v>
      </c>
      <c r="D62" s="26">
        <v>127252</v>
      </c>
      <c r="E62" s="26">
        <v>126461</v>
      </c>
      <c r="F62" s="26"/>
      <c r="G62" s="26"/>
      <c r="H62" s="26"/>
      <c r="I62" s="91">
        <f t="shared" si="0"/>
        <v>4.0642846562762298E-2</v>
      </c>
      <c r="J62" s="26">
        <f t="shared" si="1"/>
        <v>4939</v>
      </c>
      <c r="K62" s="26">
        <f t="shared" si="2"/>
        <v>-791</v>
      </c>
      <c r="L62" s="26">
        <f t="shared" si="3"/>
        <v>0</v>
      </c>
    </row>
    <row r="63" spans="1:12">
      <c r="A63" s="87">
        <v>69</v>
      </c>
      <c r="B63" s="86" t="s">
        <v>61</v>
      </c>
      <c r="C63" s="26">
        <v>145735</v>
      </c>
      <c r="D63" s="26">
        <v>144593</v>
      </c>
      <c r="E63" s="26">
        <v>144235</v>
      </c>
      <c r="F63" s="26"/>
      <c r="G63" s="26"/>
      <c r="H63" s="26"/>
      <c r="I63" s="91">
        <f t="shared" si="0"/>
        <v>-1.0292654475589254E-2</v>
      </c>
      <c r="J63" s="26">
        <f t="shared" si="1"/>
        <v>-1500</v>
      </c>
      <c r="K63" s="26">
        <f t="shared" si="2"/>
        <v>-358</v>
      </c>
      <c r="L63" s="26">
        <f t="shared" si="3"/>
        <v>0</v>
      </c>
    </row>
    <row r="64" spans="1:12">
      <c r="A64" s="87">
        <v>70</v>
      </c>
      <c r="B64" s="86" t="s">
        <v>62</v>
      </c>
      <c r="C64" s="26">
        <v>168455</v>
      </c>
      <c r="D64" s="26">
        <v>169874</v>
      </c>
      <c r="E64" s="26">
        <v>167768</v>
      </c>
      <c r="F64" s="26"/>
      <c r="G64" s="26"/>
      <c r="H64" s="26"/>
      <c r="I64" s="91">
        <f t="shared" si="0"/>
        <v>-4.07824047965332E-3</v>
      </c>
      <c r="J64" s="26">
        <f t="shared" si="1"/>
        <v>-687</v>
      </c>
      <c r="K64" s="26">
        <f t="shared" si="2"/>
        <v>-2106</v>
      </c>
      <c r="L64" s="26">
        <f t="shared" si="3"/>
        <v>0</v>
      </c>
    </row>
    <row r="65" spans="1:12">
      <c r="A65" s="87">
        <v>71</v>
      </c>
      <c r="B65" s="86" t="s">
        <v>63</v>
      </c>
      <c r="C65" s="26">
        <v>147830</v>
      </c>
      <c r="D65" s="26">
        <v>147539</v>
      </c>
      <c r="E65" s="26">
        <v>145967</v>
      </c>
      <c r="F65" s="26"/>
      <c r="G65" s="26"/>
      <c r="H65" s="26"/>
      <c r="I65" s="91">
        <f t="shared" si="0"/>
        <v>-1.2602313468172902E-2</v>
      </c>
      <c r="J65" s="26">
        <f t="shared" si="1"/>
        <v>-1863</v>
      </c>
      <c r="K65" s="26">
        <f t="shared" si="2"/>
        <v>-1572</v>
      </c>
      <c r="L65" s="26">
        <f t="shared" si="3"/>
        <v>0</v>
      </c>
    </row>
    <row r="66" spans="1:12">
      <c r="A66" s="87">
        <v>72</v>
      </c>
      <c r="B66" s="86" t="s">
        <v>64</v>
      </c>
      <c r="C66" s="26">
        <v>8218</v>
      </c>
      <c r="D66" s="26">
        <v>8666</v>
      </c>
      <c r="E66" s="26">
        <v>8789</v>
      </c>
      <c r="F66" s="26"/>
      <c r="G66" s="26"/>
      <c r="H66" s="26"/>
      <c r="I66" s="91">
        <f t="shared" si="0"/>
        <v>6.9481625699683622E-2</v>
      </c>
      <c r="J66" s="26">
        <f t="shared" si="1"/>
        <v>571</v>
      </c>
      <c r="K66" s="26">
        <f t="shared" si="2"/>
        <v>123</v>
      </c>
      <c r="L66" s="26">
        <f t="shared" si="3"/>
        <v>0</v>
      </c>
    </row>
    <row r="67" spans="1:12">
      <c r="A67" s="87">
        <v>73</v>
      </c>
      <c r="B67" s="86" t="s">
        <v>65</v>
      </c>
      <c r="C67" s="26">
        <v>46688</v>
      </c>
      <c r="D67" s="26">
        <v>45937</v>
      </c>
      <c r="E67" s="26">
        <v>46370</v>
      </c>
      <c r="F67" s="26"/>
      <c r="G67" s="26"/>
      <c r="H67" s="26"/>
      <c r="I67" s="91">
        <f t="shared" si="0"/>
        <v>-6.8111720356408495E-3</v>
      </c>
      <c r="J67" s="26">
        <f t="shared" si="1"/>
        <v>-318</v>
      </c>
      <c r="K67" s="26">
        <f t="shared" si="2"/>
        <v>433</v>
      </c>
      <c r="L67" s="26">
        <f t="shared" si="3"/>
        <v>0</v>
      </c>
    </row>
    <row r="68" spans="1:12">
      <c r="A68" s="87">
        <v>74</v>
      </c>
      <c r="B68" s="86" t="s">
        <v>66</v>
      </c>
      <c r="C68" s="26">
        <v>36985</v>
      </c>
      <c r="D68" s="26">
        <v>39220</v>
      </c>
      <c r="E68" s="26">
        <v>38895</v>
      </c>
      <c r="F68" s="26"/>
      <c r="G68" s="26"/>
      <c r="H68" s="26"/>
      <c r="I68" s="91">
        <f t="shared" ref="I68:I92" si="4">(E68-C68)/C68</f>
        <v>5.1642557793700146E-2</v>
      </c>
      <c r="J68" s="26">
        <f t="shared" ref="J68:J92" si="5">E68-C68</f>
        <v>1910</v>
      </c>
      <c r="K68" s="26">
        <f t="shared" ref="K68:K92" si="6">E68-D68</f>
        <v>-325</v>
      </c>
      <c r="L68" s="26">
        <f t="shared" ref="L68:L92" si="7">H68-G68</f>
        <v>0</v>
      </c>
    </row>
    <row r="69" spans="1:12">
      <c r="A69" s="87">
        <v>75</v>
      </c>
      <c r="B69" s="86" t="s">
        <v>67</v>
      </c>
      <c r="C69" s="26">
        <v>7080</v>
      </c>
      <c r="D69" s="26">
        <v>7966</v>
      </c>
      <c r="E69" s="26">
        <v>7909</v>
      </c>
      <c r="F69" s="26"/>
      <c r="G69" s="26"/>
      <c r="H69" s="26"/>
      <c r="I69" s="91">
        <f t="shared" si="4"/>
        <v>0.11709039548022598</v>
      </c>
      <c r="J69" s="26">
        <f t="shared" si="5"/>
        <v>829</v>
      </c>
      <c r="K69" s="26">
        <f t="shared" si="6"/>
        <v>-57</v>
      </c>
      <c r="L69" s="26">
        <f t="shared" si="7"/>
        <v>0</v>
      </c>
    </row>
    <row r="70" spans="1:12">
      <c r="A70" s="87">
        <v>77</v>
      </c>
      <c r="B70" s="86" t="s">
        <v>68</v>
      </c>
      <c r="C70" s="26">
        <v>26387</v>
      </c>
      <c r="D70" s="26">
        <v>26522</v>
      </c>
      <c r="E70" s="26">
        <v>26255</v>
      </c>
      <c r="F70" s="26"/>
      <c r="G70" s="26"/>
      <c r="H70" s="26"/>
      <c r="I70" s="91">
        <f t="shared" si="4"/>
        <v>-5.0024633342176071E-3</v>
      </c>
      <c r="J70" s="26">
        <f t="shared" si="5"/>
        <v>-132</v>
      </c>
      <c r="K70" s="26">
        <f t="shared" si="6"/>
        <v>-267</v>
      </c>
      <c r="L70" s="26">
        <f t="shared" si="7"/>
        <v>0</v>
      </c>
    </row>
    <row r="71" spans="1:12">
      <c r="A71" s="87">
        <v>78</v>
      </c>
      <c r="B71" s="86" t="s">
        <v>69</v>
      </c>
      <c r="C71" s="26">
        <v>42315</v>
      </c>
      <c r="D71" s="26">
        <v>38912</v>
      </c>
      <c r="E71" s="26">
        <v>39271</v>
      </c>
      <c r="F71" s="26"/>
      <c r="G71" s="26"/>
      <c r="H71" s="26"/>
      <c r="I71" s="91">
        <f t="shared" si="4"/>
        <v>-7.1936665485052578E-2</v>
      </c>
      <c r="J71" s="26">
        <f t="shared" si="5"/>
        <v>-3044</v>
      </c>
      <c r="K71" s="26">
        <f t="shared" si="6"/>
        <v>359</v>
      </c>
      <c r="L71" s="26">
        <f t="shared" si="7"/>
        <v>0</v>
      </c>
    </row>
    <row r="72" spans="1:12">
      <c r="A72" s="87">
        <v>79</v>
      </c>
      <c r="B72" s="86" t="s">
        <v>70</v>
      </c>
      <c r="C72" s="26">
        <v>43756</v>
      </c>
      <c r="D72" s="26">
        <v>47232</v>
      </c>
      <c r="E72" s="26">
        <v>45747</v>
      </c>
      <c r="F72" s="26"/>
      <c r="G72" s="26"/>
      <c r="H72" s="26"/>
      <c r="I72" s="91">
        <f t="shared" si="4"/>
        <v>4.5502331108876498E-2</v>
      </c>
      <c r="J72" s="26">
        <f t="shared" si="5"/>
        <v>1991</v>
      </c>
      <c r="K72" s="26">
        <f t="shared" si="6"/>
        <v>-1485</v>
      </c>
      <c r="L72" s="26">
        <f t="shared" si="7"/>
        <v>0</v>
      </c>
    </row>
    <row r="73" spans="1:12">
      <c r="A73" s="87">
        <v>80</v>
      </c>
      <c r="B73" s="86" t="s">
        <v>71</v>
      </c>
      <c r="C73" s="26">
        <v>229017</v>
      </c>
      <c r="D73" s="26">
        <v>239927</v>
      </c>
      <c r="E73" s="26">
        <v>239067</v>
      </c>
      <c r="F73" s="26"/>
      <c r="G73" s="26"/>
      <c r="H73" s="26"/>
      <c r="I73" s="91">
        <f t="shared" si="4"/>
        <v>4.3883205176908267E-2</v>
      </c>
      <c r="J73" s="26">
        <f t="shared" si="5"/>
        <v>10050</v>
      </c>
      <c r="K73" s="26">
        <f t="shared" si="6"/>
        <v>-860</v>
      </c>
      <c r="L73" s="26">
        <f t="shared" si="7"/>
        <v>0</v>
      </c>
    </row>
    <row r="74" spans="1:12">
      <c r="A74" s="87">
        <v>81</v>
      </c>
      <c r="B74" s="86" t="s">
        <v>72</v>
      </c>
      <c r="C74" s="26">
        <v>462896</v>
      </c>
      <c r="D74" s="26">
        <v>483418</v>
      </c>
      <c r="E74" s="26">
        <v>487893</v>
      </c>
      <c r="F74" s="26"/>
      <c r="G74" s="26"/>
      <c r="H74" s="26"/>
      <c r="I74" s="91">
        <f t="shared" si="4"/>
        <v>5.4001330752480037E-2</v>
      </c>
      <c r="J74" s="26">
        <f t="shared" si="5"/>
        <v>24997</v>
      </c>
      <c r="K74" s="26">
        <f t="shared" si="6"/>
        <v>4475</v>
      </c>
      <c r="L74" s="26">
        <f t="shared" si="7"/>
        <v>0</v>
      </c>
    </row>
    <row r="75" spans="1:12">
      <c r="A75" s="87">
        <v>82</v>
      </c>
      <c r="B75" s="86" t="s">
        <v>73</v>
      </c>
      <c r="C75" s="26">
        <v>314659</v>
      </c>
      <c r="D75" s="26">
        <v>331890</v>
      </c>
      <c r="E75" s="26">
        <v>329083</v>
      </c>
      <c r="F75" s="26"/>
      <c r="G75" s="26"/>
      <c r="H75" s="26"/>
      <c r="I75" s="91">
        <f t="shared" si="4"/>
        <v>4.584009991768867E-2</v>
      </c>
      <c r="J75" s="26">
        <f t="shared" si="5"/>
        <v>14424</v>
      </c>
      <c r="K75" s="26">
        <f t="shared" si="6"/>
        <v>-2807</v>
      </c>
      <c r="L75" s="26">
        <f t="shared" si="7"/>
        <v>0</v>
      </c>
    </row>
    <row r="76" spans="1:12">
      <c r="A76" s="87">
        <v>84</v>
      </c>
      <c r="B76" s="86" t="s">
        <v>74</v>
      </c>
      <c r="C76" s="26">
        <v>61428</v>
      </c>
      <c r="D76" s="26">
        <v>96137</v>
      </c>
      <c r="E76" s="26">
        <v>97499</v>
      </c>
      <c r="F76" s="26"/>
      <c r="G76" s="26"/>
      <c r="H76" s="26"/>
      <c r="I76" s="91">
        <f t="shared" si="4"/>
        <v>0.58720778797942308</v>
      </c>
      <c r="J76" s="26">
        <f t="shared" si="5"/>
        <v>36071</v>
      </c>
      <c r="K76" s="26">
        <f t="shared" si="6"/>
        <v>1362</v>
      </c>
      <c r="L76" s="26">
        <f t="shared" si="7"/>
        <v>0</v>
      </c>
    </row>
    <row r="77" spans="1:12">
      <c r="A77" s="87">
        <v>85</v>
      </c>
      <c r="B77" s="86" t="s">
        <v>75</v>
      </c>
      <c r="C77" s="26">
        <v>288882</v>
      </c>
      <c r="D77" s="26">
        <v>335116</v>
      </c>
      <c r="E77" s="26">
        <v>328660</v>
      </c>
      <c r="F77" s="26"/>
      <c r="G77" s="26"/>
      <c r="H77" s="26"/>
      <c r="I77" s="91">
        <f t="shared" si="4"/>
        <v>0.1376963604516723</v>
      </c>
      <c r="J77" s="26">
        <f t="shared" si="5"/>
        <v>39778</v>
      </c>
      <c r="K77" s="26">
        <f t="shared" si="6"/>
        <v>-6456</v>
      </c>
      <c r="L77" s="26">
        <f t="shared" si="7"/>
        <v>0</v>
      </c>
    </row>
    <row r="78" spans="1:12">
      <c r="A78" s="87">
        <v>86</v>
      </c>
      <c r="B78" s="86" t="s">
        <v>76</v>
      </c>
      <c r="C78" s="26">
        <v>182175</v>
      </c>
      <c r="D78" s="26">
        <v>219011</v>
      </c>
      <c r="E78" s="26">
        <v>255486</v>
      </c>
      <c r="F78" s="26"/>
      <c r="G78" s="26"/>
      <c r="H78" s="26"/>
      <c r="I78" s="91">
        <f t="shared" si="4"/>
        <v>0.40242074927953891</v>
      </c>
      <c r="J78" s="26">
        <f t="shared" si="5"/>
        <v>73311</v>
      </c>
      <c r="K78" s="26">
        <f t="shared" si="6"/>
        <v>36475</v>
      </c>
      <c r="L78" s="26">
        <f t="shared" si="7"/>
        <v>0</v>
      </c>
    </row>
    <row r="79" spans="1:12">
      <c r="A79" s="87">
        <v>87</v>
      </c>
      <c r="B79" s="86" t="s">
        <v>77</v>
      </c>
      <c r="C79" s="26">
        <v>23417</v>
      </c>
      <c r="D79" s="26">
        <v>29736</v>
      </c>
      <c r="E79" s="26">
        <v>30192</v>
      </c>
      <c r="F79" s="26"/>
      <c r="G79" s="26"/>
      <c r="H79" s="26"/>
      <c r="I79" s="91">
        <f t="shared" si="4"/>
        <v>0.28931972498612119</v>
      </c>
      <c r="J79" s="26">
        <f t="shared" si="5"/>
        <v>6775</v>
      </c>
      <c r="K79" s="26">
        <f t="shared" si="6"/>
        <v>456</v>
      </c>
      <c r="L79" s="26">
        <f t="shared" si="7"/>
        <v>0</v>
      </c>
    </row>
    <row r="80" spans="1:12">
      <c r="A80" s="87">
        <v>88</v>
      </c>
      <c r="B80" s="86" t="s">
        <v>78</v>
      </c>
      <c r="C80" s="26">
        <v>44465</v>
      </c>
      <c r="D80" s="26">
        <v>48368</v>
      </c>
      <c r="E80" s="26">
        <v>48026</v>
      </c>
      <c r="F80" s="26"/>
      <c r="G80" s="26"/>
      <c r="H80" s="26"/>
      <c r="I80" s="91">
        <f t="shared" si="4"/>
        <v>8.0085460474530523E-2</v>
      </c>
      <c r="J80" s="26">
        <f t="shared" si="5"/>
        <v>3561</v>
      </c>
      <c r="K80" s="26">
        <f t="shared" si="6"/>
        <v>-342</v>
      </c>
      <c r="L80" s="26">
        <f t="shared" si="7"/>
        <v>0</v>
      </c>
    </row>
    <row r="81" spans="1:12">
      <c r="A81" s="87">
        <v>90</v>
      </c>
      <c r="B81" s="86" t="s">
        <v>79</v>
      </c>
      <c r="C81" s="26">
        <v>11227</v>
      </c>
      <c r="D81" s="26">
        <v>10240</v>
      </c>
      <c r="E81" s="26">
        <v>10526</v>
      </c>
      <c r="F81" s="26"/>
      <c r="G81" s="26"/>
      <c r="H81" s="26"/>
      <c r="I81" s="91">
        <f t="shared" si="4"/>
        <v>-6.2438763694664647E-2</v>
      </c>
      <c r="J81" s="26">
        <f t="shared" si="5"/>
        <v>-701</v>
      </c>
      <c r="K81" s="26">
        <f t="shared" si="6"/>
        <v>286</v>
      </c>
      <c r="L81" s="26">
        <f t="shared" si="7"/>
        <v>0</v>
      </c>
    </row>
    <row r="82" spans="1:12">
      <c r="A82" s="87">
        <v>91</v>
      </c>
      <c r="B82" s="86" t="s">
        <v>80</v>
      </c>
      <c r="C82" s="26">
        <v>3075</v>
      </c>
      <c r="D82" s="26">
        <v>4235</v>
      </c>
      <c r="E82" s="26">
        <v>4403</v>
      </c>
      <c r="F82" s="26"/>
      <c r="G82" s="26"/>
      <c r="H82" s="26"/>
      <c r="I82" s="91">
        <f t="shared" si="4"/>
        <v>0.43186991869918701</v>
      </c>
      <c r="J82" s="26">
        <f t="shared" si="5"/>
        <v>1328</v>
      </c>
      <c r="K82" s="26">
        <f t="shared" si="6"/>
        <v>168</v>
      </c>
      <c r="L82" s="26">
        <f t="shared" si="7"/>
        <v>0</v>
      </c>
    </row>
    <row r="83" spans="1:12">
      <c r="A83" s="87">
        <v>92</v>
      </c>
      <c r="B83" s="86" t="s">
        <v>81</v>
      </c>
      <c r="C83" s="26">
        <v>8126</v>
      </c>
      <c r="D83" s="26">
        <v>7232</v>
      </c>
      <c r="E83" s="26">
        <v>7174</v>
      </c>
      <c r="F83" s="26"/>
      <c r="G83" s="26"/>
      <c r="H83" s="26"/>
      <c r="I83" s="91">
        <f t="shared" si="4"/>
        <v>-0.11715481171548117</v>
      </c>
      <c r="J83" s="26">
        <f t="shared" si="5"/>
        <v>-952</v>
      </c>
      <c r="K83" s="26">
        <f t="shared" si="6"/>
        <v>-58</v>
      </c>
      <c r="L83" s="26">
        <f t="shared" si="7"/>
        <v>0</v>
      </c>
    </row>
    <row r="84" spans="1:12">
      <c r="A84" s="87">
        <v>93</v>
      </c>
      <c r="B84" s="86" t="s">
        <v>82</v>
      </c>
      <c r="C84" s="26">
        <v>46914</v>
      </c>
      <c r="D84" s="26">
        <v>49541</v>
      </c>
      <c r="E84" s="26">
        <v>50592</v>
      </c>
      <c r="F84" s="26"/>
      <c r="G84" s="26"/>
      <c r="H84" s="26"/>
      <c r="I84" s="91">
        <f t="shared" si="4"/>
        <v>7.8398772221511703E-2</v>
      </c>
      <c r="J84" s="26">
        <f t="shared" si="5"/>
        <v>3678</v>
      </c>
      <c r="K84" s="26">
        <f t="shared" si="6"/>
        <v>1051</v>
      </c>
      <c r="L84" s="26">
        <f t="shared" si="7"/>
        <v>0</v>
      </c>
    </row>
    <row r="85" spans="1:12">
      <c r="A85" s="87">
        <v>94</v>
      </c>
      <c r="B85" s="86" t="s">
        <v>83</v>
      </c>
      <c r="C85" s="26">
        <v>48476</v>
      </c>
      <c r="D85" s="26">
        <v>54730</v>
      </c>
      <c r="E85" s="26">
        <v>54058</v>
      </c>
      <c r="F85" s="26"/>
      <c r="G85" s="26"/>
      <c r="H85" s="26"/>
      <c r="I85" s="91">
        <f t="shared" si="4"/>
        <v>0.11514976483208185</v>
      </c>
      <c r="J85" s="26">
        <f t="shared" si="5"/>
        <v>5582</v>
      </c>
      <c r="K85" s="26">
        <f t="shared" si="6"/>
        <v>-672</v>
      </c>
      <c r="L85" s="26">
        <f t="shared" si="7"/>
        <v>0</v>
      </c>
    </row>
    <row r="86" spans="1:12">
      <c r="A86" s="87">
        <v>95</v>
      </c>
      <c r="B86" s="86" t="s">
        <v>84</v>
      </c>
      <c r="C86" s="26">
        <v>58244</v>
      </c>
      <c r="D86" s="26">
        <v>54582</v>
      </c>
      <c r="E86" s="26">
        <v>53706</v>
      </c>
      <c r="F86" s="26"/>
      <c r="G86" s="26"/>
      <c r="H86" s="26"/>
      <c r="I86" s="91">
        <f t="shared" si="4"/>
        <v>-7.791360483483277E-2</v>
      </c>
      <c r="J86" s="26">
        <f t="shared" si="5"/>
        <v>-4538</v>
      </c>
      <c r="K86" s="26">
        <f t="shared" si="6"/>
        <v>-876</v>
      </c>
      <c r="L86" s="26">
        <f t="shared" si="7"/>
        <v>0</v>
      </c>
    </row>
    <row r="87" spans="1:12">
      <c r="A87" s="87">
        <v>96</v>
      </c>
      <c r="B87" s="86" t="s">
        <v>85</v>
      </c>
      <c r="C87" s="26">
        <v>105248</v>
      </c>
      <c r="D87" s="26">
        <v>105720</v>
      </c>
      <c r="E87" s="26">
        <v>105071</v>
      </c>
      <c r="F87" s="26"/>
      <c r="G87" s="26"/>
      <c r="H87" s="26"/>
      <c r="I87" s="91">
        <f t="shared" si="4"/>
        <v>-1.6817421708726057E-3</v>
      </c>
      <c r="J87" s="26">
        <f t="shared" si="5"/>
        <v>-177</v>
      </c>
      <c r="K87" s="26">
        <f t="shared" si="6"/>
        <v>-649</v>
      </c>
      <c r="L87" s="26">
        <f t="shared" si="7"/>
        <v>0</v>
      </c>
    </row>
    <row r="88" spans="1:12">
      <c r="A88" s="87">
        <v>97</v>
      </c>
      <c r="B88" s="86" t="s">
        <v>86</v>
      </c>
      <c r="C88" s="26">
        <v>19389</v>
      </c>
      <c r="D88" s="26">
        <v>15926</v>
      </c>
      <c r="E88" s="26">
        <v>15624</v>
      </c>
      <c r="F88" s="26"/>
      <c r="G88" s="26"/>
      <c r="H88" s="26"/>
      <c r="I88" s="91">
        <f t="shared" si="4"/>
        <v>-0.19418226829645677</v>
      </c>
      <c r="J88" s="26">
        <f t="shared" si="5"/>
        <v>-3765</v>
      </c>
      <c r="K88" s="26">
        <f t="shared" si="6"/>
        <v>-302</v>
      </c>
      <c r="L88" s="26">
        <f t="shared" si="7"/>
        <v>0</v>
      </c>
    </row>
    <row r="89" spans="1:12">
      <c r="A89" s="87">
        <v>98</v>
      </c>
      <c r="B89" s="86" t="s">
        <v>87</v>
      </c>
      <c r="C89" s="26">
        <v>930</v>
      </c>
      <c r="D89" s="26">
        <v>864</v>
      </c>
      <c r="E89" s="26">
        <v>849</v>
      </c>
      <c r="F89" s="26"/>
      <c r="G89" s="26"/>
      <c r="H89" s="26"/>
      <c r="I89" s="91">
        <f t="shared" si="4"/>
        <v>-8.7096774193548387E-2</v>
      </c>
      <c r="J89" s="26">
        <f t="shared" si="5"/>
        <v>-81</v>
      </c>
      <c r="K89" s="26">
        <f t="shared" si="6"/>
        <v>-15</v>
      </c>
      <c r="L89" s="26">
        <f t="shared" si="7"/>
        <v>0</v>
      </c>
    </row>
    <row r="90" spans="1:12">
      <c r="A90" s="87">
        <v>99</v>
      </c>
      <c r="B90" s="86" t="s">
        <v>88</v>
      </c>
      <c r="C90" s="26">
        <v>3787</v>
      </c>
      <c r="D90" s="26">
        <v>3965</v>
      </c>
      <c r="E90" s="26">
        <v>3923</v>
      </c>
      <c r="F90" s="26"/>
      <c r="G90" s="26"/>
      <c r="H90" s="26"/>
      <c r="I90" s="91">
        <f t="shared" si="4"/>
        <v>3.5912331660945339E-2</v>
      </c>
      <c r="J90" s="26">
        <f t="shared" si="5"/>
        <v>136</v>
      </c>
      <c r="K90" s="26">
        <f t="shared" si="6"/>
        <v>-42</v>
      </c>
      <c r="L90" s="26">
        <f t="shared" si="7"/>
        <v>0</v>
      </c>
    </row>
    <row r="91" spans="1:12" s="157" customFormat="1">
      <c r="A91" s="87"/>
      <c r="B91" s="100" t="s">
        <v>285</v>
      </c>
      <c r="C91" s="26">
        <v>42527</v>
      </c>
      <c r="D91" s="26">
        <v>43765</v>
      </c>
      <c r="E91" s="26">
        <v>43889</v>
      </c>
      <c r="F91" s="26"/>
      <c r="G91" s="26"/>
      <c r="H91" s="26"/>
      <c r="I91" s="91">
        <f t="shared" ref="I91" si="8">(E91-C91)/C91</f>
        <v>3.2026712441507746E-2</v>
      </c>
      <c r="J91" s="26">
        <f t="shared" ref="J91" si="9">E91-C91</f>
        <v>1362</v>
      </c>
      <c r="K91" s="26">
        <f t="shared" ref="K91" si="10">E91-D91</f>
        <v>124</v>
      </c>
      <c r="L91" s="26">
        <f t="shared" ref="L91" si="11">H91-G91</f>
        <v>0</v>
      </c>
    </row>
    <row r="92" spans="1:12" s="116" customFormat="1" ht="14.45" customHeight="1">
      <c r="A92" s="193" t="s">
        <v>89</v>
      </c>
      <c r="B92" s="193"/>
      <c r="C92" s="120">
        <v>11442452</v>
      </c>
      <c r="D92" s="120">
        <v>11779736</v>
      </c>
      <c r="E92" s="120">
        <v>11605015</v>
      </c>
      <c r="F92" s="120"/>
      <c r="G92" s="120"/>
      <c r="H92" s="120"/>
      <c r="I92" s="113">
        <f t="shared" si="4"/>
        <v>1.4207007379187607E-2</v>
      </c>
      <c r="J92" s="121">
        <f t="shared" si="5"/>
        <v>162563</v>
      </c>
      <c r="K92" s="121">
        <f t="shared" si="6"/>
        <v>-174721</v>
      </c>
      <c r="L92" s="26">
        <f t="shared" si="7"/>
        <v>0</v>
      </c>
    </row>
    <row r="94" spans="1:12">
      <c r="C94" s="170"/>
      <c r="D94" s="170"/>
      <c r="E94" s="170"/>
      <c r="F94" s="170"/>
      <c r="G94" s="170"/>
      <c r="H94" s="170"/>
    </row>
  </sheetData>
  <mergeCells count="3">
    <mergeCell ref="A92:B92"/>
    <mergeCell ref="C1:E1"/>
    <mergeCell ref="F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22</vt:i4>
      </vt:variant>
    </vt:vector>
  </HeadingPairs>
  <TitlesOfParts>
    <vt:vector size="22" baseType="lpstr">
      <vt:lpstr>Endeksler</vt:lpstr>
      <vt:lpstr>Endeksler2</vt:lpstr>
      <vt:lpstr>4a-4b-4c</vt:lpstr>
      <vt:lpstr>4a_Sektör</vt:lpstr>
      <vt:lpstr>4a_İmalat_Sektör</vt:lpstr>
      <vt:lpstr>4a_İl</vt:lpstr>
      <vt:lpstr>4b_Esnaf_İl</vt:lpstr>
      <vt:lpstr>4b_Tarım_İl</vt:lpstr>
      <vt:lpstr>4c_Kamu_İl </vt:lpstr>
      <vt:lpstr>4a_İşyeri_Sektör</vt:lpstr>
      <vt:lpstr>4a_İşyeri_İl</vt:lpstr>
      <vt:lpstr>4a_Kadın_Sektör</vt:lpstr>
      <vt:lpstr>4a_Kadın_İmalat_Sektör</vt:lpstr>
      <vt:lpstr>4a_Kadın_İl</vt:lpstr>
      <vt:lpstr>İşsizlikSigortası_Başvuru</vt:lpstr>
      <vt:lpstr>İşsizlikSigortası_Ödeme</vt:lpstr>
      <vt:lpstr>Ortalama_Günlük_Kazanç_Sektör</vt:lpstr>
      <vt:lpstr>Ortalama_Günlük_Kazanç_İl</vt:lpstr>
      <vt:lpstr>KOBİ_İşyeri_İl</vt:lpstr>
      <vt:lpstr>KOBİ_İşyeri_Sektör</vt:lpstr>
      <vt:lpstr>KOBİ_Sigortalı_İl</vt:lpstr>
      <vt:lpstr>KOBİ_Sigortalı_Sektör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tepav</dc:creator>
  <cp:lastModifiedBy>AsusN20</cp:lastModifiedBy>
  <dcterms:created xsi:type="dcterms:W3CDTF">2011-08-11T09:01:00Z</dcterms:created>
  <dcterms:modified xsi:type="dcterms:W3CDTF">2018-11-27T14:42:46Z</dcterms:modified>
</cp:coreProperties>
</file>