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0" yWindow="0" windowWidth="4620" windowHeight="7260" tabRatio="906"/>
  </bookViews>
  <sheets>
    <sheet name="Endeksler" sheetId="27" r:id="rId1"/>
    <sheet name="4a_Sektör" sheetId="2" r:id="rId2"/>
    <sheet name="4a_İmalat_Sektör" sheetId="21" r:id="rId3"/>
    <sheet name="4a_İşyeri_Sektör" sheetId="17" r:id="rId4"/>
    <sheet name="4a_İl" sheetId="3" r:id="rId5"/>
    <sheet name="4b_Esnaf_İl" sheetId="24" r:id="rId6"/>
    <sheet name="4b_Tarım_İl" sheetId="25" r:id="rId7"/>
    <sheet name="4c_Kamu_İl " sheetId="26" r:id="rId8"/>
    <sheet name="4a_İşyeri_İl" sheetId="18" r:id="rId9"/>
    <sheet name="4a_Kadın_Sektör" sheetId="5" r:id="rId10"/>
    <sheet name="4a_Kadın_İmalat_Sektör" sheetId="23" r:id="rId11"/>
    <sheet name="4a_Kadın_İl" sheetId="30" r:id="rId12"/>
    <sheet name="İşsizlikSigortası_Başvuru" sheetId="8" r:id="rId13"/>
    <sheet name="İşsizlikSigortası_Ödeme" sheetId="9" r:id="rId14"/>
    <sheet name="Ortalama_Günlük_Kazanç_Sektör" sheetId="28" r:id="rId15"/>
    <sheet name="Ortalama_Günlük_Kazanç_İl" sheetId="29" r:id="rId16"/>
    <sheet name="KOBİ_İşyeri_İl" sheetId="31" r:id="rId17"/>
    <sheet name="KOBİ_İşyeri_Sektör" sheetId="32" r:id="rId18"/>
    <sheet name="KOBİ_Sigortalı_İl" sheetId="33" r:id="rId19"/>
    <sheet name="KOBİ_Sigortalı_Sektör" sheetId="34" r:id="rId20"/>
  </sheets>
  <externalReferences>
    <externalReference r:id="rId21"/>
  </externalReferences>
  <definedNames>
    <definedName name="_xlnm._FilterDatabase" localSheetId="4" hidden="1">'4a_İl'!$A$1:$H$84</definedName>
    <definedName name="_xlnm._FilterDatabase" localSheetId="2" hidden="1">'4a_İmalat_Sektör'!$A$1:$H$26</definedName>
    <definedName name="_xlnm._FilterDatabase" localSheetId="8" hidden="1">'4a_İşyeri_İl'!$A$1:$H$90</definedName>
    <definedName name="_xlnm._FilterDatabase" localSheetId="3" hidden="1">'4a_İşyeri_Sektör'!$A$1:$H$95</definedName>
    <definedName name="_xlnm._FilterDatabase" localSheetId="10" hidden="1">'4a_Kadın_İmalat_Sektör'!$A$1:$H$17</definedName>
    <definedName name="_xlnm._FilterDatabase" localSheetId="9" hidden="1">'4a_Kadın_Sektör'!$A$1:$H$90</definedName>
    <definedName name="_xlnm._FilterDatabase" localSheetId="1" hidden="1">'4a_Sektör'!$A$1:$H$90</definedName>
    <definedName name="_xlnm._FilterDatabase" localSheetId="5" hidden="1">'4b_Esnaf_İl'!$A$1:$H$84</definedName>
    <definedName name="_xlnm._FilterDatabase" localSheetId="6" hidden="1">'4b_Tarım_İl'!$A$1:$H$84</definedName>
    <definedName name="_xlnm._FilterDatabase" localSheetId="7" hidden="1">'4c_Kamu_İl '!$A$1:$H$83</definedName>
    <definedName name="_xlnm._FilterDatabase" localSheetId="0" hidden="1">Endeksler!$A$1:$I$1</definedName>
    <definedName name="_xlnm._FilterDatabase" localSheetId="12" hidden="1">İşsizlikSigortası_Başvuru!$A$1:$E$83</definedName>
    <definedName name="_xlnm._FilterDatabase" localSheetId="13" hidden="1">İşsizlikSigortası_Ödeme!$A$1:$F$83</definedName>
  </definedNames>
  <calcPr calcId="145621" concurrentCalc="0"/>
  <fileRecoveryPr autoRecover="0"/>
</workbook>
</file>

<file path=xl/calcChain.xml><?xml version="1.0" encoding="utf-8"?>
<calcChain xmlns="http://schemas.openxmlformats.org/spreadsheetml/2006/main">
  <c r="E95" i="2" l="1"/>
  <c r="E94" i="2"/>
  <c r="F95" i="2"/>
  <c r="H90" i="2"/>
  <c r="H94" i="2"/>
  <c r="I95" i="27"/>
  <c r="G95" i="27"/>
  <c r="E95" i="27"/>
  <c r="C95" i="27"/>
  <c r="I94" i="27"/>
  <c r="G94" i="27"/>
  <c r="E94" i="27"/>
  <c r="C94" i="27"/>
  <c r="I93" i="27"/>
  <c r="G93" i="27"/>
  <c r="E93" i="27"/>
  <c r="C93" i="27"/>
  <c r="G6" i="28"/>
  <c r="D26" i="21"/>
  <c r="E26" i="21"/>
  <c r="C26" i="21"/>
  <c r="H90" i="34"/>
  <c r="G90" i="34"/>
  <c r="F90" i="34"/>
  <c r="H89" i="34"/>
  <c r="G89" i="34"/>
  <c r="F89" i="34"/>
  <c r="H88" i="34"/>
  <c r="G88" i="34"/>
  <c r="F88" i="34"/>
  <c r="H87" i="34"/>
  <c r="G87" i="34"/>
  <c r="F87" i="34"/>
  <c r="H86" i="34"/>
  <c r="G86" i="34"/>
  <c r="F86" i="34"/>
  <c r="H85" i="34"/>
  <c r="G85" i="34"/>
  <c r="F85" i="34"/>
  <c r="H84" i="34"/>
  <c r="G84" i="34"/>
  <c r="F84" i="34"/>
  <c r="H83" i="34"/>
  <c r="G83" i="34"/>
  <c r="F83" i="34"/>
  <c r="H82" i="34"/>
  <c r="G82" i="34"/>
  <c r="F82" i="34"/>
  <c r="H81" i="34"/>
  <c r="G81" i="34"/>
  <c r="F81" i="34"/>
  <c r="H80" i="34"/>
  <c r="G80" i="34"/>
  <c r="F80" i="34"/>
  <c r="H79" i="34"/>
  <c r="G79" i="34"/>
  <c r="F79" i="34"/>
  <c r="H78" i="34"/>
  <c r="G78" i="34"/>
  <c r="F78" i="34"/>
  <c r="H77" i="34"/>
  <c r="G77" i="34"/>
  <c r="F77" i="34"/>
  <c r="H76" i="34"/>
  <c r="G76" i="34"/>
  <c r="F76" i="34"/>
  <c r="H75" i="34"/>
  <c r="G75" i="34"/>
  <c r="F75" i="34"/>
  <c r="H74" i="34"/>
  <c r="G74" i="34"/>
  <c r="F74" i="34"/>
  <c r="H73" i="34"/>
  <c r="G73" i="34"/>
  <c r="F73" i="34"/>
  <c r="H72" i="34"/>
  <c r="G72" i="34"/>
  <c r="F72" i="34"/>
  <c r="H71" i="34"/>
  <c r="G71" i="34"/>
  <c r="F71" i="34"/>
  <c r="H70" i="34"/>
  <c r="G70" i="34"/>
  <c r="F70" i="34"/>
  <c r="H69" i="34"/>
  <c r="G69" i="34"/>
  <c r="F69" i="34"/>
  <c r="H68" i="34"/>
  <c r="G68" i="34"/>
  <c r="F68" i="34"/>
  <c r="H67" i="34"/>
  <c r="G67" i="34"/>
  <c r="F67" i="34"/>
  <c r="H66" i="34"/>
  <c r="G66" i="34"/>
  <c r="F66" i="34"/>
  <c r="H65" i="34"/>
  <c r="G65" i="34"/>
  <c r="F65" i="34"/>
  <c r="H64" i="34"/>
  <c r="G64" i="34"/>
  <c r="F64" i="34"/>
  <c r="H63" i="34"/>
  <c r="G63" i="34"/>
  <c r="F63" i="34"/>
  <c r="H62" i="34"/>
  <c r="G62" i="34"/>
  <c r="F62" i="34"/>
  <c r="H61" i="34"/>
  <c r="G61" i="34"/>
  <c r="F61" i="34"/>
  <c r="H60" i="34"/>
  <c r="G60" i="34"/>
  <c r="F60" i="34"/>
  <c r="H59" i="34"/>
  <c r="G59" i="34"/>
  <c r="F59" i="34"/>
  <c r="H58" i="34"/>
  <c r="G58" i="34"/>
  <c r="F58" i="34"/>
  <c r="H57" i="34"/>
  <c r="G57" i="34"/>
  <c r="F57" i="34"/>
  <c r="H56" i="34"/>
  <c r="G56" i="34"/>
  <c r="F56" i="34"/>
  <c r="H55" i="34"/>
  <c r="G55" i="34"/>
  <c r="F55" i="34"/>
  <c r="H54" i="34"/>
  <c r="G54" i="34"/>
  <c r="F54" i="34"/>
  <c r="H53" i="34"/>
  <c r="G53" i="34"/>
  <c r="F53" i="34"/>
  <c r="H52" i="34"/>
  <c r="G52" i="34"/>
  <c r="F52" i="34"/>
  <c r="H51" i="34"/>
  <c r="G51" i="34"/>
  <c r="F51" i="34"/>
  <c r="H50" i="34"/>
  <c r="G50" i="34"/>
  <c r="F50" i="34"/>
  <c r="H49" i="34"/>
  <c r="G49" i="34"/>
  <c r="F49" i="34"/>
  <c r="H48" i="34"/>
  <c r="G48" i="34"/>
  <c r="F48" i="34"/>
  <c r="H47" i="34"/>
  <c r="G47" i="34"/>
  <c r="F47" i="34"/>
  <c r="H46" i="34"/>
  <c r="G46" i="34"/>
  <c r="F46" i="34"/>
  <c r="H45" i="34"/>
  <c r="G45" i="34"/>
  <c r="F45" i="34"/>
  <c r="H44" i="34"/>
  <c r="G44" i="34"/>
  <c r="F44" i="34"/>
  <c r="H43" i="34"/>
  <c r="G43" i="34"/>
  <c r="F43" i="34"/>
  <c r="H42" i="34"/>
  <c r="G42" i="34"/>
  <c r="F42" i="34"/>
  <c r="H41" i="34"/>
  <c r="G41" i="34"/>
  <c r="F41" i="34"/>
  <c r="H40" i="34"/>
  <c r="G40" i="34"/>
  <c r="F40" i="34"/>
  <c r="H39" i="34"/>
  <c r="G39" i="34"/>
  <c r="F39" i="34"/>
  <c r="H38" i="34"/>
  <c r="G38" i="34"/>
  <c r="F38" i="34"/>
  <c r="H37" i="34"/>
  <c r="G37" i="34"/>
  <c r="F37" i="34"/>
  <c r="H36" i="34"/>
  <c r="G36" i="34"/>
  <c r="F36" i="34"/>
  <c r="H35" i="34"/>
  <c r="G35" i="34"/>
  <c r="F35" i="34"/>
  <c r="H34" i="34"/>
  <c r="G34" i="34"/>
  <c r="F34" i="34"/>
  <c r="H33" i="34"/>
  <c r="G33" i="34"/>
  <c r="F33" i="34"/>
  <c r="H32" i="34"/>
  <c r="G32" i="34"/>
  <c r="F32" i="34"/>
  <c r="H31" i="34"/>
  <c r="G31" i="34"/>
  <c r="F31" i="34"/>
  <c r="H30" i="34"/>
  <c r="G30" i="34"/>
  <c r="F30" i="34"/>
  <c r="H29" i="34"/>
  <c r="G29" i="34"/>
  <c r="F29" i="34"/>
  <c r="H28" i="34"/>
  <c r="G28" i="34"/>
  <c r="F28" i="34"/>
  <c r="H27" i="34"/>
  <c r="G27" i="34"/>
  <c r="F27" i="34"/>
  <c r="H26" i="34"/>
  <c r="G26" i="34"/>
  <c r="F26" i="34"/>
  <c r="H25" i="34"/>
  <c r="G25" i="34"/>
  <c r="F25" i="34"/>
  <c r="H24" i="34"/>
  <c r="G24" i="34"/>
  <c r="F24" i="34"/>
  <c r="H23" i="34"/>
  <c r="G23" i="34"/>
  <c r="F23" i="34"/>
  <c r="H22" i="34"/>
  <c r="G22" i="34"/>
  <c r="F22" i="34"/>
  <c r="H21" i="34"/>
  <c r="G21" i="34"/>
  <c r="F21" i="34"/>
  <c r="H20" i="34"/>
  <c r="G20" i="34"/>
  <c r="F20" i="34"/>
  <c r="H19" i="34"/>
  <c r="G19" i="34"/>
  <c r="F19" i="34"/>
  <c r="H18" i="34"/>
  <c r="G18" i="34"/>
  <c r="F18" i="34"/>
  <c r="H17" i="34"/>
  <c r="G17" i="34"/>
  <c r="F17" i="34"/>
  <c r="H16" i="34"/>
  <c r="G16" i="34"/>
  <c r="F16" i="34"/>
  <c r="H15" i="34"/>
  <c r="G15" i="34"/>
  <c r="F15" i="34"/>
  <c r="H14" i="34"/>
  <c r="G14" i="34"/>
  <c r="F14" i="34"/>
  <c r="H13" i="34"/>
  <c r="G13" i="34"/>
  <c r="F13" i="34"/>
  <c r="H12" i="34"/>
  <c r="G12" i="34"/>
  <c r="F12" i="34"/>
  <c r="H11" i="34"/>
  <c r="G11" i="34"/>
  <c r="F11" i="34"/>
  <c r="H10" i="34"/>
  <c r="G10" i="34"/>
  <c r="F10" i="34"/>
  <c r="H9" i="34"/>
  <c r="G9" i="34"/>
  <c r="F9" i="34"/>
  <c r="H8" i="34"/>
  <c r="G8" i="34"/>
  <c r="F8" i="34"/>
  <c r="H7" i="34"/>
  <c r="G7" i="34"/>
  <c r="F7" i="34"/>
  <c r="H6" i="34"/>
  <c r="G6" i="34"/>
  <c r="F6" i="34"/>
  <c r="H5" i="34"/>
  <c r="G5" i="34"/>
  <c r="F5" i="34"/>
  <c r="H4" i="34"/>
  <c r="G4" i="34"/>
  <c r="F4" i="34"/>
  <c r="H3" i="34"/>
  <c r="G3" i="34"/>
  <c r="F3" i="34"/>
  <c r="H2" i="34"/>
  <c r="G2" i="34"/>
  <c r="F2" i="34"/>
  <c r="H83" i="33"/>
  <c r="G83" i="33"/>
  <c r="F83" i="33"/>
  <c r="H82" i="33"/>
  <c r="G82" i="33"/>
  <c r="F82" i="33"/>
  <c r="H81" i="33"/>
  <c r="G81" i="33"/>
  <c r="F81" i="33"/>
  <c r="H80" i="33"/>
  <c r="G80" i="33"/>
  <c r="F80" i="33"/>
  <c r="H79" i="33"/>
  <c r="G79" i="33"/>
  <c r="F79" i="33"/>
  <c r="H78" i="33"/>
  <c r="G78" i="33"/>
  <c r="F78" i="33"/>
  <c r="H77" i="33"/>
  <c r="G77" i="33"/>
  <c r="F77" i="33"/>
  <c r="H76" i="33"/>
  <c r="G76" i="33"/>
  <c r="F76" i="33"/>
  <c r="H75" i="33"/>
  <c r="G75" i="33"/>
  <c r="F75" i="33"/>
  <c r="H74" i="33"/>
  <c r="G74" i="33"/>
  <c r="F74" i="33"/>
  <c r="H73" i="33"/>
  <c r="G73" i="33"/>
  <c r="F73" i="33"/>
  <c r="H72" i="33"/>
  <c r="G72" i="33"/>
  <c r="F72" i="33"/>
  <c r="H71" i="33"/>
  <c r="G71" i="33"/>
  <c r="F71" i="33"/>
  <c r="H70" i="33"/>
  <c r="G70" i="33"/>
  <c r="F70" i="33"/>
  <c r="H69" i="33"/>
  <c r="G69" i="33"/>
  <c r="F69" i="33"/>
  <c r="H68" i="33"/>
  <c r="G68" i="33"/>
  <c r="F68" i="33"/>
  <c r="H67" i="33"/>
  <c r="G67" i="33"/>
  <c r="F67" i="33"/>
  <c r="H66" i="33"/>
  <c r="G66" i="33"/>
  <c r="F66" i="33"/>
  <c r="H65" i="33"/>
  <c r="G65" i="33"/>
  <c r="F65" i="33"/>
  <c r="H64" i="33"/>
  <c r="G64" i="33"/>
  <c r="F64" i="33"/>
  <c r="H63" i="33"/>
  <c r="G63" i="33"/>
  <c r="F63" i="33"/>
  <c r="H62" i="33"/>
  <c r="G62" i="33"/>
  <c r="F62" i="33"/>
  <c r="H61" i="33"/>
  <c r="G61" i="33"/>
  <c r="F61" i="33"/>
  <c r="H60" i="33"/>
  <c r="G60" i="33"/>
  <c r="F60" i="33"/>
  <c r="H59" i="33"/>
  <c r="G59" i="33"/>
  <c r="F59" i="33"/>
  <c r="H58" i="33"/>
  <c r="G58" i="33"/>
  <c r="F58" i="33"/>
  <c r="H57" i="33"/>
  <c r="G57" i="33"/>
  <c r="F57" i="33"/>
  <c r="H56" i="33"/>
  <c r="G56" i="33"/>
  <c r="F56" i="33"/>
  <c r="H55" i="33"/>
  <c r="G55" i="33"/>
  <c r="F55" i="33"/>
  <c r="H54" i="33"/>
  <c r="G54" i="33"/>
  <c r="F54" i="33"/>
  <c r="H53" i="33"/>
  <c r="G53" i="33"/>
  <c r="F53" i="33"/>
  <c r="H52" i="33"/>
  <c r="G52" i="33"/>
  <c r="F52" i="33"/>
  <c r="H51" i="33"/>
  <c r="G51" i="33"/>
  <c r="F51" i="33"/>
  <c r="H50" i="33"/>
  <c r="G50" i="33"/>
  <c r="F50" i="33"/>
  <c r="H49" i="33"/>
  <c r="G49" i="33"/>
  <c r="F49" i="33"/>
  <c r="H48" i="33"/>
  <c r="G48" i="33"/>
  <c r="F48" i="33"/>
  <c r="H47" i="33"/>
  <c r="G47" i="33"/>
  <c r="F47" i="33"/>
  <c r="H46" i="33"/>
  <c r="G46" i="33"/>
  <c r="F46" i="33"/>
  <c r="H45" i="33"/>
  <c r="G45" i="33"/>
  <c r="F45" i="33"/>
  <c r="H44" i="33"/>
  <c r="G44" i="33"/>
  <c r="F44" i="33"/>
  <c r="H43" i="33"/>
  <c r="G43" i="33"/>
  <c r="F43" i="33"/>
  <c r="H42" i="33"/>
  <c r="G42" i="33"/>
  <c r="F42" i="33"/>
  <c r="H41" i="33"/>
  <c r="G41" i="33"/>
  <c r="F41" i="33"/>
  <c r="H40" i="33"/>
  <c r="G40" i="33"/>
  <c r="F40" i="33"/>
  <c r="H39" i="33"/>
  <c r="G39" i="33"/>
  <c r="F39" i="33"/>
  <c r="H38" i="33"/>
  <c r="G38" i="33"/>
  <c r="F38" i="33"/>
  <c r="H37" i="33"/>
  <c r="G37" i="33"/>
  <c r="F37" i="33"/>
  <c r="H36" i="33"/>
  <c r="G36" i="33"/>
  <c r="F36" i="33"/>
  <c r="H35" i="33"/>
  <c r="G35" i="33"/>
  <c r="F35" i="33"/>
  <c r="H34" i="33"/>
  <c r="G34" i="33"/>
  <c r="F34" i="33"/>
  <c r="H33" i="33"/>
  <c r="G33" i="33"/>
  <c r="F33" i="33"/>
  <c r="H32" i="33"/>
  <c r="G32" i="33"/>
  <c r="F32" i="33"/>
  <c r="H31" i="33"/>
  <c r="G31" i="33"/>
  <c r="F31" i="33"/>
  <c r="H30" i="33"/>
  <c r="G30" i="33"/>
  <c r="F30" i="33"/>
  <c r="H29" i="33"/>
  <c r="G29" i="33"/>
  <c r="F29" i="33"/>
  <c r="H28" i="33"/>
  <c r="G28" i="33"/>
  <c r="F28" i="33"/>
  <c r="H27" i="33"/>
  <c r="G27" i="33"/>
  <c r="F27" i="33"/>
  <c r="H26" i="33"/>
  <c r="G26" i="33"/>
  <c r="F26" i="33"/>
  <c r="H25" i="33"/>
  <c r="G25" i="33"/>
  <c r="F25" i="33"/>
  <c r="H24" i="33"/>
  <c r="G24" i="33"/>
  <c r="F24" i="33"/>
  <c r="H23" i="33"/>
  <c r="G23" i="33"/>
  <c r="F23" i="33"/>
  <c r="H22" i="33"/>
  <c r="G22" i="33"/>
  <c r="F22" i="33"/>
  <c r="H21" i="33"/>
  <c r="G21" i="33"/>
  <c r="F21" i="33"/>
  <c r="H20" i="33"/>
  <c r="G20" i="33"/>
  <c r="F20" i="33"/>
  <c r="H19" i="33"/>
  <c r="G19" i="33"/>
  <c r="F19" i="33"/>
  <c r="H18" i="33"/>
  <c r="G18" i="33"/>
  <c r="F18" i="33"/>
  <c r="H17" i="33"/>
  <c r="G17" i="33"/>
  <c r="F17" i="33"/>
  <c r="H16" i="33"/>
  <c r="G16" i="33"/>
  <c r="F16" i="33"/>
  <c r="H15" i="33"/>
  <c r="G15" i="33"/>
  <c r="F15" i="33"/>
  <c r="H14" i="33"/>
  <c r="G14" i="33"/>
  <c r="F14" i="33"/>
  <c r="H13" i="33"/>
  <c r="G13" i="33"/>
  <c r="F13" i="33"/>
  <c r="H12" i="33"/>
  <c r="G12" i="33"/>
  <c r="F12" i="33"/>
  <c r="H11" i="33"/>
  <c r="G11" i="33"/>
  <c r="F11" i="33"/>
  <c r="H10" i="33"/>
  <c r="G10" i="33"/>
  <c r="F10" i="33"/>
  <c r="H9" i="33"/>
  <c r="G9" i="33"/>
  <c r="F9" i="33"/>
  <c r="H8" i="33"/>
  <c r="G8" i="33"/>
  <c r="F8" i="33"/>
  <c r="H7" i="33"/>
  <c r="G7" i="33"/>
  <c r="F7" i="33"/>
  <c r="H6" i="33"/>
  <c r="G6" i="33"/>
  <c r="F6" i="33"/>
  <c r="H5" i="33"/>
  <c r="G5" i="33"/>
  <c r="F5" i="33"/>
  <c r="H4" i="33"/>
  <c r="G4" i="33"/>
  <c r="F4" i="33"/>
  <c r="H3" i="33"/>
  <c r="G3" i="33"/>
  <c r="F3" i="33"/>
  <c r="H2" i="33"/>
  <c r="G2" i="33"/>
  <c r="F2" i="33"/>
  <c r="H90" i="32"/>
  <c r="G90" i="32"/>
  <c r="F90" i="32"/>
  <c r="H89" i="32"/>
  <c r="G89" i="32"/>
  <c r="F89" i="32"/>
  <c r="H88" i="32"/>
  <c r="G88" i="32"/>
  <c r="F88" i="32"/>
  <c r="H87" i="32"/>
  <c r="G87" i="32"/>
  <c r="F87" i="32"/>
  <c r="H86" i="32"/>
  <c r="G86" i="32"/>
  <c r="F86" i="32"/>
  <c r="H85" i="32"/>
  <c r="G85" i="32"/>
  <c r="F85" i="32"/>
  <c r="H84" i="32"/>
  <c r="G84" i="32"/>
  <c r="F84" i="32"/>
  <c r="H83" i="32"/>
  <c r="G83" i="32"/>
  <c r="F83" i="32"/>
  <c r="H82" i="32"/>
  <c r="G82" i="32"/>
  <c r="F82" i="32"/>
  <c r="H81" i="32"/>
  <c r="G81" i="32"/>
  <c r="F81" i="32"/>
  <c r="H80" i="32"/>
  <c r="G80" i="32"/>
  <c r="F80" i="32"/>
  <c r="H79" i="32"/>
  <c r="G79" i="32"/>
  <c r="F79" i="32"/>
  <c r="H78" i="32"/>
  <c r="G78" i="32"/>
  <c r="F78" i="32"/>
  <c r="H77" i="32"/>
  <c r="G77" i="32"/>
  <c r="F77" i="32"/>
  <c r="H76" i="32"/>
  <c r="G76" i="32"/>
  <c r="F76" i="32"/>
  <c r="H75" i="32"/>
  <c r="G75" i="32"/>
  <c r="F75" i="32"/>
  <c r="H74" i="32"/>
  <c r="G74" i="32"/>
  <c r="F74" i="32"/>
  <c r="H73" i="32"/>
  <c r="G73" i="32"/>
  <c r="F73" i="32"/>
  <c r="H72" i="32"/>
  <c r="G72" i="32"/>
  <c r="F72" i="32"/>
  <c r="H71" i="32"/>
  <c r="G71" i="32"/>
  <c r="F71" i="32"/>
  <c r="H70" i="32"/>
  <c r="G70" i="32"/>
  <c r="F70" i="32"/>
  <c r="H69" i="32"/>
  <c r="G69" i="32"/>
  <c r="F69" i="32"/>
  <c r="H68" i="32"/>
  <c r="G68" i="32"/>
  <c r="F68" i="32"/>
  <c r="H67" i="32"/>
  <c r="G67" i="32"/>
  <c r="F67" i="32"/>
  <c r="H66" i="32"/>
  <c r="G66" i="32"/>
  <c r="F66" i="32"/>
  <c r="H65" i="32"/>
  <c r="G65" i="32"/>
  <c r="F65" i="32"/>
  <c r="H64" i="32"/>
  <c r="G64" i="32"/>
  <c r="F64" i="32"/>
  <c r="H63" i="32"/>
  <c r="G63" i="32"/>
  <c r="F63" i="32"/>
  <c r="H62" i="32"/>
  <c r="G62" i="32"/>
  <c r="F62" i="32"/>
  <c r="H61" i="32"/>
  <c r="G61" i="32"/>
  <c r="F61" i="32"/>
  <c r="H60" i="32"/>
  <c r="G60" i="32"/>
  <c r="F60" i="32"/>
  <c r="H59" i="32"/>
  <c r="G59" i="32"/>
  <c r="F59" i="32"/>
  <c r="H58" i="32"/>
  <c r="G58" i="32"/>
  <c r="F58" i="32"/>
  <c r="H57" i="32"/>
  <c r="G57" i="32"/>
  <c r="F57" i="32"/>
  <c r="H56" i="32"/>
  <c r="G56" i="32"/>
  <c r="F56" i="32"/>
  <c r="H55" i="32"/>
  <c r="G55" i="32"/>
  <c r="F55" i="32"/>
  <c r="H54" i="32"/>
  <c r="G54" i="32"/>
  <c r="F54" i="32"/>
  <c r="H53" i="32"/>
  <c r="G53" i="32"/>
  <c r="F53" i="32"/>
  <c r="H52" i="32"/>
  <c r="G52" i="32"/>
  <c r="F52" i="32"/>
  <c r="H51" i="32"/>
  <c r="G51" i="32"/>
  <c r="F51" i="32"/>
  <c r="H50" i="32"/>
  <c r="G50" i="32"/>
  <c r="F50" i="32"/>
  <c r="H49" i="32"/>
  <c r="G49" i="32"/>
  <c r="F49" i="32"/>
  <c r="H48" i="32"/>
  <c r="G48" i="32"/>
  <c r="F48" i="32"/>
  <c r="H47" i="32"/>
  <c r="G47" i="32"/>
  <c r="F47" i="32"/>
  <c r="H46" i="32"/>
  <c r="G46" i="32"/>
  <c r="F46" i="32"/>
  <c r="H45" i="32"/>
  <c r="G45" i="32"/>
  <c r="F45" i="32"/>
  <c r="H44" i="32"/>
  <c r="G44" i="32"/>
  <c r="F44" i="32"/>
  <c r="H43" i="32"/>
  <c r="G43" i="32"/>
  <c r="F43" i="32"/>
  <c r="H42" i="32"/>
  <c r="G42" i="32"/>
  <c r="F42" i="32"/>
  <c r="H41" i="32"/>
  <c r="G41" i="32"/>
  <c r="F41" i="32"/>
  <c r="H40" i="32"/>
  <c r="G40" i="32"/>
  <c r="F40" i="32"/>
  <c r="H39" i="32"/>
  <c r="G39" i="32"/>
  <c r="F39" i="32"/>
  <c r="H38" i="32"/>
  <c r="G38" i="32"/>
  <c r="F38" i="32"/>
  <c r="H37" i="32"/>
  <c r="G37" i="32"/>
  <c r="F37" i="32"/>
  <c r="H36" i="32"/>
  <c r="G36" i="32"/>
  <c r="F36" i="32"/>
  <c r="H35" i="32"/>
  <c r="G35" i="32"/>
  <c r="F35" i="32"/>
  <c r="H34" i="32"/>
  <c r="G34" i="32"/>
  <c r="F34" i="32"/>
  <c r="H33" i="32"/>
  <c r="G33" i="32"/>
  <c r="F33" i="32"/>
  <c r="H32" i="32"/>
  <c r="G32" i="32"/>
  <c r="F32" i="32"/>
  <c r="H31" i="32"/>
  <c r="G31" i="32"/>
  <c r="F31" i="32"/>
  <c r="H30" i="32"/>
  <c r="G30" i="32"/>
  <c r="F30" i="32"/>
  <c r="H29" i="32"/>
  <c r="G29" i="32"/>
  <c r="F29" i="32"/>
  <c r="H28" i="32"/>
  <c r="G28" i="32"/>
  <c r="F28" i="32"/>
  <c r="H27" i="32"/>
  <c r="G27" i="32"/>
  <c r="F27" i="32"/>
  <c r="H26" i="32"/>
  <c r="G26" i="32"/>
  <c r="F26" i="32"/>
  <c r="H25" i="32"/>
  <c r="G25" i="32"/>
  <c r="F25" i="32"/>
  <c r="H24" i="32"/>
  <c r="G24" i="32"/>
  <c r="F24" i="32"/>
  <c r="H23" i="32"/>
  <c r="G23" i="32"/>
  <c r="F23" i="32"/>
  <c r="H22" i="32"/>
  <c r="G22" i="32"/>
  <c r="F22" i="32"/>
  <c r="H21" i="32"/>
  <c r="G21" i="32"/>
  <c r="F21" i="32"/>
  <c r="H20" i="32"/>
  <c r="G20" i="32"/>
  <c r="F20" i="32"/>
  <c r="H19" i="32"/>
  <c r="G19" i="32"/>
  <c r="F19" i="32"/>
  <c r="H18" i="32"/>
  <c r="G18" i="32"/>
  <c r="F18" i="32"/>
  <c r="H17" i="32"/>
  <c r="G17" i="32"/>
  <c r="F17" i="32"/>
  <c r="H16" i="32"/>
  <c r="G16" i="32"/>
  <c r="F16" i="32"/>
  <c r="H15" i="32"/>
  <c r="G15" i="32"/>
  <c r="F15" i="32"/>
  <c r="H14" i="32"/>
  <c r="G14" i="32"/>
  <c r="F14" i="32"/>
  <c r="H13" i="32"/>
  <c r="G13" i="32"/>
  <c r="F13" i="32"/>
  <c r="H12" i="32"/>
  <c r="G12" i="32"/>
  <c r="F12" i="32"/>
  <c r="H11" i="32"/>
  <c r="G11" i="32"/>
  <c r="F11" i="32"/>
  <c r="H10" i="32"/>
  <c r="G10" i="32"/>
  <c r="F10" i="32"/>
  <c r="H9" i="32"/>
  <c r="G9" i="32"/>
  <c r="F9" i="32"/>
  <c r="H8" i="32"/>
  <c r="G8" i="32"/>
  <c r="F8" i="32"/>
  <c r="H7" i="32"/>
  <c r="G7" i="32"/>
  <c r="F7" i="32"/>
  <c r="H6" i="32"/>
  <c r="G6" i="32"/>
  <c r="F6" i="32"/>
  <c r="H5" i="32"/>
  <c r="G5" i="32"/>
  <c r="F5" i="32"/>
  <c r="H4" i="32"/>
  <c r="G4" i="32"/>
  <c r="F4" i="32"/>
  <c r="H3" i="32"/>
  <c r="G3" i="32"/>
  <c r="F3" i="32"/>
  <c r="H2" i="32"/>
  <c r="G2" i="32"/>
  <c r="F2" i="32"/>
  <c r="H83" i="31"/>
  <c r="G83" i="31"/>
  <c r="F83" i="31"/>
  <c r="H82" i="31"/>
  <c r="G82" i="31"/>
  <c r="F82" i="31"/>
  <c r="H81" i="31"/>
  <c r="G81" i="31"/>
  <c r="F81" i="31"/>
  <c r="H80" i="31"/>
  <c r="G80" i="31"/>
  <c r="F80" i="31"/>
  <c r="H79" i="31"/>
  <c r="G79" i="31"/>
  <c r="F79" i="31"/>
  <c r="H78" i="31"/>
  <c r="G78" i="31"/>
  <c r="F78" i="31"/>
  <c r="H77" i="31"/>
  <c r="G77" i="31"/>
  <c r="F77" i="31"/>
  <c r="H76" i="31"/>
  <c r="G76" i="31"/>
  <c r="F76" i="31"/>
  <c r="H75" i="31"/>
  <c r="G75" i="31"/>
  <c r="F75" i="31"/>
  <c r="H74" i="31"/>
  <c r="G74" i="31"/>
  <c r="F74" i="31"/>
  <c r="H73" i="31"/>
  <c r="G73" i="31"/>
  <c r="F73" i="31"/>
  <c r="H72" i="31"/>
  <c r="G72" i="31"/>
  <c r="F72" i="31"/>
  <c r="H71" i="31"/>
  <c r="G71" i="31"/>
  <c r="F71" i="31"/>
  <c r="H70" i="31"/>
  <c r="G70" i="31"/>
  <c r="F70" i="31"/>
  <c r="H69" i="31"/>
  <c r="G69" i="31"/>
  <c r="F69" i="31"/>
  <c r="H68" i="31"/>
  <c r="G68" i="31"/>
  <c r="F68" i="31"/>
  <c r="H67" i="31"/>
  <c r="G67" i="31"/>
  <c r="F67" i="31"/>
  <c r="H66" i="31"/>
  <c r="G66" i="31"/>
  <c r="F66" i="31"/>
  <c r="H65" i="31"/>
  <c r="G65" i="31"/>
  <c r="F65" i="31"/>
  <c r="H64" i="31"/>
  <c r="G64" i="31"/>
  <c r="F64" i="31"/>
  <c r="H63" i="31"/>
  <c r="G63" i="31"/>
  <c r="F63" i="31"/>
  <c r="H62" i="31"/>
  <c r="G62" i="31"/>
  <c r="F62" i="31"/>
  <c r="H61" i="31"/>
  <c r="G61" i="31"/>
  <c r="F61" i="31"/>
  <c r="H60" i="31"/>
  <c r="G60" i="31"/>
  <c r="F60" i="31"/>
  <c r="H59" i="31"/>
  <c r="G59" i="31"/>
  <c r="F59" i="31"/>
  <c r="H58" i="31"/>
  <c r="G58" i="31"/>
  <c r="F58" i="31"/>
  <c r="H57" i="31"/>
  <c r="G57" i="31"/>
  <c r="F57" i="31"/>
  <c r="H56" i="31"/>
  <c r="G56" i="31"/>
  <c r="F56" i="31"/>
  <c r="H55" i="31"/>
  <c r="G55" i="31"/>
  <c r="F55" i="31"/>
  <c r="H54" i="31"/>
  <c r="G54" i="31"/>
  <c r="F54" i="31"/>
  <c r="H53" i="31"/>
  <c r="G53" i="31"/>
  <c r="F53" i="31"/>
  <c r="H52" i="31"/>
  <c r="G52" i="31"/>
  <c r="F52" i="31"/>
  <c r="H51" i="31"/>
  <c r="G51" i="31"/>
  <c r="F51" i="31"/>
  <c r="H50" i="31"/>
  <c r="G50" i="31"/>
  <c r="F50" i="31"/>
  <c r="H49" i="31"/>
  <c r="G49" i="31"/>
  <c r="F49" i="31"/>
  <c r="H48" i="31"/>
  <c r="G48" i="31"/>
  <c r="F48" i="31"/>
  <c r="H47" i="31"/>
  <c r="G47" i="31"/>
  <c r="F47" i="31"/>
  <c r="H46" i="31"/>
  <c r="G46" i="31"/>
  <c r="F46" i="31"/>
  <c r="H45" i="31"/>
  <c r="G45" i="31"/>
  <c r="F45" i="31"/>
  <c r="H44" i="31"/>
  <c r="G44" i="31"/>
  <c r="F44" i="31"/>
  <c r="H43" i="31"/>
  <c r="G43" i="31"/>
  <c r="F43" i="31"/>
  <c r="H42" i="31"/>
  <c r="G42" i="31"/>
  <c r="F42" i="31"/>
  <c r="H41" i="31"/>
  <c r="G41" i="31"/>
  <c r="F41" i="31"/>
  <c r="H40" i="31"/>
  <c r="G40" i="31"/>
  <c r="F40" i="31"/>
  <c r="H39" i="31"/>
  <c r="G39" i="31"/>
  <c r="F39" i="31"/>
  <c r="H38" i="31"/>
  <c r="G38" i="31"/>
  <c r="F38" i="31"/>
  <c r="H37" i="31"/>
  <c r="G37" i="31"/>
  <c r="F37" i="31"/>
  <c r="H36" i="31"/>
  <c r="G36" i="31"/>
  <c r="F36" i="31"/>
  <c r="H35" i="31"/>
  <c r="G35" i="31"/>
  <c r="F35" i="31"/>
  <c r="H34" i="31"/>
  <c r="G34" i="31"/>
  <c r="F34" i="31"/>
  <c r="H33" i="31"/>
  <c r="G33" i="31"/>
  <c r="F33" i="31"/>
  <c r="H32" i="31"/>
  <c r="G32" i="31"/>
  <c r="F32" i="31"/>
  <c r="H31" i="31"/>
  <c r="G31" i="31"/>
  <c r="F31" i="31"/>
  <c r="H30" i="31"/>
  <c r="G30" i="31"/>
  <c r="F30" i="31"/>
  <c r="H29" i="31"/>
  <c r="G29" i="31"/>
  <c r="F29" i="31"/>
  <c r="H28" i="31"/>
  <c r="G28" i="31"/>
  <c r="F28" i="31"/>
  <c r="H27" i="31"/>
  <c r="G27" i="31"/>
  <c r="F27" i="31"/>
  <c r="H26" i="31"/>
  <c r="G26" i="31"/>
  <c r="F26" i="31"/>
  <c r="H25" i="31"/>
  <c r="G25" i="31"/>
  <c r="F25" i="31"/>
  <c r="H24" i="31"/>
  <c r="G24" i="31"/>
  <c r="F24" i="31"/>
  <c r="H23" i="31"/>
  <c r="G23" i="31"/>
  <c r="F23" i="31"/>
  <c r="H22" i="31"/>
  <c r="G22" i="31"/>
  <c r="F22" i="31"/>
  <c r="H21" i="31"/>
  <c r="G21" i="31"/>
  <c r="F21" i="31"/>
  <c r="H20" i="31"/>
  <c r="G20" i="31"/>
  <c r="F20" i="31"/>
  <c r="H19" i="31"/>
  <c r="G19" i="31"/>
  <c r="F19" i="31"/>
  <c r="H18" i="31"/>
  <c r="G18" i="31"/>
  <c r="F18" i="31"/>
  <c r="H17" i="31"/>
  <c r="G17" i="31"/>
  <c r="F17" i="31"/>
  <c r="H16" i="31"/>
  <c r="G16" i="31"/>
  <c r="F16" i="31"/>
  <c r="H15" i="31"/>
  <c r="G15" i="31"/>
  <c r="F15" i="31"/>
  <c r="H14" i="31"/>
  <c r="G14" i="31"/>
  <c r="F14" i="31"/>
  <c r="H13" i="31"/>
  <c r="G13" i="31"/>
  <c r="F13" i="31"/>
  <c r="H12" i="31"/>
  <c r="G12" i="31"/>
  <c r="F12" i="31"/>
  <c r="H11" i="31"/>
  <c r="G11" i="31"/>
  <c r="F11" i="31"/>
  <c r="H10" i="31"/>
  <c r="G10" i="31"/>
  <c r="F10" i="31"/>
  <c r="H9" i="31"/>
  <c r="G9" i="31"/>
  <c r="F9" i="31"/>
  <c r="H8" i="31"/>
  <c r="G8" i="31"/>
  <c r="F8" i="31"/>
  <c r="H7" i="31"/>
  <c r="G7" i="31"/>
  <c r="F7" i="31"/>
  <c r="H6" i="31"/>
  <c r="G6" i="31"/>
  <c r="F6" i="31"/>
  <c r="H5" i="31"/>
  <c r="G5" i="31"/>
  <c r="F5" i="31"/>
  <c r="H4" i="31"/>
  <c r="G4" i="31"/>
  <c r="F4" i="31"/>
  <c r="H3" i="31"/>
  <c r="G3" i="31"/>
  <c r="F3" i="31"/>
  <c r="H2" i="31"/>
  <c r="G2" i="31"/>
  <c r="F2" i="31"/>
  <c r="G83" i="29"/>
  <c r="F83" i="29"/>
  <c r="E83" i="29"/>
  <c r="G82" i="29"/>
  <c r="F82" i="29"/>
  <c r="E82" i="29"/>
  <c r="G81" i="29"/>
  <c r="F81" i="29"/>
  <c r="E81" i="29"/>
  <c r="G80" i="29"/>
  <c r="F80" i="29"/>
  <c r="E80" i="29"/>
  <c r="G79" i="29"/>
  <c r="F79" i="29"/>
  <c r="E79" i="29"/>
  <c r="G78" i="29"/>
  <c r="F78" i="29"/>
  <c r="E78" i="29"/>
  <c r="G77" i="29"/>
  <c r="F77" i="29"/>
  <c r="E77" i="29"/>
  <c r="G76" i="29"/>
  <c r="F76" i="29"/>
  <c r="E76" i="29"/>
  <c r="G75" i="29"/>
  <c r="F75" i="29"/>
  <c r="E75" i="29"/>
  <c r="G74" i="29"/>
  <c r="F74" i="29"/>
  <c r="E74" i="29"/>
  <c r="G73" i="29"/>
  <c r="F73" i="29"/>
  <c r="E73" i="29"/>
  <c r="G72" i="29"/>
  <c r="F72" i="29"/>
  <c r="E72" i="29"/>
  <c r="G71" i="29"/>
  <c r="F71" i="29"/>
  <c r="E71" i="29"/>
  <c r="G70" i="29"/>
  <c r="F70" i="29"/>
  <c r="E70" i="29"/>
  <c r="G69" i="29"/>
  <c r="F69" i="29"/>
  <c r="E69" i="29"/>
  <c r="G68" i="29"/>
  <c r="F68" i="29"/>
  <c r="E68" i="29"/>
  <c r="G67" i="29"/>
  <c r="F67" i="29"/>
  <c r="E67" i="29"/>
  <c r="G66" i="29"/>
  <c r="F66" i="29"/>
  <c r="E66" i="29"/>
  <c r="G65" i="29"/>
  <c r="F65" i="29"/>
  <c r="E65" i="29"/>
  <c r="G64" i="29"/>
  <c r="F64" i="29"/>
  <c r="E64" i="29"/>
  <c r="G63" i="29"/>
  <c r="F63" i="29"/>
  <c r="E63" i="29"/>
  <c r="G62" i="29"/>
  <c r="F62" i="29"/>
  <c r="E62" i="29"/>
  <c r="G61" i="29"/>
  <c r="F61" i="29"/>
  <c r="E61" i="29"/>
  <c r="G60" i="29"/>
  <c r="F60" i="29"/>
  <c r="E60" i="29"/>
  <c r="G59" i="29"/>
  <c r="F59" i="29"/>
  <c r="E59" i="29"/>
  <c r="G58" i="29"/>
  <c r="F58" i="29"/>
  <c r="E58" i="29"/>
  <c r="G57" i="29"/>
  <c r="F57" i="29"/>
  <c r="E57" i="29"/>
  <c r="G56" i="29"/>
  <c r="F56" i="29"/>
  <c r="E56" i="29"/>
  <c r="G55" i="29"/>
  <c r="F55" i="29"/>
  <c r="E55" i="29"/>
  <c r="G54" i="29"/>
  <c r="F54" i="29"/>
  <c r="E54" i="29"/>
  <c r="G53" i="29"/>
  <c r="F53" i="29"/>
  <c r="E53" i="29"/>
  <c r="G52" i="29"/>
  <c r="F52" i="29"/>
  <c r="E52" i="29"/>
  <c r="G51" i="29"/>
  <c r="F51" i="29"/>
  <c r="E51" i="29"/>
  <c r="G50" i="29"/>
  <c r="F50" i="29"/>
  <c r="E50" i="29"/>
  <c r="G49" i="29"/>
  <c r="F49" i="29"/>
  <c r="E49" i="29"/>
  <c r="G48" i="29"/>
  <c r="F48" i="29"/>
  <c r="E48" i="29"/>
  <c r="G47" i="29"/>
  <c r="F47" i="29"/>
  <c r="E47" i="29"/>
  <c r="G46" i="29"/>
  <c r="F46" i="29"/>
  <c r="E46" i="29"/>
  <c r="G45" i="29"/>
  <c r="F45" i="29"/>
  <c r="E45" i="29"/>
  <c r="G44" i="29"/>
  <c r="F44" i="29"/>
  <c r="E44" i="29"/>
  <c r="G43" i="29"/>
  <c r="F43" i="29"/>
  <c r="E43" i="29"/>
  <c r="G42" i="29"/>
  <c r="F42" i="29"/>
  <c r="E42" i="29"/>
  <c r="G41" i="29"/>
  <c r="F41" i="29"/>
  <c r="E41" i="29"/>
  <c r="G40" i="29"/>
  <c r="F40" i="29"/>
  <c r="E40" i="29"/>
  <c r="G39" i="29"/>
  <c r="F39" i="29"/>
  <c r="E39" i="29"/>
  <c r="G38" i="29"/>
  <c r="F38" i="29"/>
  <c r="E38" i="29"/>
  <c r="G37" i="29"/>
  <c r="F37" i="29"/>
  <c r="E37" i="29"/>
  <c r="G36" i="29"/>
  <c r="F36" i="29"/>
  <c r="E36" i="29"/>
  <c r="G35" i="29"/>
  <c r="F35" i="29"/>
  <c r="E35" i="29"/>
  <c r="G34" i="29"/>
  <c r="F34" i="29"/>
  <c r="E34" i="29"/>
  <c r="G33" i="29"/>
  <c r="F33" i="29"/>
  <c r="E33" i="29"/>
  <c r="G32" i="29"/>
  <c r="F32" i="29"/>
  <c r="E32" i="29"/>
  <c r="G31" i="29"/>
  <c r="F31" i="29"/>
  <c r="E31" i="29"/>
  <c r="G30" i="29"/>
  <c r="F30" i="29"/>
  <c r="E30" i="29"/>
  <c r="G29" i="29"/>
  <c r="F29" i="29"/>
  <c r="E29" i="29"/>
  <c r="G28" i="29"/>
  <c r="F28" i="29"/>
  <c r="E28" i="29"/>
  <c r="G27" i="29"/>
  <c r="F27" i="29"/>
  <c r="E27" i="29"/>
  <c r="G26" i="29"/>
  <c r="F26" i="29"/>
  <c r="E26" i="29"/>
  <c r="G25" i="29"/>
  <c r="F25" i="29"/>
  <c r="E25" i="29"/>
  <c r="G24" i="29"/>
  <c r="F24" i="29"/>
  <c r="E24" i="29"/>
  <c r="G23" i="29"/>
  <c r="F23" i="29"/>
  <c r="E23" i="29"/>
  <c r="G22" i="29"/>
  <c r="F22" i="29"/>
  <c r="E22" i="29"/>
  <c r="G21" i="29"/>
  <c r="F21" i="29"/>
  <c r="E21" i="29"/>
  <c r="G20" i="29"/>
  <c r="F20" i="29"/>
  <c r="E20" i="29"/>
  <c r="G19" i="29"/>
  <c r="F19" i="29"/>
  <c r="E19" i="29"/>
  <c r="G18" i="29"/>
  <c r="F18" i="29"/>
  <c r="E18" i="29"/>
  <c r="G17" i="29"/>
  <c r="F17" i="29"/>
  <c r="E17" i="29"/>
  <c r="G16" i="29"/>
  <c r="F16" i="29"/>
  <c r="E16" i="29"/>
  <c r="G15" i="29"/>
  <c r="F15" i="29"/>
  <c r="E15" i="29"/>
  <c r="G14" i="29"/>
  <c r="F14" i="29"/>
  <c r="E14" i="29"/>
  <c r="G13" i="29"/>
  <c r="F13" i="29"/>
  <c r="E13" i="29"/>
  <c r="G12" i="29"/>
  <c r="F12" i="29"/>
  <c r="E12" i="29"/>
  <c r="G11" i="29"/>
  <c r="F11" i="29"/>
  <c r="E11" i="29"/>
  <c r="G10" i="29"/>
  <c r="F10" i="29"/>
  <c r="E10" i="29"/>
  <c r="G9" i="29"/>
  <c r="F9" i="29"/>
  <c r="E9" i="29"/>
  <c r="G8" i="29"/>
  <c r="F8" i="29"/>
  <c r="E8" i="29"/>
  <c r="G7" i="29"/>
  <c r="F7" i="29"/>
  <c r="E7" i="29"/>
  <c r="G6" i="29"/>
  <c r="F6" i="29"/>
  <c r="E6" i="29"/>
  <c r="G5" i="29"/>
  <c r="F5" i="29"/>
  <c r="E5" i="29"/>
  <c r="G4" i="29"/>
  <c r="F4" i="29"/>
  <c r="E4" i="29"/>
  <c r="G3" i="29"/>
  <c r="F3" i="29"/>
  <c r="E3" i="29"/>
  <c r="G2" i="29"/>
  <c r="F2" i="29"/>
  <c r="E2" i="29"/>
  <c r="G90" i="28"/>
  <c r="F90" i="28"/>
  <c r="E90" i="28"/>
  <c r="G89" i="28"/>
  <c r="F89" i="28"/>
  <c r="E89" i="28"/>
  <c r="G88" i="28"/>
  <c r="F88" i="28"/>
  <c r="E88" i="28"/>
  <c r="G87" i="28"/>
  <c r="F87" i="28"/>
  <c r="E87" i="28"/>
  <c r="G86" i="28"/>
  <c r="F86" i="28"/>
  <c r="E86" i="28"/>
  <c r="G85" i="28"/>
  <c r="F85" i="28"/>
  <c r="E85" i="28"/>
  <c r="G84" i="28"/>
  <c r="F84" i="28"/>
  <c r="E84" i="28"/>
  <c r="G83" i="28"/>
  <c r="F83" i="28"/>
  <c r="E83" i="28"/>
  <c r="G82" i="28"/>
  <c r="F82" i="28"/>
  <c r="E82" i="28"/>
  <c r="G81" i="28"/>
  <c r="F81" i="28"/>
  <c r="E81" i="28"/>
  <c r="G80" i="28"/>
  <c r="F80" i="28"/>
  <c r="E80" i="28"/>
  <c r="G79" i="28"/>
  <c r="F79" i="28"/>
  <c r="E79" i="28"/>
  <c r="G78" i="28"/>
  <c r="F78" i="28"/>
  <c r="E78" i="28"/>
  <c r="G77" i="28"/>
  <c r="F77" i="28"/>
  <c r="E77" i="28"/>
  <c r="G76" i="28"/>
  <c r="F76" i="28"/>
  <c r="E76" i="28"/>
  <c r="G75" i="28"/>
  <c r="F75" i="28"/>
  <c r="E75" i="28"/>
  <c r="G74" i="28"/>
  <c r="F74" i="28"/>
  <c r="E74" i="28"/>
  <c r="G73" i="28"/>
  <c r="F73" i="28"/>
  <c r="E73" i="28"/>
  <c r="G72" i="28"/>
  <c r="F72" i="28"/>
  <c r="E72" i="28"/>
  <c r="G71" i="28"/>
  <c r="F71" i="28"/>
  <c r="E71" i="28"/>
  <c r="G70" i="28"/>
  <c r="F70" i="28"/>
  <c r="E70" i="28"/>
  <c r="G69" i="28"/>
  <c r="F69" i="28"/>
  <c r="E69" i="28"/>
  <c r="G68" i="28"/>
  <c r="F68" i="28"/>
  <c r="E68" i="28"/>
  <c r="G67" i="28"/>
  <c r="F67" i="28"/>
  <c r="E67" i="28"/>
  <c r="G66" i="28"/>
  <c r="F66" i="28"/>
  <c r="E66" i="28"/>
  <c r="G65" i="28"/>
  <c r="F65" i="28"/>
  <c r="E65" i="28"/>
  <c r="G64" i="28"/>
  <c r="F64" i="28"/>
  <c r="E64" i="28"/>
  <c r="G63" i="28"/>
  <c r="F63" i="28"/>
  <c r="E63" i="28"/>
  <c r="G62" i="28"/>
  <c r="F62" i="28"/>
  <c r="E62" i="28"/>
  <c r="G61" i="28"/>
  <c r="F61" i="28"/>
  <c r="E61" i="28"/>
  <c r="G60" i="28"/>
  <c r="F60" i="28"/>
  <c r="E60" i="28"/>
  <c r="G59" i="28"/>
  <c r="F59" i="28"/>
  <c r="E59" i="28"/>
  <c r="G58" i="28"/>
  <c r="F58" i="28"/>
  <c r="E58" i="28"/>
  <c r="G57" i="28"/>
  <c r="F57" i="28"/>
  <c r="E57" i="28"/>
  <c r="G56" i="28"/>
  <c r="F56" i="28"/>
  <c r="E56" i="28"/>
  <c r="G55" i="28"/>
  <c r="F55" i="28"/>
  <c r="E55" i="28"/>
  <c r="G54" i="28"/>
  <c r="F54" i="28"/>
  <c r="E54" i="28"/>
  <c r="G53" i="28"/>
  <c r="F53" i="28"/>
  <c r="E53" i="28"/>
  <c r="G52" i="28"/>
  <c r="F52" i="28"/>
  <c r="E52" i="28"/>
  <c r="G51" i="28"/>
  <c r="F51" i="28"/>
  <c r="E51" i="28"/>
  <c r="G50" i="28"/>
  <c r="F50" i="28"/>
  <c r="E50" i="28"/>
  <c r="G49" i="28"/>
  <c r="F49" i="28"/>
  <c r="E49" i="28"/>
  <c r="G48" i="28"/>
  <c r="F48" i="28"/>
  <c r="E48" i="28"/>
  <c r="G47" i="28"/>
  <c r="F47" i="28"/>
  <c r="E47" i="28"/>
  <c r="G46" i="28"/>
  <c r="F46" i="28"/>
  <c r="E46" i="28"/>
  <c r="G45" i="28"/>
  <c r="F45" i="28"/>
  <c r="E45" i="28"/>
  <c r="G44" i="28"/>
  <c r="F44" i="28"/>
  <c r="E44" i="28"/>
  <c r="G43" i="28"/>
  <c r="F43" i="28"/>
  <c r="E43" i="28"/>
  <c r="G42" i="28"/>
  <c r="F42" i="28"/>
  <c r="E42" i="28"/>
  <c r="G41" i="28"/>
  <c r="F41" i="28"/>
  <c r="E41" i="28"/>
  <c r="G40" i="28"/>
  <c r="F40" i="28"/>
  <c r="E40" i="28"/>
  <c r="G39" i="28"/>
  <c r="F39" i="28"/>
  <c r="E39" i="28"/>
  <c r="G38" i="28"/>
  <c r="F38" i="28"/>
  <c r="E38" i="28"/>
  <c r="G37" i="28"/>
  <c r="F37" i="28"/>
  <c r="E37" i="28"/>
  <c r="G36" i="28"/>
  <c r="F36" i="28"/>
  <c r="E36" i="28"/>
  <c r="G35" i="28"/>
  <c r="F35" i="28"/>
  <c r="E35" i="28"/>
  <c r="G34" i="28"/>
  <c r="F34" i="28"/>
  <c r="E34" i="28"/>
  <c r="G33" i="28"/>
  <c r="F33" i="28"/>
  <c r="E33" i="28"/>
  <c r="G32" i="28"/>
  <c r="F32" i="28"/>
  <c r="E32" i="28"/>
  <c r="G31" i="28"/>
  <c r="F31" i="28"/>
  <c r="E31" i="28"/>
  <c r="G30" i="28"/>
  <c r="F30" i="28"/>
  <c r="E30" i="28"/>
  <c r="G29" i="28"/>
  <c r="F29" i="28"/>
  <c r="E29" i="28"/>
  <c r="G28" i="28"/>
  <c r="F28" i="28"/>
  <c r="E28" i="28"/>
  <c r="G27" i="28"/>
  <c r="F27" i="28"/>
  <c r="E27" i="28"/>
  <c r="G26" i="28"/>
  <c r="F26" i="28"/>
  <c r="E26" i="28"/>
  <c r="G25" i="28"/>
  <c r="F25" i="28"/>
  <c r="E25" i="28"/>
  <c r="G24" i="28"/>
  <c r="F24" i="28"/>
  <c r="E24" i="28"/>
  <c r="G23" i="28"/>
  <c r="F23" i="28"/>
  <c r="E23" i="28"/>
  <c r="G22" i="28"/>
  <c r="F22" i="28"/>
  <c r="E22" i="28"/>
  <c r="G21" i="28"/>
  <c r="F21" i="28"/>
  <c r="E21" i="28"/>
  <c r="G20" i="28"/>
  <c r="F20" i="28"/>
  <c r="E20" i="28"/>
  <c r="G19" i="28"/>
  <c r="F19" i="28"/>
  <c r="E19" i="28"/>
  <c r="G18" i="28"/>
  <c r="F18" i="28"/>
  <c r="E18" i="28"/>
  <c r="G17" i="28"/>
  <c r="F17" i="28"/>
  <c r="E17" i="28"/>
  <c r="G16" i="28"/>
  <c r="F16" i="28"/>
  <c r="E16" i="28"/>
  <c r="G15" i="28"/>
  <c r="F15" i="28"/>
  <c r="E15" i="28"/>
  <c r="G14" i="28"/>
  <c r="F14" i="28"/>
  <c r="E14" i="28"/>
  <c r="G13" i="28"/>
  <c r="F13" i="28"/>
  <c r="E13" i="28"/>
  <c r="G12" i="28"/>
  <c r="F12" i="28"/>
  <c r="E12" i="28"/>
  <c r="G11" i="28"/>
  <c r="F11" i="28"/>
  <c r="E11" i="28"/>
  <c r="G10" i="28"/>
  <c r="F10" i="28"/>
  <c r="E10" i="28"/>
  <c r="G9" i="28"/>
  <c r="F9" i="28"/>
  <c r="E9" i="28"/>
  <c r="G8" i="28"/>
  <c r="F8" i="28"/>
  <c r="E8" i="28"/>
  <c r="G7" i="28"/>
  <c r="F7" i="28"/>
  <c r="E7" i="28"/>
  <c r="F6" i="28"/>
  <c r="E6" i="28"/>
  <c r="G5" i="28"/>
  <c r="F5" i="28"/>
  <c r="E5" i="28"/>
  <c r="G4" i="28"/>
  <c r="F4" i="28"/>
  <c r="E4" i="28"/>
  <c r="G3" i="28"/>
  <c r="F3" i="28"/>
  <c r="E3" i="28"/>
  <c r="G2" i="28"/>
  <c r="F2" i="28"/>
  <c r="E2" i="28"/>
  <c r="K83" i="30"/>
  <c r="I83" i="30"/>
  <c r="J83" i="30"/>
  <c r="H83" i="30"/>
  <c r="G83" i="30"/>
  <c r="F83" i="30"/>
  <c r="K82" i="30"/>
  <c r="I82" i="30"/>
  <c r="H82" i="30"/>
  <c r="G82" i="30"/>
  <c r="F82" i="30"/>
  <c r="K81" i="30"/>
  <c r="I81" i="30"/>
  <c r="H81" i="30"/>
  <c r="G81" i="30"/>
  <c r="F81" i="30"/>
  <c r="K80" i="30"/>
  <c r="I80" i="30"/>
  <c r="J80" i="30"/>
  <c r="H80" i="30"/>
  <c r="G80" i="30"/>
  <c r="F80" i="30"/>
  <c r="K79" i="30"/>
  <c r="I79" i="30"/>
  <c r="J79" i="30"/>
  <c r="H79" i="30"/>
  <c r="G79" i="30"/>
  <c r="F79" i="30"/>
  <c r="K78" i="30"/>
  <c r="I78" i="30"/>
  <c r="H78" i="30"/>
  <c r="G78" i="30"/>
  <c r="F78" i="30"/>
  <c r="K77" i="30"/>
  <c r="I77" i="30"/>
  <c r="H77" i="30"/>
  <c r="G77" i="30"/>
  <c r="F77" i="30"/>
  <c r="K76" i="30"/>
  <c r="I76" i="30"/>
  <c r="J76" i="30"/>
  <c r="H76" i="30"/>
  <c r="G76" i="30"/>
  <c r="F76" i="30"/>
  <c r="K75" i="30"/>
  <c r="I75" i="30"/>
  <c r="H75" i="30"/>
  <c r="G75" i="30"/>
  <c r="F75" i="30"/>
  <c r="K74" i="30"/>
  <c r="I74" i="30"/>
  <c r="H74" i="30"/>
  <c r="G74" i="30"/>
  <c r="F74" i="30"/>
  <c r="K73" i="30"/>
  <c r="I73" i="30"/>
  <c r="J73" i="30"/>
  <c r="H73" i="30"/>
  <c r="G73" i="30"/>
  <c r="F73" i="30"/>
  <c r="K72" i="30"/>
  <c r="I72" i="30"/>
  <c r="J72" i="30"/>
  <c r="H72" i="30"/>
  <c r="G72" i="30"/>
  <c r="F72" i="30"/>
  <c r="K71" i="30"/>
  <c r="I71" i="30"/>
  <c r="H71" i="30"/>
  <c r="G71" i="30"/>
  <c r="F71" i="30"/>
  <c r="K70" i="30"/>
  <c r="I70" i="30"/>
  <c r="H70" i="30"/>
  <c r="G70" i="30"/>
  <c r="F70" i="30"/>
  <c r="K69" i="30"/>
  <c r="I69" i="30"/>
  <c r="J69" i="30"/>
  <c r="H69" i="30"/>
  <c r="G69" i="30"/>
  <c r="F69" i="30"/>
  <c r="K68" i="30"/>
  <c r="I68" i="30"/>
  <c r="J68" i="30"/>
  <c r="H68" i="30"/>
  <c r="G68" i="30"/>
  <c r="F68" i="30"/>
  <c r="K67" i="30"/>
  <c r="I67" i="30"/>
  <c r="H67" i="30"/>
  <c r="G67" i="30"/>
  <c r="F67" i="30"/>
  <c r="K66" i="30"/>
  <c r="I66" i="30"/>
  <c r="H66" i="30"/>
  <c r="G66" i="30"/>
  <c r="F66" i="30"/>
  <c r="K65" i="30"/>
  <c r="I65" i="30"/>
  <c r="J65" i="30"/>
  <c r="H65" i="30"/>
  <c r="G65" i="30"/>
  <c r="F65" i="30"/>
  <c r="K64" i="30"/>
  <c r="I64" i="30"/>
  <c r="J64" i="30"/>
  <c r="H64" i="30"/>
  <c r="G64" i="30"/>
  <c r="F64" i="30"/>
  <c r="K63" i="30"/>
  <c r="I63" i="30"/>
  <c r="H63" i="30"/>
  <c r="G63" i="30"/>
  <c r="F63" i="30"/>
  <c r="K62" i="30"/>
  <c r="I62" i="30"/>
  <c r="J62" i="30"/>
  <c r="H62" i="30"/>
  <c r="G62" i="30"/>
  <c r="F62" i="30"/>
  <c r="K61" i="30"/>
  <c r="I61" i="30"/>
  <c r="J61" i="30"/>
  <c r="H61" i="30"/>
  <c r="G61" i="30"/>
  <c r="F61" i="30"/>
  <c r="K60" i="30"/>
  <c r="I60" i="30"/>
  <c r="J60" i="30"/>
  <c r="H60" i="30"/>
  <c r="G60" i="30"/>
  <c r="F60" i="30"/>
  <c r="K59" i="30"/>
  <c r="I59" i="30"/>
  <c r="J59" i="30"/>
  <c r="H59" i="30"/>
  <c r="G59" i="30"/>
  <c r="F59" i="30"/>
  <c r="K58" i="30"/>
  <c r="I58" i="30"/>
  <c r="J58" i="30"/>
  <c r="H58" i="30"/>
  <c r="G58" i="30"/>
  <c r="F58" i="30"/>
  <c r="K57" i="30"/>
  <c r="I57" i="30"/>
  <c r="J57" i="30"/>
  <c r="H57" i="30"/>
  <c r="G57" i="30"/>
  <c r="F57" i="30"/>
  <c r="K56" i="30"/>
  <c r="I56" i="30"/>
  <c r="H56" i="30"/>
  <c r="G56" i="30"/>
  <c r="F56" i="30"/>
  <c r="K55" i="30"/>
  <c r="I55" i="30"/>
  <c r="J55" i="30"/>
  <c r="H55" i="30"/>
  <c r="G55" i="30"/>
  <c r="F55" i="30"/>
  <c r="K54" i="30"/>
  <c r="I54" i="30"/>
  <c r="J54" i="30"/>
  <c r="H54" i="30"/>
  <c r="G54" i="30"/>
  <c r="F54" i="30"/>
  <c r="K53" i="30"/>
  <c r="I53" i="30"/>
  <c r="J53" i="30"/>
  <c r="H53" i="30"/>
  <c r="G53" i="30"/>
  <c r="F53" i="30"/>
  <c r="K52" i="30"/>
  <c r="I52" i="30"/>
  <c r="H52" i="30"/>
  <c r="G52" i="30"/>
  <c r="F52" i="30"/>
  <c r="K51" i="30"/>
  <c r="I51" i="30"/>
  <c r="J51" i="30"/>
  <c r="H51" i="30"/>
  <c r="G51" i="30"/>
  <c r="F51" i="30"/>
  <c r="K50" i="30"/>
  <c r="I50" i="30"/>
  <c r="J50" i="30"/>
  <c r="H50" i="30"/>
  <c r="G50" i="30"/>
  <c r="F50" i="30"/>
  <c r="K49" i="30"/>
  <c r="I49" i="30"/>
  <c r="J49" i="30"/>
  <c r="H49" i="30"/>
  <c r="G49" i="30"/>
  <c r="F49" i="30"/>
  <c r="K48" i="30"/>
  <c r="I48" i="30"/>
  <c r="H48" i="30"/>
  <c r="G48" i="30"/>
  <c r="F48" i="30"/>
  <c r="K47" i="30"/>
  <c r="I47" i="30"/>
  <c r="J47" i="30"/>
  <c r="H47" i="30"/>
  <c r="G47" i="30"/>
  <c r="F47" i="30"/>
  <c r="K46" i="30"/>
  <c r="I46" i="30"/>
  <c r="J46" i="30"/>
  <c r="H46" i="30"/>
  <c r="G46" i="30"/>
  <c r="F46" i="30"/>
  <c r="K45" i="30"/>
  <c r="I45" i="30"/>
  <c r="J45" i="30"/>
  <c r="H45" i="30"/>
  <c r="G45" i="30"/>
  <c r="F45" i="30"/>
  <c r="K44" i="30"/>
  <c r="I44" i="30"/>
  <c r="J44" i="30"/>
  <c r="H44" i="30"/>
  <c r="G44" i="30"/>
  <c r="F44" i="30"/>
  <c r="K43" i="30"/>
  <c r="I43" i="30"/>
  <c r="J43" i="30"/>
  <c r="H43" i="30"/>
  <c r="G43" i="30"/>
  <c r="F43" i="30"/>
  <c r="K42" i="30"/>
  <c r="I42" i="30"/>
  <c r="J42" i="30"/>
  <c r="H42" i="30"/>
  <c r="G42" i="30"/>
  <c r="F42" i="30"/>
  <c r="K41" i="30"/>
  <c r="I41" i="30"/>
  <c r="H41" i="30"/>
  <c r="G41" i="30"/>
  <c r="F41" i="30"/>
  <c r="K40" i="30"/>
  <c r="I40" i="30"/>
  <c r="J40" i="30"/>
  <c r="H40" i="30"/>
  <c r="G40" i="30"/>
  <c r="F40" i="30"/>
  <c r="K39" i="30"/>
  <c r="I39" i="30"/>
  <c r="J39" i="30"/>
  <c r="H39" i="30"/>
  <c r="G39" i="30"/>
  <c r="F39" i="30"/>
  <c r="K38" i="30"/>
  <c r="I38" i="30"/>
  <c r="J38" i="30"/>
  <c r="H38" i="30"/>
  <c r="G38" i="30"/>
  <c r="F38" i="30"/>
  <c r="K37" i="30"/>
  <c r="I37" i="30"/>
  <c r="H37" i="30"/>
  <c r="G37" i="30"/>
  <c r="F37" i="30"/>
  <c r="K36" i="30"/>
  <c r="I36" i="30"/>
  <c r="J36" i="30"/>
  <c r="H36" i="30"/>
  <c r="G36" i="30"/>
  <c r="F36" i="30"/>
  <c r="K35" i="30"/>
  <c r="I35" i="30"/>
  <c r="J35" i="30"/>
  <c r="H35" i="30"/>
  <c r="G35" i="30"/>
  <c r="F35" i="30"/>
  <c r="K34" i="30"/>
  <c r="I34" i="30"/>
  <c r="J34" i="30"/>
  <c r="H34" i="30"/>
  <c r="G34" i="30"/>
  <c r="F34" i="30"/>
  <c r="K33" i="30"/>
  <c r="I33" i="30"/>
  <c r="J33" i="30"/>
  <c r="H33" i="30"/>
  <c r="G33" i="30"/>
  <c r="F33" i="30"/>
  <c r="K32" i="30"/>
  <c r="I32" i="30"/>
  <c r="J32" i="30"/>
  <c r="H32" i="30"/>
  <c r="G32" i="30"/>
  <c r="F32" i="30"/>
  <c r="K31" i="30"/>
  <c r="I31" i="30"/>
  <c r="J31" i="30"/>
  <c r="H31" i="30"/>
  <c r="G31" i="30"/>
  <c r="F31" i="30"/>
  <c r="K30" i="30"/>
  <c r="I30" i="30"/>
  <c r="J30" i="30"/>
  <c r="H30" i="30"/>
  <c r="G30" i="30"/>
  <c r="F30" i="30"/>
  <c r="K29" i="30"/>
  <c r="I29" i="30"/>
  <c r="J29" i="30"/>
  <c r="H29" i="30"/>
  <c r="G29" i="30"/>
  <c r="F29" i="30"/>
  <c r="K28" i="30"/>
  <c r="I28" i="30"/>
  <c r="J28" i="30"/>
  <c r="H28" i="30"/>
  <c r="G28" i="30"/>
  <c r="F28" i="30"/>
  <c r="K27" i="30"/>
  <c r="I27" i="30"/>
  <c r="J27" i="30"/>
  <c r="H27" i="30"/>
  <c r="G27" i="30"/>
  <c r="F27" i="30"/>
  <c r="K26" i="30"/>
  <c r="I26" i="30"/>
  <c r="J26" i="30"/>
  <c r="H26" i="30"/>
  <c r="G26" i="30"/>
  <c r="F26" i="30"/>
  <c r="K25" i="30"/>
  <c r="I25" i="30"/>
  <c r="J25" i="30"/>
  <c r="H25" i="30"/>
  <c r="G25" i="30"/>
  <c r="F25" i="30"/>
  <c r="K24" i="30"/>
  <c r="I24" i="30"/>
  <c r="J24" i="30"/>
  <c r="H24" i="30"/>
  <c r="G24" i="30"/>
  <c r="F24" i="30"/>
  <c r="K23" i="30"/>
  <c r="I23" i="30"/>
  <c r="J23" i="30"/>
  <c r="H23" i="30"/>
  <c r="G23" i="30"/>
  <c r="F23" i="30"/>
  <c r="K22" i="30"/>
  <c r="I22" i="30"/>
  <c r="J22" i="30"/>
  <c r="H22" i="30"/>
  <c r="G22" i="30"/>
  <c r="F22" i="30"/>
  <c r="K21" i="30"/>
  <c r="I21" i="30"/>
  <c r="J21" i="30"/>
  <c r="H21" i="30"/>
  <c r="G21" i="30"/>
  <c r="F21" i="30"/>
  <c r="K20" i="30"/>
  <c r="I20" i="30"/>
  <c r="J20" i="30"/>
  <c r="H20" i="30"/>
  <c r="G20" i="30"/>
  <c r="F20" i="30"/>
  <c r="K19" i="30"/>
  <c r="I19" i="30"/>
  <c r="J19" i="30"/>
  <c r="H19" i="30"/>
  <c r="G19" i="30"/>
  <c r="F19" i="30"/>
  <c r="K18" i="30"/>
  <c r="I18" i="30"/>
  <c r="J18" i="30"/>
  <c r="H18" i="30"/>
  <c r="G18" i="30"/>
  <c r="F18" i="30"/>
  <c r="K17" i="30"/>
  <c r="I17" i="30"/>
  <c r="J17" i="30"/>
  <c r="H17" i="30"/>
  <c r="G17" i="30"/>
  <c r="F17" i="30"/>
  <c r="K16" i="30"/>
  <c r="I16" i="30"/>
  <c r="J16" i="30"/>
  <c r="H16" i="30"/>
  <c r="G16" i="30"/>
  <c r="F16" i="30"/>
  <c r="K15" i="30"/>
  <c r="I15" i="30"/>
  <c r="J15" i="30"/>
  <c r="H15" i="30"/>
  <c r="G15" i="30"/>
  <c r="F15" i="30"/>
  <c r="K14" i="30"/>
  <c r="I14" i="30"/>
  <c r="J14" i="30"/>
  <c r="H14" i="30"/>
  <c r="G14" i="30"/>
  <c r="F14" i="30"/>
  <c r="K13" i="30"/>
  <c r="I13" i="30"/>
  <c r="J13" i="30"/>
  <c r="H13" i="30"/>
  <c r="G13" i="30"/>
  <c r="F13" i="30"/>
  <c r="K12" i="30"/>
  <c r="I12" i="30"/>
  <c r="J12" i="30"/>
  <c r="H12" i="30"/>
  <c r="G12" i="30"/>
  <c r="F12" i="30"/>
  <c r="K11" i="30"/>
  <c r="I11" i="30"/>
  <c r="J11" i="30"/>
  <c r="H11" i="30"/>
  <c r="G11" i="30"/>
  <c r="F11" i="30"/>
  <c r="K10" i="30"/>
  <c r="I10" i="30"/>
  <c r="J10" i="30"/>
  <c r="H10" i="30"/>
  <c r="G10" i="30"/>
  <c r="F10" i="30"/>
  <c r="K9" i="30"/>
  <c r="I9" i="30"/>
  <c r="J9" i="30"/>
  <c r="H9" i="30"/>
  <c r="G9" i="30"/>
  <c r="F9" i="30"/>
  <c r="K8" i="30"/>
  <c r="I8" i="30"/>
  <c r="J8" i="30"/>
  <c r="H8" i="30"/>
  <c r="G8" i="30"/>
  <c r="F8" i="30"/>
  <c r="K7" i="30"/>
  <c r="I7" i="30"/>
  <c r="J7" i="30"/>
  <c r="H7" i="30"/>
  <c r="G7" i="30"/>
  <c r="F7" i="30"/>
  <c r="K6" i="30"/>
  <c r="I6" i="30"/>
  <c r="J6" i="30"/>
  <c r="H6" i="30"/>
  <c r="G6" i="30"/>
  <c r="F6" i="30"/>
  <c r="K5" i="30"/>
  <c r="I5" i="30"/>
  <c r="J5" i="30"/>
  <c r="H5" i="30"/>
  <c r="G5" i="30"/>
  <c r="F5" i="30"/>
  <c r="K4" i="30"/>
  <c r="I4" i="30"/>
  <c r="J4" i="30"/>
  <c r="H4" i="30"/>
  <c r="G4" i="30"/>
  <c r="F4" i="30"/>
  <c r="K3" i="30"/>
  <c r="I3" i="30"/>
  <c r="J3" i="30"/>
  <c r="H3" i="30"/>
  <c r="G3" i="30"/>
  <c r="F3" i="30"/>
  <c r="K2" i="30"/>
  <c r="I2" i="30"/>
  <c r="J2" i="30"/>
  <c r="H2" i="30"/>
  <c r="G2" i="30"/>
  <c r="F2" i="30"/>
  <c r="J26" i="23"/>
  <c r="H26" i="23"/>
  <c r="I26" i="23"/>
  <c r="G26" i="23"/>
  <c r="F26" i="23"/>
  <c r="J25" i="23"/>
  <c r="H25" i="23"/>
  <c r="I25" i="23"/>
  <c r="G25" i="23"/>
  <c r="F25" i="23"/>
  <c r="J24" i="23"/>
  <c r="H24" i="23"/>
  <c r="I24" i="23"/>
  <c r="G24" i="23"/>
  <c r="F24" i="23"/>
  <c r="J23" i="23"/>
  <c r="H23" i="23"/>
  <c r="I23" i="23"/>
  <c r="G23" i="23"/>
  <c r="F23" i="23"/>
  <c r="J22" i="23"/>
  <c r="H22" i="23"/>
  <c r="I22" i="23"/>
  <c r="G22" i="23"/>
  <c r="F22" i="23"/>
  <c r="J21" i="23"/>
  <c r="H21" i="23"/>
  <c r="I21" i="23"/>
  <c r="G21" i="23"/>
  <c r="F21" i="23"/>
  <c r="J20" i="23"/>
  <c r="H20" i="23"/>
  <c r="I20" i="23"/>
  <c r="G20" i="23"/>
  <c r="F20" i="23"/>
  <c r="J19" i="23"/>
  <c r="H19" i="23"/>
  <c r="I19" i="23"/>
  <c r="G19" i="23"/>
  <c r="F19" i="23"/>
  <c r="J18" i="23"/>
  <c r="H18" i="23"/>
  <c r="G18" i="23"/>
  <c r="F18" i="23"/>
  <c r="J17" i="23"/>
  <c r="H17" i="23"/>
  <c r="G17" i="23"/>
  <c r="F17" i="23"/>
  <c r="J16" i="23"/>
  <c r="H16" i="23"/>
  <c r="G16" i="23"/>
  <c r="F16" i="23"/>
  <c r="J15" i="23"/>
  <c r="H15" i="23"/>
  <c r="G15" i="23"/>
  <c r="F15" i="23"/>
  <c r="J14" i="23"/>
  <c r="H14" i="23"/>
  <c r="G14" i="23"/>
  <c r="F14" i="23"/>
  <c r="J13" i="23"/>
  <c r="H13" i="23"/>
  <c r="G13" i="23"/>
  <c r="F13" i="23"/>
  <c r="J12" i="23"/>
  <c r="H12" i="23"/>
  <c r="G12" i="23"/>
  <c r="F12" i="23"/>
  <c r="J11" i="23"/>
  <c r="H11" i="23"/>
  <c r="G11" i="23"/>
  <c r="F11" i="23"/>
  <c r="J10" i="23"/>
  <c r="H10" i="23"/>
  <c r="G10" i="23"/>
  <c r="F10" i="23"/>
  <c r="J9" i="23"/>
  <c r="H9" i="23"/>
  <c r="G9" i="23"/>
  <c r="F9" i="23"/>
  <c r="J8" i="23"/>
  <c r="H8" i="23"/>
  <c r="G8" i="23"/>
  <c r="F8" i="23"/>
  <c r="J7" i="23"/>
  <c r="H7" i="23"/>
  <c r="G7" i="23"/>
  <c r="F7" i="23"/>
  <c r="J6" i="23"/>
  <c r="H6" i="23"/>
  <c r="I6" i="23"/>
  <c r="G6" i="23"/>
  <c r="F6" i="23"/>
  <c r="J5" i="23"/>
  <c r="H5" i="23"/>
  <c r="I5" i="23"/>
  <c r="G5" i="23"/>
  <c r="F5" i="23"/>
  <c r="J4" i="23"/>
  <c r="H4" i="23"/>
  <c r="I4" i="23"/>
  <c r="G4" i="23"/>
  <c r="F4" i="23"/>
  <c r="J3" i="23"/>
  <c r="H3" i="23"/>
  <c r="I3" i="23"/>
  <c r="G3" i="23"/>
  <c r="F3" i="23"/>
  <c r="J2" i="23"/>
  <c r="H2" i="23"/>
  <c r="G2" i="23"/>
  <c r="F2" i="23"/>
  <c r="J90" i="5"/>
  <c r="H90" i="5"/>
  <c r="I90" i="5"/>
  <c r="G90" i="5"/>
  <c r="F90" i="5"/>
  <c r="J89" i="5"/>
  <c r="H89" i="5"/>
  <c r="I89" i="5"/>
  <c r="G89" i="5"/>
  <c r="F89" i="5"/>
  <c r="J88" i="5"/>
  <c r="H88" i="5"/>
  <c r="I88" i="5"/>
  <c r="G88" i="5"/>
  <c r="F88" i="5"/>
  <c r="J87" i="5"/>
  <c r="H87" i="5"/>
  <c r="I87" i="5"/>
  <c r="G87" i="5"/>
  <c r="F87" i="5"/>
  <c r="J86" i="5"/>
  <c r="H86" i="5"/>
  <c r="I86" i="5"/>
  <c r="G86" i="5"/>
  <c r="F86" i="5"/>
  <c r="J85" i="5"/>
  <c r="H85" i="5"/>
  <c r="I85" i="5"/>
  <c r="G85" i="5"/>
  <c r="F85" i="5"/>
  <c r="J84" i="5"/>
  <c r="H84" i="5"/>
  <c r="I84" i="5"/>
  <c r="G84" i="5"/>
  <c r="F84" i="5"/>
  <c r="J83" i="5"/>
  <c r="H83" i="5"/>
  <c r="I83" i="5"/>
  <c r="G83" i="5"/>
  <c r="F83" i="5"/>
  <c r="J82" i="5"/>
  <c r="H82" i="5"/>
  <c r="G82" i="5"/>
  <c r="F82" i="5"/>
  <c r="J81" i="5"/>
  <c r="H81" i="5"/>
  <c r="G81" i="5"/>
  <c r="F81" i="5"/>
  <c r="J80" i="5"/>
  <c r="H80" i="5"/>
  <c r="G80" i="5"/>
  <c r="F80" i="5"/>
  <c r="J79" i="5"/>
  <c r="H79" i="5"/>
  <c r="G79" i="5"/>
  <c r="F79" i="5"/>
  <c r="J78" i="5"/>
  <c r="H78" i="5"/>
  <c r="G78" i="5"/>
  <c r="F78" i="5"/>
  <c r="J77" i="5"/>
  <c r="H77" i="5"/>
  <c r="G77" i="5"/>
  <c r="F77" i="5"/>
  <c r="J76" i="5"/>
  <c r="H76" i="5"/>
  <c r="G76" i="5"/>
  <c r="F76" i="5"/>
  <c r="J75" i="5"/>
  <c r="H75" i="5"/>
  <c r="G75" i="5"/>
  <c r="F75" i="5"/>
  <c r="J74" i="5"/>
  <c r="H74" i="5"/>
  <c r="G74" i="5"/>
  <c r="F74" i="5"/>
  <c r="J73" i="5"/>
  <c r="H73" i="5"/>
  <c r="G73" i="5"/>
  <c r="F73" i="5"/>
  <c r="J72" i="5"/>
  <c r="H72" i="5"/>
  <c r="G72" i="5"/>
  <c r="F72" i="5"/>
  <c r="J71" i="5"/>
  <c r="H71" i="5"/>
  <c r="G71" i="5"/>
  <c r="F71" i="5"/>
  <c r="J70" i="5"/>
  <c r="H70" i="5"/>
  <c r="G70" i="5"/>
  <c r="F70" i="5"/>
  <c r="J69" i="5"/>
  <c r="H69" i="5"/>
  <c r="G69" i="5"/>
  <c r="F69" i="5"/>
  <c r="J68" i="5"/>
  <c r="H68" i="5"/>
  <c r="G68" i="5"/>
  <c r="F68" i="5"/>
  <c r="J67" i="5"/>
  <c r="H67" i="5"/>
  <c r="G67" i="5"/>
  <c r="F67" i="5"/>
  <c r="J66" i="5"/>
  <c r="H66" i="5"/>
  <c r="G66" i="5"/>
  <c r="F66" i="5"/>
  <c r="J65" i="5"/>
  <c r="H65" i="5"/>
  <c r="G65" i="5"/>
  <c r="F65" i="5"/>
  <c r="J64" i="5"/>
  <c r="H64" i="5"/>
  <c r="G64" i="5"/>
  <c r="F64" i="5"/>
  <c r="J63" i="5"/>
  <c r="H63" i="5"/>
  <c r="G63" i="5"/>
  <c r="F63" i="5"/>
  <c r="J62" i="5"/>
  <c r="H62" i="5"/>
  <c r="G62" i="5"/>
  <c r="F62" i="5"/>
  <c r="J61" i="5"/>
  <c r="H61" i="5"/>
  <c r="G61" i="5"/>
  <c r="F61" i="5"/>
  <c r="J60" i="5"/>
  <c r="H60" i="5"/>
  <c r="I60" i="5"/>
  <c r="G60" i="5"/>
  <c r="F60" i="5"/>
  <c r="J59" i="5"/>
  <c r="H59" i="5"/>
  <c r="I59" i="5"/>
  <c r="G59" i="5"/>
  <c r="F59" i="5"/>
  <c r="J58" i="5"/>
  <c r="H58" i="5"/>
  <c r="I58" i="5"/>
  <c r="G58" i="5"/>
  <c r="F58" i="5"/>
  <c r="J57" i="5"/>
  <c r="H57" i="5"/>
  <c r="I57" i="5"/>
  <c r="G57" i="5"/>
  <c r="F57" i="5"/>
  <c r="J56" i="5"/>
  <c r="H56" i="5"/>
  <c r="I56" i="5"/>
  <c r="G56" i="5"/>
  <c r="F56" i="5"/>
  <c r="J55" i="5"/>
  <c r="H55" i="5"/>
  <c r="I55" i="5"/>
  <c r="G55" i="5"/>
  <c r="F55" i="5"/>
  <c r="J54" i="5"/>
  <c r="H54" i="5"/>
  <c r="I54" i="5"/>
  <c r="G54" i="5"/>
  <c r="F54" i="5"/>
  <c r="J53" i="5"/>
  <c r="H53" i="5"/>
  <c r="I53" i="5"/>
  <c r="G53" i="5"/>
  <c r="F53" i="5"/>
  <c r="J52" i="5"/>
  <c r="H52" i="5"/>
  <c r="G52" i="5"/>
  <c r="F52" i="5"/>
  <c r="J51" i="5"/>
  <c r="H51" i="5"/>
  <c r="G51" i="5"/>
  <c r="F51" i="5"/>
  <c r="J50" i="5"/>
  <c r="H50" i="5"/>
  <c r="G50" i="5"/>
  <c r="F50" i="5"/>
  <c r="J49" i="5"/>
  <c r="H49" i="5"/>
  <c r="G49" i="5"/>
  <c r="F49" i="5"/>
  <c r="J48" i="5"/>
  <c r="H48" i="5"/>
  <c r="G48" i="5"/>
  <c r="F48" i="5"/>
  <c r="J47" i="5"/>
  <c r="H47" i="5"/>
  <c r="G47" i="5"/>
  <c r="F47" i="5"/>
  <c r="J46" i="5"/>
  <c r="H46" i="5"/>
  <c r="G46" i="5"/>
  <c r="F46" i="5"/>
  <c r="J45" i="5"/>
  <c r="H45" i="5"/>
  <c r="G45" i="5"/>
  <c r="F45" i="5"/>
  <c r="J44" i="5"/>
  <c r="H44" i="5"/>
  <c r="G44" i="5"/>
  <c r="F44" i="5"/>
  <c r="J43" i="5"/>
  <c r="H43" i="5"/>
  <c r="G43" i="5"/>
  <c r="F43" i="5"/>
  <c r="J42" i="5"/>
  <c r="H42" i="5"/>
  <c r="G42" i="5"/>
  <c r="F42" i="5"/>
  <c r="J41" i="5"/>
  <c r="H41" i="5"/>
  <c r="G41" i="5"/>
  <c r="F41" i="5"/>
  <c r="J40" i="5"/>
  <c r="H40" i="5"/>
  <c r="I40" i="5"/>
  <c r="G40" i="5"/>
  <c r="F40" i="5"/>
  <c r="J39" i="5"/>
  <c r="H39" i="5"/>
  <c r="I39" i="5"/>
  <c r="G39" i="5"/>
  <c r="F39" i="5"/>
  <c r="J38" i="5"/>
  <c r="H38" i="5"/>
  <c r="I38" i="5"/>
  <c r="G38" i="5"/>
  <c r="F38" i="5"/>
  <c r="J37" i="5"/>
  <c r="H37" i="5"/>
  <c r="I37" i="5"/>
  <c r="G37" i="5"/>
  <c r="F37" i="5"/>
  <c r="J36" i="5"/>
  <c r="H36" i="5"/>
  <c r="G36" i="5"/>
  <c r="F36" i="5"/>
  <c r="J35" i="5"/>
  <c r="H35" i="5"/>
  <c r="G35" i="5"/>
  <c r="F35" i="5"/>
  <c r="J34" i="5"/>
  <c r="H34" i="5"/>
  <c r="G34" i="5"/>
  <c r="F34" i="5"/>
  <c r="J33" i="5"/>
  <c r="H33" i="5"/>
  <c r="G33" i="5"/>
  <c r="F33" i="5"/>
  <c r="J32" i="5"/>
  <c r="H32" i="5"/>
  <c r="G32" i="5"/>
  <c r="F32" i="5"/>
  <c r="J31" i="5"/>
  <c r="H31" i="5"/>
  <c r="G31" i="5"/>
  <c r="F31" i="5"/>
  <c r="J30" i="5"/>
  <c r="H30" i="5"/>
  <c r="G30" i="5"/>
  <c r="F30" i="5"/>
  <c r="J29" i="5"/>
  <c r="H29" i="5"/>
  <c r="G29" i="5"/>
  <c r="F29" i="5"/>
  <c r="J28" i="5"/>
  <c r="H28" i="5"/>
  <c r="G28" i="5"/>
  <c r="F28" i="5"/>
  <c r="J27" i="5"/>
  <c r="H27" i="5"/>
  <c r="G27" i="5"/>
  <c r="F27" i="5"/>
  <c r="J26" i="5"/>
  <c r="H26" i="5"/>
  <c r="G26" i="5"/>
  <c r="F26" i="5"/>
  <c r="J25" i="5"/>
  <c r="H25" i="5"/>
  <c r="G25" i="5"/>
  <c r="F25" i="5"/>
  <c r="J24" i="5"/>
  <c r="H24" i="5"/>
  <c r="G24" i="5"/>
  <c r="F24" i="5"/>
  <c r="J23" i="5"/>
  <c r="H23" i="5"/>
  <c r="G23" i="5"/>
  <c r="F23" i="5"/>
  <c r="J22" i="5"/>
  <c r="H22" i="5"/>
  <c r="G22" i="5"/>
  <c r="F22" i="5"/>
  <c r="J21" i="5"/>
  <c r="H21" i="5"/>
  <c r="G21" i="5"/>
  <c r="F21" i="5"/>
  <c r="J20" i="5"/>
  <c r="H20" i="5"/>
  <c r="G20" i="5"/>
  <c r="F20" i="5"/>
  <c r="J19" i="5"/>
  <c r="H19" i="5"/>
  <c r="G19" i="5"/>
  <c r="F19" i="5"/>
  <c r="J18" i="5"/>
  <c r="H18" i="5"/>
  <c r="G18" i="5"/>
  <c r="F18" i="5"/>
  <c r="J17" i="5"/>
  <c r="H17" i="5"/>
  <c r="G17" i="5"/>
  <c r="F17" i="5"/>
  <c r="J16" i="5"/>
  <c r="H16" i="5"/>
  <c r="G16" i="5"/>
  <c r="F16" i="5"/>
  <c r="J15" i="5"/>
  <c r="H15" i="5"/>
  <c r="G15" i="5"/>
  <c r="F15" i="5"/>
  <c r="J14" i="5"/>
  <c r="H14" i="5"/>
  <c r="G14" i="5"/>
  <c r="F14" i="5"/>
  <c r="J13" i="5"/>
  <c r="H13" i="5"/>
  <c r="G13" i="5"/>
  <c r="F13" i="5"/>
  <c r="J12" i="5"/>
  <c r="H12" i="5"/>
  <c r="G12" i="5"/>
  <c r="F12" i="5"/>
  <c r="J11" i="5"/>
  <c r="H11" i="5"/>
  <c r="G11" i="5"/>
  <c r="F11" i="5"/>
  <c r="J10" i="5"/>
  <c r="H10" i="5"/>
  <c r="G10" i="5"/>
  <c r="F10" i="5"/>
  <c r="J9" i="5"/>
  <c r="H9" i="5"/>
  <c r="G9" i="5"/>
  <c r="F9" i="5"/>
  <c r="J8" i="5"/>
  <c r="H8" i="5"/>
  <c r="G8" i="5"/>
  <c r="F8" i="5"/>
  <c r="J7" i="5"/>
  <c r="H7" i="5"/>
  <c r="G7" i="5"/>
  <c r="F7" i="5"/>
  <c r="J6" i="5"/>
  <c r="H6" i="5"/>
  <c r="G6" i="5"/>
  <c r="F6" i="5"/>
  <c r="J5" i="5"/>
  <c r="H5" i="5"/>
  <c r="G5" i="5"/>
  <c r="F5" i="5"/>
  <c r="J4" i="5"/>
  <c r="H4" i="5"/>
  <c r="G4" i="5"/>
  <c r="F4" i="5"/>
  <c r="J3" i="5"/>
  <c r="H3" i="5"/>
  <c r="G3" i="5"/>
  <c r="F3" i="5"/>
  <c r="J2" i="5"/>
  <c r="H2" i="5"/>
  <c r="G2" i="5"/>
  <c r="F2" i="5"/>
  <c r="J83" i="18"/>
  <c r="H83" i="18"/>
  <c r="I83" i="18"/>
  <c r="G83" i="18"/>
  <c r="F83" i="18"/>
  <c r="J82" i="18"/>
  <c r="H82" i="18"/>
  <c r="G82" i="18"/>
  <c r="F82" i="18"/>
  <c r="J81" i="18"/>
  <c r="H81" i="18"/>
  <c r="G81" i="18"/>
  <c r="F81" i="18"/>
  <c r="J80" i="18"/>
  <c r="H80" i="18"/>
  <c r="G80" i="18"/>
  <c r="F80" i="18"/>
  <c r="J79" i="18"/>
  <c r="H79" i="18"/>
  <c r="G79" i="18"/>
  <c r="F79" i="18"/>
  <c r="J78" i="18"/>
  <c r="H78" i="18"/>
  <c r="G78" i="18"/>
  <c r="F78" i="18"/>
  <c r="J77" i="18"/>
  <c r="H77" i="18"/>
  <c r="G77" i="18"/>
  <c r="F77" i="18"/>
  <c r="J76" i="18"/>
  <c r="H76" i="18"/>
  <c r="G76" i="18"/>
  <c r="F76" i="18"/>
  <c r="J75" i="18"/>
  <c r="H75" i="18"/>
  <c r="G75" i="18"/>
  <c r="F75" i="18"/>
  <c r="J74" i="18"/>
  <c r="H74" i="18"/>
  <c r="G74" i="18"/>
  <c r="F74" i="18"/>
  <c r="J73" i="18"/>
  <c r="H73" i="18"/>
  <c r="G73" i="18"/>
  <c r="F73" i="18"/>
  <c r="J72" i="18"/>
  <c r="H72" i="18"/>
  <c r="G72" i="18"/>
  <c r="F72" i="18"/>
  <c r="J71" i="18"/>
  <c r="H71" i="18"/>
  <c r="G71" i="18"/>
  <c r="F71" i="18"/>
  <c r="J70" i="18"/>
  <c r="H70" i="18"/>
  <c r="I70" i="18"/>
  <c r="G70" i="18"/>
  <c r="F70" i="18"/>
  <c r="J69" i="18"/>
  <c r="H69" i="18"/>
  <c r="I69" i="18"/>
  <c r="G69" i="18"/>
  <c r="F69" i="18"/>
  <c r="J68" i="18"/>
  <c r="H68" i="18"/>
  <c r="I68" i="18"/>
  <c r="G68" i="18"/>
  <c r="F68" i="18"/>
  <c r="J67" i="18"/>
  <c r="H67" i="18"/>
  <c r="I67" i="18"/>
  <c r="G67" i="18"/>
  <c r="F67" i="18"/>
  <c r="J66" i="18"/>
  <c r="H66" i="18"/>
  <c r="I66" i="18"/>
  <c r="G66" i="18"/>
  <c r="F66" i="18"/>
  <c r="J65" i="18"/>
  <c r="H65" i="18"/>
  <c r="G65" i="18"/>
  <c r="F65" i="18"/>
  <c r="J64" i="18"/>
  <c r="H64" i="18"/>
  <c r="G64" i="18"/>
  <c r="F64" i="18"/>
  <c r="J63" i="18"/>
  <c r="H63" i="18"/>
  <c r="G63" i="18"/>
  <c r="F63" i="18"/>
  <c r="J62" i="18"/>
  <c r="H62" i="18"/>
  <c r="G62" i="18"/>
  <c r="F62" i="18"/>
  <c r="J61" i="18"/>
  <c r="H61" i="18"/>
  <c r="G61" i="18"/>
  <c r="F61" i="18"/>
  <c r="J60" i="18"/>
  <c r="H60" i="18"/>
  <c r="G60" i="18"/>
  <c r="F60" i="18"/>
  <c r="J59" i="18"/>
  <c r="H59" i="18"/>
  <c r="G59" i="18"/>
  <c r="F59" i="18"/>
  <c r="J58" i="18"/>
  <c r="H58" i="18"/>
  <c r="G58" i="18"/>
  <c r="F58" i="18"/>
  <c r="J57" i="18"/>
  <c r="H57" i="18"/>
  <c r="G57" i="18"/>
  <c r="F57" i="18"/>
  <c r="J56" i="18"/>
  <c r="H56" i="18"/>
  <c r="G56" i="18"/>
  <c r="F56" i="18"/>
  <c r="J55" i="18"/>
  <c r="H55" i="18"/>
  <c r="G55" i="18"/>
  <c r="F55" i="18"/>
  <c r="J54" i="18"/>
  <c r="H54" i="18"/>
  <c r="G54" i="18"/>
  <c r="F54" i="18"/>
  <c r="J53" i="18"/>
  <c r="H53" i="18"/>
  <c r="G53" i="18"/>
  <c r="F53" i="18"/>
  <c r="J52" i="18"/>
  <c r="H52" i="18"/>
  <c r="G52" i="18"/>
  <c r="F52" i="18"/>
  <c r="J51" i="18"/>
  <c r="H51" i="18"/>
  <c r="G51" i="18"/>
  <c r="F51" i="18"/>
  <c r="J50" i="18"/>
  <c r="H50" i="18"/>
  <c r="G50" i="18"/>
  <c r="F50" i="18"/>
  <c r="J49" i="18"/>
  <c r="H49" i="18"/>
  <c r="G49" i="18"/>
  <c r="F49" i="18"/>
  <c r="J48" i="18"/>
  <c r="H48" i="18"/>
  <c r="G48" i="18"/>
  <c r="F48" i="18"/>
  <c r="J47" i="18"/>
  <c r="H47" i="18"/>
  <c r="G47" i="18"/>
  <c r="F47" i="18"/>
  <c r="J46" i="18"/>
  <c r="H46" i="18"/>
  <c r="I46" i="18"/>
  <c r="G46" i="18"/>
  <c r="F46" i="18"/>
  <c r="J45" i="18"/>
  <c r="H45" i="18"/>
  <c r="I45" i="18"/>
  <c r="G45" i="18"/>
  <c r="F45" i="18"/>
  <c r="J44" i="18"/>
  <c r="H44" i="18"/>
  <c r="I44" i="18"/>
  <c r="G44" i="18"/>
  <c r="F44" i="18"/>
  <c r="J43" i="18"/>
  <c r="H43" i="18"/>
  <c r="I43" i="18"/>
  <c r="G43" i="18"/>
  <c r="F43" i="18"/>
  <c r="J42" i="18"/>
  <c r="H42" i="18"/>
  <c r="I42" i="18"/>
  <c r="G42" i="18"/>
  <c r="F42" i="18"/>
  <c r="J41" i="18"/>
  <c r="H41" i="18"/>
  <c r="G41" i="18"/>
  <c r="F41" i="18"/>
  <c r="J40" i="18"/>
  <c r="H40" i="18"/>
  <c r="G40" i="18"/>
  <c r="F40" i="18"/>
  <c r="J39" i="18"/>
  <c r="H39" i="18"/>
  <c r="G39" i="18"/>
  <c r="F39" i="18"/>
  <c r="J38" i="18"/>
  <c r="H38" i="18"/>
  <c r="G38" i="18"/>
  <c r="F38" i="18"/>
  <c r="J37" i="18"/>
  <c r="H37" i="18"/>
  <c r="G37" i="18"/>
  <c r="F37" i="18"/>
  <c r="J36" i="18"/>
  <c r="H36" i="18"/>
  <c r="G36" i="18"/>
  <c r="F36" i="18"/>
  <c r="J35" i="18"/>
  <c r="H35" i="18"/>
  <c r="G35" i="18"/>
  <c r="F35" i="18"/>
  <c r="J34" i="18"/>
  <c r="H34" i="18"/>
  <c r="G34" i="18"/>
  <c r="F34" i="18"/>
  <c r="J33" i="18"/>
  <c r="H33" i="18"/>
  <c r="G33" i="18"/>
  <c r="F33" i="18"/>
  <c r="J32" i="18"/>
  <c r="H32" i="18"/>
  <c r="G32" i="18"/>
  <c r="F32" i="18"/>
  <c r="J31" i="18"/>
  <c r="H31" i="18"/>
  <c r="G31" i="18"/>
  <c r="F31" i="18"/>
  <c r="J30" i="18"/>
  <c r="H30" i="18"/>
  <c r="G30" i="18"/>
  <c r="F30" i="18"/>
  <c r="J29" i="18"/>
  <c r="H29" i="18"/>
  <c r="G29" i="18"/>
  <c r="F29" i="18"/>
  <c r="J28" i="18"/>
  <c r="H28" i="18"/>
  <c r="G28" i="18"/>
  <c r="F28" i="18"/>
  <c r="J27" i="18"/>
  <c r="H27" i="18"/>
  <c r="G27" i="18"/>
  <c r="F27" i="18"/>
  <c r="J26" i="18"/>
  <c r="H26" i="18"/>
  <c r="G26" i="18"/>
  <c r="F26" i="18"/>
  <c r="J25" i="18"/>
  <c r="H25" i="18"/>
  <c r="G25" i="18"/>
  <c r="F25" i="18"/>
  <c r="J24" i="18"/>
  <c r="H24" i="18"/>
  <c r="G24" i="18"/>
  <c r="F24" i="18"/>
  <c r="J23" i="18"/>
  <c r="H23" i="18"/>
  <c r="G23" i="18"/>
  <c r="F23" i="18"/>
  <c r="J22" i="18"/>
  <c r="H22" i="18"/>
  <c r="G22" i="18"/>
  <c r="F22" i="18"/>
  <c r="J21" i="18"/>
  <c r="H21" i="18"/>
  <c r="G21" i="18"/>
  <c r="F21" i="18"/>
  <c r="J20" i="18"/>
  <c r="H20" i="18"/>
  <c r="G20" i="18"/>
  <c r="F20" i="18"/>
  <c r="J19" i="18"/>
  <c r="H19" i="18"/>
  <c r="G19" i="18"/>
  <c r="F19" i="18"/>
  <c r="J18" i="18"/>
  <c r="H18" i="18"/>
  <c r="G18" i="18"/>
  <c r="F18" i="18"/>
  <c r="J17" i="18"/>
  <c r="H17" i="18"/>
  <c r="G17" i="18"/>
  <c r="F17" i="18"/>
  <c r="J16" i="18"/>
  <c r="H16" i="18"/>
  <c r="G16" i="18"/>
  <c r="F16" i="18"/>
  <c r="J15" i="18"/>
  <c r="H15" i="18"/>
  <c r="G15" i="18"/>
  <c r="F15" i="18"/>
  <c r="J14" i="18"/>
  <c r="H14" i="18"/>
  <c r="G14" i="18"/>
  <c r="F14" i="18"/>
  <c r="J13" i="18"/>
  <c r="H13" i="18"/>
  <c r="G13" i="18"/>
  <c r="F13" i="18"/>
  <c r="J12" i="18"/>
  <c r="H12" i="18"/>
  <c r="G12" i="18"/>
  <c r="F12" i="18"/>
  <c r="J11" i="18"/>
  <c r="H11" i="18"/>
  <c r="G11" i="18"/>
  <c r="F11" i="18"/>
  <c r="J10" i="18"/>
  <c r="H10" i="18"/>
  <c r="G10" i="18"/>
  <c r="F10" i="18"/>
  <c r="J9" i="18"/>
  <c r="H9" i="18"/>
  <c r="G9" i="18"/>
  <c r="F9" i="18"/>
  <c r="J8" i="18"/>
  <c r="H8" i="18"/>
  <c r="G8" i="18"/>
  <c r="F8" i="18"/>
  <c r="J7" i="18"/>
  <c r="H7" i="18"/>
  <c r="G7" i="18"/>
  <c r="F7" i="18"/>
  <c r="J6" i="18"/>
  <c r="H6" i="18"/>
  <c r="G6" i="18"/>
  <c r="F6" i="18"/>
  <c r="J5" i="18"/>
  <c r="H5" i="18"/>
  <c r="G5" i="18"/>
  <c r="F5" i="18"/>
  <c r="J4" i="18"/>
  <c r="H4" i="18"/>
  <c r="G4" i="18"/>
  <c r="F4" i="18"/>
  <c r="J3" i="18"/>
  <c r="H3" i="18"/>
  <c r="G3" i="18"/>
  <c r="F3" i="18"/>
  <c r="J2" i="18"/>
  <c r="H2" i="18"/>
  <c r="G2" i="18"/>
  <c r="F2" i="18"/>
  <c r="J83" i="26"/>
  <c r="H83" i="26"/>
  <c r="I83" i="26"/>
  <c r="G83" i="26"/>
  <c r="F83" i="26"/>
  <c r="J82" i="26"/>
  <c r="H82" i="26"/>
  <c r="I82" i="26"/>
  <c r="G82" i="26"/>
  <c r="F82" i="26"/>
  <c r="J81" i="26"/>
  <c r="H81" i="26"/>
  <c r="I81" i="26"/>
  <c r="G81" i="26"/>
  <c r="F81" i="26"/>
  <c r="J80" i="26"/>
  <c r="H80" i="26"/>
  <c r="I80" i="26"/>
  <c r="G80" i="26"/>
  <c r="F80" i="26"/>
  <c r="J79" i="26"/>
  <c r="H79" i="26"/>
  <c r="I79" i="26"/>
  <c r="G79" i="26"/>
  <c r="F79" i="26"/>
  <c r="J78" i="26"/>
  <c r="H78" i="26"/>
  <c r="I78" i="26"/>
  <c r="G78" i="26"/>
  <c r="F78" i="26"/>
  <c r="J77" i="26"/>
  <c r="H77" i="26"/>
  <c r="I77" i="26"/>
  <c r="G77" i="26"/>
  <c r="F77" i="26"/>
  <c r="J76" i="26"/>
  <c r="H76" i="26"/>
  <c r="I76" i="26"/>
  <c r="G76" i="26"/>
  <c r="F76" i="26"/>
  <c r="J75" i="26"/>
  <c r="H75" i="26"/>
  <c r="I75" i="26"/>
  <c r="G75" i="26"/>
  <c r="F75" i="26"/>
  <c r="J74" i="26"/>
  <c r="H74" i="26"/>
  <c r="I74" i="26"/>
  <c r="G74" i="26"/>
  <c r="F74" i="26"/>
  <c r="J73" i="26"/>
  <c r="H73" i="26"/>
  <c r="I73" i="26"/>
  <c r="G73" i="26"/>
  <c r="F73" i="26"/>
  <c r="J72" i="26"/>
  <c r="H72" i="26"/>
  <c r="I72" i="26"/>
  <c r="G72" i="26"/>
  <c r="F72" i="26"/>
  <c r="J71" i="26"/>
  <c r="H71" i="26"/>
  <c r="I71" i="26"/>
  <c r="G71" i="26"/>
  <c r="F71" i="26"/>
  <c r="J70" i="26"/>
  <c r="H70" i="26"/>
  <c r="I70" i="26"/>
  <c r="G70" i="26"/>
  <c r="F70" i="26"/>
  <c r="J69" i="26"/>
  <c r="H69" i="26"/>
  <c r="G69" i="26"/>
  <c r="F69" i="26"/>
  <c r="J68" i="26"/>
  <c r="H68" i="26"/>
  <c r="G68" i="26"/>
  <c r="F68" i="26"/>
  <c r="J67" i="26"/>
  <c r="H67" i="26"/>
  <c r="G67" i="26"/>
  <c r="F67" i="26"/>
  <c r="J66" i="26"/>
  <c r="H66" i="26"/>
  <c r="G66" i="26"/>
  <c r="F66" i="26"/>
  <c r="J65" i="26"/>
  <c r="H65" i="26"/>
  <c r="G65" i="26"/>
  <c r="F65" i="26"/>
  <c r="J64" i="26"/>
  <c r="H64" i="26"/>
  <c r="G64" i="26"/>
  <c r="F64" i="26"/>
  <c r="J63" i="26"/>
  <c r="H63" i="26"/>
  <c r="G63" i="26"/>
  <c r="F63" i="26"/>
  <c r="J62" i="26"/>
  <c r="H62" i="26"/>
  <c r="G62" i="26"/>
  <c r="F62" i="26"/>
  <c r="J61" i="26"/>
  <c r="H61" i="26"/>
  <c r="G61" i="26"/>
  <c r="F61" i="26"/>
  <c r="J60" i="26"/>
  <c r="H60" i="26"/>
  <c r="G60" i="26"/>
  <c r="F60" i="26"/>
  <c r="J59" i="26"/>
  <c r="H59" i="26"/>
  <c r="G59" i="26"/>
  <c r="F59" i="26"/>
  <c r="J58" i="26"/>
  <c r="H58" i="26"/>
  <c r="G58" i="26"/>
  <c r="F58" i="26"/>
  <c r="J57" i="26"/>
  <c r="H57" i="26"/>
  <c r="G57" i="26"/>
  <c r="F57" i="26"/>
  <c r="J56" i="26"/>
  <c r="H56" i="26"/>
  <c r="G56" i="26"/>
  <c r="F56" i="26"/>
  <c r="J55" i="26"/>
  <c r="H55" i="26"/>
  <c r="G55" i="26"/>
  <c r="F55" i="26"/>
  <c r="J54" i="26"/>
  <c r="H54" i="26"/>
  <c r="G54" i="26"/>
  <c r="F54" i="26"/>
  <c r="J53" i="26"/>
  <c r="H53" i="26"/>
  <c r="G53" i="26"/>
  <c r="F53" i="26"/>
  <c r="J52" i="26"/>
  <c r="H52" i="26"/>
  <c r="G52" i="26"/>
  <c r="F52" i="26"/>
  <c r="J51" i="26"/>
  <c r="H51" i="26"/>
  <c r="G51" i="26"/>
  <c r="F51" i="26"/>
  <c r="J50" i="26"/>
  <c r="H50" i="26"/>
  <c r="G50" i="26"/>
  <c r="F50" i="26"/>
  <c r="J49" i="26"/>
  <c r="H49" i="26"/>
  <c r="G49" i="26"/>
  <c r="F49" i="26"/>
  <c r="J48" i="26"/>
  <c r="H48" i="26"/>
  <c r="G48" i="26"/>
  <c r="F48" i="26"/>
  <c r="J47" i="26"/>
  <c r="H47" i="26"/>
  <c r="G47" i="26"/>
  <c r="F47" i="26"/>
  <c r="J46" i="26"/>
  <c r="H46" i="26"/>
  <c r="G46" i="26"/>
  <c r="F46" i="26"/>
  <c r="J45" i="26"/>
  <c r="H45" i="26"/>
  <c r="G45" i="26"/>
  <c r="F45" i="26"/>
  <c r="J44" i="26"/>
  <c r="H44" i="26"/>
  <c r="G44" i="26"/>
  <c r="F44" i="26"/>
  <c r="J43" i="26"/>
  <c r="H43" i="26"/>
  <c r="G43" i="26"/>
  <c r="F43" i="26"/>
  <c r="J42" i="26"/>
  <c r="H42" i="26"/>
  <c r="G42" i="26"/>
  <c r="F42" i="26"/>
  <c r="J41" i="26"/>
  <c r="H41" i="26"/>
  <c r="G41" i="26"/>
  <c r="F41" i="26"/>
  <c r="J40" i="26"/>
  <c r="H40" i="26"/>
  <c r="G40" i="26"/>
  <c r="F40" i="26"/>
  <c r="J39" i="26"/>
  <c r="H39" i="26"/>
  <c r="G39" i="26"/>
  <c r="F39" i="26"/>
  <c r="J38" i="26"/>
  <c r="H38" i="26"/>
  <c r="I38" i="26"/>
  <c r="G38" i="26"/>
  <c r="F38" i="26"/>
  <c r="J37" i="26"/>
  <c r="H37" i="26"/>
  <c r="I37" i="26"/>
  <c r="G37" i="26"/>
  <c r="F37" i="26"/>
  <c r="J36" i="26"/>
  <c r="H36" i="26"/>
  <c r="I36" i="26"/>
  <c r="G36" i="26"/>
  <c r="F36" i="26"/>
  <c r="J35" i="26"/>
  <c r="H35" i="26"/>
  <c r="I35" i="26"/>
  <c r="G35" i="26"/>
  <c r="F35" i="26"/>
  <c r="J34" i="26"/>
  <c r="H34" i="26"/>
  <c r="I34" i="26"/>
  <c r="G34" i="26"/>
  <c r="F34" i="26"/>
  <c r="J33" i="26"/>
  <c r="H33" i="26"/>
  <c r="I33" i="26"/>
  <c r="G33" i="26"/>
  <c r="F33" i="26"/>
  <c r="J32" i="26"/>
  <c r="H32" i="26"/>
  <c r="I32" i="26"/>
  <c r="G32" i="26"/>
  <c r="F32" i="26"/>
  <c r="J31" i="26"/>
  <c r="H31" i="26"/>
  <c r="I31" i="26"/>
  <c r="G31" i="26"/>
  <c r="F31" i="26"/>
  <c r="J30" i="26"/>
  <c r="H30" i="26"/>
  <c r="I30" i="26"/>
  <c r="G30" i="26"/>
  <c r="F30" i="26"/>
  <c r="J29" i="26"/>
  <c r="H29" i="26"/>
  <c r="I29" i="26"/>
  <c r="G29" i="26"/>
  <c r="F29" i="26"/>
  <c r="J28" i="26"/>
  <c r="H28" i="26"/>
  <c r="I28" i="26"/>
  <c r="G28" i="26"/>
  <c r="F28" i="26"/>
  <c r="J27" i="26"/>
  <c r="H27" i="26"/>
  <c r="I27" i="26"/>
  <c r="G27" i="26"/>
  <c r="F27" i="26"/>
  <c r="J26" i="26"/>
  <c r="H26" i="26"/>
  <c r="I26" i="26"/>
  <c r="G26" i="26"/>
  <c r="F26" i="26"/>
  <c r="J25" i="26"/>
  <c r="H25" i="26"/>
  <c r="I25" i="26"/>
  <c r="G25" i="26"/>
  <c r="F25" i="26"/>
  <c r="J24" i="26"/>
  <c r="H24" i="26"/>
  <c r="I24" i="26"/>
  <c r="G24" i="26"/>
  <c r="F24" i="26"/>
  <c r="J23" i="26"/>
  <c r="H23" i="26"/>
  <c r="I23" i="26"/>
  <c r="G23" i="26"/>
  <c r="F23" i="26"/>
  <c r="J22" i="26"/>
  <c r="H22" i="26"/>
  <c r="I22" i="26"/>
  <c r="G22" i="26"/>
  <c r="F22" i="26"/>
  <c r="J21" i="26"/>
  <c r="H21" i="26"/>
  <c r="G21" i="26"/>
  <c r="F21" i="26"/>
  <c r="J20" i="26"/>
  <c r="H20" i="26"/>
  <c r="G20" i="26"/>
  <c r="F20" i="26"/>
  <c r="J19" i="26"/>
  <c r="H19" i="26"/>
  <c r="G19" i="26"/>
  <c r="F19" i="26"/>
  <c r="J18" i="26"/>
  <c r="H18" i="26"/>
  <c r="G18" i="26"/>
  <c r="F18" i="26"/>
  <c r="J17" i="26"/>
  <c r="H17" i="26"/>
  <c r="G17" i="26"/>
  <c r="F17" i="26"/>
  <c r="J16" i="26"/>
  <c r="H16" i="26"/>
  <c r="G16" i="26"/>
  <c r="F16" i="26"/>
  <c r="J15" i="26"/>
  <c r="H15" i="26"/>
  <c r="G15" i="26"/>
  <c r="F15" i="26"/>
  <c r="J14" i="26"/>
  <c r="H14" i="26"/>
  <c r="G14" i="26"/>
  <c r="F14" i="26"/>
  <c r="J13" i="26"/>
  <c r="H13" i="26"/>
  <c r="G13" i="26"/>
  <c r="F13" i="26"/>
  <c r="J12" i="26"/>
  <c r="H12" i="26"/>
  <c r="G12" i="26"/>
  <c r="F12" i="26"/>
  <c r="J11" i="26"/>
  <c r="H11" i="26"/>
  <c r="G11" i="26"/>
  <c r="F11" i="26"/>
  <c r="J10" i="26"/>
  <c r="H10" i="26"/>
  <c r="I10" i="26"/>
  <c r="G10" i="26"/>
  <c r="F10" i="26"/>
  <c r="J9" i="26"/>
  <c r="H9" i="26"/>
  <c r="I9" i="26"/>
  <c r="G9" i="26"/>
  <c r="F9" i="26"/>
  <c r="J8" i="26"/>
  <c r="H8" i="26"/>
  <c r="I8" i="26"/>
  <c r="G8" i="26"/>
  <c r="F8" i="26"/>
  <c r="J7" i="26"/>
  <c r="H7" i="26"/>
  <c r="I7" i="26"/>
  <c r="G7" i="26"/>
  <c r="F7" i="26"/>
  <c r="J6" i="26"/>
  <c r="H6" i="26"/>
  <c r="I6" i="26"/>
  <c r="G6" i="26"/>
  <c r="F6" i="26"/>
  <c r="J5" i="26"/>
  <c r="H5" i="26"/>
  <c r="I5" i="26"/>
  <c r="G5" i="26"/>
  <c r="F5" i="26"/>
  <c r="J4" i="26"/>
  <c r="H4" i="26"/>
  <c r="I4" i="26"/>
  <c r="G4" i="26"/>
  <c r="F4" i="26"/>
  <c r="J3" i="26"/>
  <c r="H3" i="26"/>
  <c r="I3" i="26"/>
  <c r="G3" i="26"/>
  <c r="F3" i="26"/>
  <c r="J2" i="26"/>
  <c r="H2" i="26"/>
  <c r="I2" i="26"/>
  <c r="G2" i="26"/>
  <c r="F2" i="26"/>
  <c r="G83" i="25"/>
  <c r="J82" i="25"/>
  <c r="H82" i="25"/>
  <c r="G82" i="25"/>
  <c r="F82" i="25"/>
  <c r="J81" i="25"/>
  <c r="H81" i="25"/>
  <c r="G81" i="25"/>
  <c r="F81" i="25"/>
  <c r="J80" i="25"/>
  <c r="H80" i="25"/>
  <c r="G80" i="25"/>
  <c r="F80" i="25"/>
  <c r="J79" i="25"/>
  <c r="H79" i="25"/>
  <c r="G79" i="25"/>
  <c r="F79" i="25"/>
  <c r="J78" i="25"/>
  <c r="H78" i="25"/>
  <c r="G78" i="25"/>
  <c r="F78" i="25"/>
  <c r="J77" i="25"/>
  <c r="H77" i="25"/>
  <c r="G77" i="25"/>
  <c r="F77" i="25"/>
  <c r="J76" i="25"/>
  <c r="H76" i="25"/>
  <c r="G76" i="25"/>
  <c r="F76" i="25"/>
  <c r="J75" i="25"/>
  <c r="H75" i="25"/>
  <c r="G75" i="25"/>
  <c r="F75" i="25"/>
  <c r="J74" i="25"/>
  <c r="H74" i="25"/>
  <c r="G74" i="25"/>
  <c r="F74" i="25"/>
  <c r="J73" i="25"/>
  <c r="H73" i="25"/>
  <c r="G73" i="25"/>
  <c r="F73" i="25"/>
  <c r="J72" i="25"/>
  <c r="H72" i="25"/>
  <c r="G72" i="25"/>
  <c r="F72" i="25"/>
  <c r="J71" i="25"/>
  <c r="H71" i="25"/>
  <c r="G71" i="25"/>
  <c r="F71" i="25"/>
  <c r="J70" i="25"/>
  <c r="H70" i="25"/>
  <c r="G70" i="25"/>
  <c r="F70" i="25"/>
  <c r="J69" i="25"/>
  <c r="H69" i="25"/>
  <c r="G69" i="25"/>
  <c r="F69" i="25"/>
  <c r="J68" i="25"/>
  <c r="H68" i="25"/>
  <c r="G68" i="25"/>
  <c r="F68" i="25"/>
  <c r="J67" i="25"/>
  <c r="H67" i="25"/>
  <c r="G67" i="25"/>
  <c r="F67" i="25"/>
  <c r="J66" i="25"/>
  <c r="H66" i="25"/>
  <c r="G66" i="25"/>
  <c r="F66" i="25"/>
  <c r="J65" i="25"/>
  <c r="H65" i="25"/>
  <c r="G65" i="25"/>
  <c r="F65" i="25"/>
  <c r="J64" i="25"/>
  <c r="H64" i="25"/>
  <c r="G64" i="25"/>
  <c r="F64" i="25"/>
  <c r="J63" i="25"/>
  <c r="H63" i="25"/>
  <c r="G63" i="25"/>
  <c r="F63" i="25"/>
  <c r="J62" i="25"/>
  <c r="H62" i="25"/>
  <c r="G62" i="25"/>
  <c r="F62" i="25"/>
  <c r="J61" i="25"/>
  <c r="H61" i="25"/>
  <c r="G61" i="25"/>
  <c r="F61" i="25"/>
  <c r="J60" i="25"/>
  <c r="H60" i="25"/>
  <c r="G60" i="25"/>
  <c r="F60" i="25"/>
  <c r="J59" i="25"/>
  <c r="H59" i="25"/>
  <c r="G59" i="25"/>
  <c r="F59" i="25"/>
  <c r="J58" i="25"/>
  <c r="H58" i="25"/>
  <c r="G58" i="25"/>
  <c r="F58" i="25"/>
  <c r="J57" i="25"/>
  <c r="H57" i="25"/>
  <c r="G57" i="25"/>
  <c r="F57" i="25"/>
  <c r="J56" i="25"/>
  <c r="H56" i="25"/>
  <c r="G56" i="25"/>
  <c r="F56" i="25"/>
  <c r="J55" i="25"/>
  <c r="H55" i="25"/>
  <c r="G55" i="25"/>
  <c r="F55" i="25"/>
  <c r="J54" i="25"/>
  <c r="H54" i="25"/>
  <c r="G54" i="25"/>
  <c r="F54" i="25"/>
  <c r="J53" i="25"/>
  <c r="H53" i="25"/>
  <c r="G53" i="25"/>
  <c r="F53" i="25"/>
  <c r="J52" i="25"/>
  <c r="H52" i="25"/>
  <c r="G52" i="25"/>
  <c r="F52" i="25"/>
  <c r="J51" i="25"/>
  <c r="H51" i="25"/>
  <c r="G51" i="25"/>
  <c r="F51" i="25"/>
  <c r="J50" i="25"/>
  <c r="H50" i="25"/>
  <c r="G50" i="25"/>
  <c r="F50" i="25"/>
  <c r="J49" i="25"/>
  <c r="H49" i="25"/>
  <c r="G49" i="25"/>
  <c r="F49" i="25"/>
  <c r="J48" i="25"/>
  <c r="H48" i="25"/>
  <c r="G48" i="25"/>
  <c r="F48" i="25"/>
  <c r="J47" i="25"/>
  <c r="H47" i="25"/>
  <c r="G47" i="25"/>
  <c r="F47" i="25"/>
  <c r="J46" i="25"/>
  <c r="H46" i="25"/>
  <c r="G46" i="25"/>
  <c r="F46" i="25"/>
  <c r="J45" i="25"/>
  <c r="H45" i="25"/>
  <c r="G45" i="25"/>
  <c r="F45" i="25"/>
  <c r="J44" i="25"/>
  <c r="H44" i="25"/>
  <c r="G44" i="25"/>
  <c r="F44" i="25"/>
  <c r="J43" i="25"/>
  <c r="H43" i="25"/>
  <c r="G43" i="25"/>
  <c r="F43" i="25"/>
  <c r="J42" i="25"/>
  <c r="H42" i="25"/>
  <c r="G42" i="25"/>
  <c r="F42" i="25"/>
  <c r="J41" i="25"/>
  <c r="H41" i="25"/>
  <c r="G41" i="25"/>
  <c r="F41" i="25"/>
  <c r="J40" i="25"/>
  <c r="H40" i="25"/>
  <c r="G40" i="25"/>
  <c r="F40" i="25"/>
  <c r="J39" i="25"/>
  <c r="H39" i="25"/>
  <c r="G39" i="25"/>
  <c r="F39" i="25"/>
  <c r="J38" i="25"/>
  <c r="H38" i="25"/>
  <c r="G38" i="25"/>
  <c r="F38" i="25"/>
  <c r="J37" i="25"/>
  <c r="H37" i="25"/>
  <c r="G37" i="25"/>
  <c r="F37" i="25"/>
  <c r="J36" i="25"/>
  <c r="H36" i="25"/>
  <c r="G36" i="25"/>
  <c r="F36" i="25"/>
  <c r="J35" i="25"/>
  <c r="H35" i="25"/>
  <c r="G35" i="25"/>
  <c r="F35" i="25"/>
  <c r="J34" i="25"/>
  <c r="H34" i="25"/>
  <c r="G34" i="25"/>
  <c r="F34" i="25"/>
  <c r="J33" i="25"/>
  <c r="H33" i="25"/>
  <c r="G33" i="25"/>
  <c r="F33" i="25"/>
  <c r="J32" i="25"/>
  <c r="H32" i="25"/>
  <c r="G32" i="25"/>
  <c r="F32" i="25"/>
  <c r="J31" i="25"/>
  <c r="H31" i="25"/>
  <c r="G31" i="25"/>
  <c r="F31" i="25"/>
  <c r="J30" i="25"/>
  <c r="H30" i="25"/>
  <c r="G30" i="25"/>
  <c r="F30" i="25"/>
  <c r="J29" i="25"/>
  <c r="H29" i="25"/>
  <c r="G29" i="25"/>
  <c r="F29" i="25"/>
  <c r="J28" i="25"/>
  <c r="H28" i="25"/>
  <c r="G28" i="25"/>
  <c r="F28" i="25"/>
  <c r="J27" i="25"/>
  <c r="H27" i="25"/>
  <c r="G27" i="25"/>
  <c r="F27" i="25"/>
  <c r="J26" i="25"/>
  <c r="H26" i="25"/>
  <c r="G26" i="25"/>
  <c r="F26" i="25"/>
  <c r="J25" i="25"/>
  <c r="H25" i="25"/>
  <c r="G25" i="25"/>
  <c r="F25" i="25"/>
  <c r="J24" i="25"/>
  <c r="H24" i="25"/>
  <c r="G24" i="25"/>
  <c r="F24" i="25"/>
  <c r="J23" i="25"/>
  <c r="H23" i="25"/>
  <c r="G23" i="25"/>
  <c r="F23" i="25"/>
  <c r="J22" i="25"/>
  <c r="H22" i="25"/>
  <c r="G22" i="25"/>
  <c r="F22" i="25"/>
  <c r="J21" i="25"/>
  <c r="H21" i="25"/>
  <c r="G21" i="25"/>
  <c r="F21" i="25"/>
  <c r="J20" i="25"/>
  <c r="H20" i="25"/>
  <c r="G20" i="25"/>
  <c r="F20" i="25"/>
  <c r="J19" i="25"/>
  <c r="H19" i="25"/>
  <c r="G19" i="25"/>
  <c r="F19" i="25"/>
  <c r="J18" i="25"/>
  <c r="H18" i="25"/>
  <c r="G18" i="25"/>
  <c r="F18" i="25"/>
  <c r="J17" i="25"/>
  <c r="H17" i="25"/>
  <c r="G17" i="25"/>
  <c r="F17" i="25"/>
  <c r="J16" i="25"/>
  <c r="H16" i="25"/>
  <c r="G16" i="25"/>
  <c r="F16" i="25"/>
  <c r="J15" i="25"/>
  <c r="H15" i="25"/>
  <c r="G15" i="25"/>
  <c r="F15" i="25"/>
  <c r="J14" i="25"/>
  <c r="H14" i="25"/>
  <c r="G14" i="25"/>
  <c r="F14" i="25"/>
  <c r="J13" i="25"/>
  <c r="H13" i="25"/>
  <c r="G13" i="25"/>
  <c r="F13" i="25"/>
  <c r="J12" i="25"/>
  <c r="H12" i="25"/>
  <c r="G12" i="25"/>
  <c r="F12" i="25"/>
  <c r="J11" i="25"/>
  <c r="H11" i="25"/>
  <c r="G11" i="25"/>
  <c r="F11" i="25"/>
  <c r="J10" i="25"/>
  <c r="H10" i="25"/>
  <c r="G10" i="25"/>
  <c r="F10" i="25"/>
  <c r="J9" i="25"/>
  <c r="H9" i="25"/>
  <c r="G9" i="25"/>
  <c r="F9" i="25"/>
  <c r="J8" i="25"/>
  <c r="H8" i="25"/>
  <c r="G8" i="25"/>
  <c r="F8" i="25"/>
  <c r="J7" i="25"/>
  <c r="H7" i="25"/>
  <c r="G7" i="25"/>
  <c r="F7" i="25"/>
  <c r="J6" i="25"/>
  <c r="H6" i="25"/>
  <c r="G6" i="25"/>
  <c r="F6" i="25"/>
  <c r="J5" i="25"/>
  <c r="H5" i="25"/>
  <c r="G5" i="25"/>
  <c r="F5" i="25"/>
  <c r="J4" i="25"/>
  <c r="H4" i="25"/>
  <c r="G4" i="25"/>
  <c r="F4" i="25"/>
  <c r="J3" i="25"/>
  <c r="H3" i="25"/>
  <c r="G3" i="25"/>
  <c r="F3" i="25"/>
  <c r="J2" i="25"/>
  <c r="J83" i="25"/>
  <c r="H2" i="25"/>
  <c r="G2" i="25"/>
  <c r="F2" i="25"/>
  <c r="J83" i="24"/>
  <c r="H83" i="24"/>
  <c r="I83" i="24"/>
  <c r="G83" i="24"/>
  <c r="F83" i="24"/>
  <c r="J82" i="24"/>
  <c r="H82" i="24"/>
  <c r="I82" i="24"/>
  <c r="G82" i="24"/>
  <c r="F82" i="24"/>
  <c r="J81" i="24"/>
  <c r="H81" i="24"/>
  <c r="I81" i="24"/>
  <c r="G81" i="24"/>
  <c r="F81" i="24"/>
  <c r="J80" i="24"/>
  <c r="H80" i="24"/>
  <c r="I80" i="24"/>
  <c r="G80" i="24"/>
  <c r="F80" i="24"/>
  <c r="J79" i="24"/>
  <c r="H79" i="24"/>
  <c r="G79" i="24"/>
  <c r="F79" i="24"/>
  <c r="J78" i="24"/>
  <c r="H78" i="24"/>
  <c r="G78" i="24"/>
  <c r="F78" i="24"/>
  <c r="J77" i="24"/>
  <c r="H77" i="24"/>
  <c r="G77" i="24"/>
  <c r="F77" i="24"/>
  <c r="J76" i="24"/>
  <c r="H76" i="24"/>
  <c r="G76" i="24"/>
  <c r="F76" i="24"/>
  <c r="J75" i="24"/>
  <c r="H75" i="24"/>
  <c r="G75" i="24"/>
  <c r="F75" i="24"/>
  <c r="J74" i="24"/>
  <c r="H74" i="24"/>
  <c r="G74" i="24"/>
  <c r="F74" i="24"/>
  <c r="J73" i="24"/>
  <c r="H73" i="24"/>
  <c r="G73" i="24"/>
  <c r="F73" i="24"/>
  <c r="J72" i="24"/>
  <c r="H72" i="24"/>
  <c r="G72" i="24"/>
  <c r="F72" i="24"/>
  <c r="J71" i="24"/>
  <c r="H71" i="24"/>
  <c r="G71" i="24"/>
  <c r="F71" i="24"/>
  <c r="J70" i="24"/>
  <c r="H70" i="24"/>
  <c r="G70" i="24"/>
  <c r="F70" i="24"/>
  <c r="J69" i="24"/>
  <c r="H69" i="24"/>
  <c r="G69" i="24"/>
  <c r="F69" i="24"/>
  <c r="J68" i="24"/>
  <c r="H68" i="24"/>
  <c r="G68" i="24"/>
  <c r="F68" i="24"/>
  <c r="J67" i="24"/>
  <c r="H67" i="24"/>
  <c r="G67" i="24"/>
  <c r="F67" i="24"/>
  <c r="J66" i="24"/>
  <c r="H66" i="24"/>
  <c r="G66" i="24"/>
  <c r="F66" i="24"/>
  <c r="J65" i="24"/>
  <c r="H65" i="24"/>
  <c r="G65" i="24"/>
  <c r="F65" i="24"/>
  <c r="J64" i="24"/>
  <c r="H64" i="24"/>
  <c r="G64" i="24"/>
  <c r="F64" i="24"/>
  <c r="J63" i="24"/>
  <c r="H63" i="24"/>
  <c r="G63" i="24"/>
  <c r="F63" i="24"/>
  <c r="J62" i="24"/>
  <c r="H62" i="24"/>
  <c r="G62" i="24"/>
  <c r="F62" i="24"/>
  <c r="J61" i="24"/>
  <c r="H61" i="24"/>
  <c r="G61" i="24"/>
  <c r="F61" i="24"/>
  <c r="J60" i="24"/>
  <c r="H60" i="24"/>
  <c r="G60" i="24"/>
  <c r="F60" i="24"/>
  <c r="J59" i="24"/>
  <c r="H59" i="24"/>
  <c r="G59" i="24"/>
  <c r="F59" i="24"/>
  <c r="J58" i="24"/>
  <c r="H58" i="24"/>
  <c r="G58" i="24"/>
  <c r="F58" i="24"/>
  <c r="J57" i="24"/>
  <c r="H57" i="24"/>
  <c r="G57" i="24"/>
  <c r="F57" i="24"/>
  <c r="J56" i="24"/>
  <c r="H56" i="24"/>
  <c r="G56" i="24"/>
  <c r="F56" i="24"/>
  <c r="J55" i="24"/>
  <c r="H55" i="24"/>
  <c r="G55" i="24"/>
  <c r="F55" i="24"/>
  <c r="J54" i="24"/>
  <c r="H54" i="24"/>
  <c r="G54" i="24"/>
  <c r="F54" i="24"/>
  <c r="J53" i="24"/>
  <c r="H53" i="24"/>
  <c r="G53" i="24"/>
  <c r="F53" i="24"/>
  <c r="J52" i="24"/>
  <c r="H52" i="24"/>
  <c r="G52" i="24"/>
  <c r="F52" i="24"/>
  <c r="J51" i="24"/>
  <c r="H51" i="24"/>
  <c r="G51" i="24"/>
  <c r="F51" i="24"/>
  <c r="J50" i="24"/>
  <c r="H50" i="24"/>
  <c r="G50" i="24"/>
  <c r="F50" i="24"/>
  <c r="J49" i="24"/>
  <c r="H49" i="24"/>
  <c r="G49" i="24"/>
  <c r="F49" i="24"/>
  <c r="J48" i="24"/>
  <c r="H48" i="24"/>
  <c r="G48" i="24"/>
  <c r="F48" i="24"/>
  <c r="J47" i="24"/>
  <c r="H47" i="24"/>
  <c r="G47" i="24"/>
  <c r="F47" i="24"/>
  <c r="J46" i="24"/>
  <c r="H46" i="24"/>
  <c r="G46" i="24"/>
  <c r="F46" i="24"/>
  <c r="J45" i="24"/>
  <c r="H45" i="24"/>
  <c r="G45" i="24"/>
  <c r="F45" i="24"/>
  <c r="J44" i="24"/>
  <c r="H44" i="24"/>
  <c r="G44" i="24"/>
  <c r="F44" i="24"/>
  <c r="J43" i="24"/>
  <c r="H43" i="24"/>
  <c r="G43" i="24"/>
  <c r="F43" i="24"/>
  <c r="J42" i="24"/>
  <c r="H42" i="24"/>
  <c r="G42" i="24"/>
  <c r="F42" i="24"/>
  <c r="J41" i="24"/>
  <c r="H41" i="24"/>
  <c r="G41" i="24"/>
  <c r="F41" i="24"/>
  <c r="J40" i="24"/>
  <c r="H40" i="24"/>
  <c r="G40" i="24"/>
  <c r="F40" i="24"/>
  <c r="J39" i="24"/>
  <c r="H39" i="24"/>
  <c r="G39" i="24"/>
  <c r="F39" i="24"/>
  <c r="J38" i="24"/>
  <c r="H38" i="24"/>
  <c r="G38" i="24"/>
  <c r="F38" i="24"/>
  <c r="J37" i="24"/>
  <c r="H37" i="24"/>
  <c r="G37" i="24"/>
  <c r="F37" i="24"/>
  <c r="J36" i="24"/>
  <c r="H36" i="24"/>
  <c r="G36" i="24"/>
  <c r="F36" i="24"/>
  <c r="J35" i="24"/>
  <c r="H35" i="24"/>
  <c r="G35" i="24"/>
  <c r="F35" i="24"/>
  <c r="J34" i="24"/>
  <c r="H34" i="24"/>
  <c r="G34" i="24"/>
  <c r="F34" i="24"/>
  <c r="J33" i="24"/>
  <c r="H33" i="24"/>
  <c r="G33" i="24"/>
  <c r="F33" i="24"/>
  <c r="J32" i="24"/>
  <c r="H32" i="24"/>
  <c r="G32" i="24"/>
  <c r="F32" i="24"/>
  <c r="J31" i="24"/>
  <c r="H31" i="24"/>
  <c r="G31" i="24"/>
  <c r="F31" i="24"/>
  <c r="J30" i="24"/>
  <c r="H30" i="24"/>
  <c r="I30" i="24"/>
  <c r="G30" i="24"/>
  <c r="F30" i="24"/>
  <c r="J29" i="24"/>
  <c r="H29" i="24"/>
  <c r="G29" i="24"/>
  <c r="F29" i="24"/>
  <c r="J28" i="24"/>
  <c r="H28" i="24"/>
  <c r="G28" i="24"/>
  <c r="F28" i="24"/>
  <c r="J27" i="24"/>
  <c r="H27" i="24"/>
  <c r="G27" i="24"/>
  <c r="F27" i="24"/>
  <c r="J26" i="24"/>
  <c r="H26" i="24"/>
  <c r="G26" i="24"/>
  <c r="F26" i="24"/>
  <c r="J25" i="24"/>
  <c r="H25" i="24"/>
  <c r="G25" i="24"/>
  <c r="F25" i="24"/>
  <c r="J24" i="24"/>
  <c r="H24" i="24"/>
  <c r="G24" i="24"/>
  <c r="F24" i="24"/>
  <c r="J23" i="24"/>
  <c r="H23" i="24"/>
  <c r="G23" i="24"/>
  <c r="F23" i="24"/>
  <c r="J22" i="24"/>
  <c r="H22" i="24"/>
  <c r="G22" i="24"/>
  <c r="F22" i="24"/>
  <c r="J21" i="24"/>
  <c r="H21" i="24"/>
  <c r="G21" i="24"/>
  <c r="F21" i="24"/>
  <c r="J20" i="24"/>
  <c r="H20" i="24"/>
  <c r="G20" i="24"/>
  <c r="F20" i="24"/>
  <c r="J19" i="24"/>
  <c r="H19" i="24"/>
  <c r="G19" i="24"/>
  <c r="F19" i="24"/>
  <c r="J18" i="24"/>
  <c r="H18" i="24"/>
  <c r="G18" i="24"/>
  <c r="F18" i="24"/>
  <c r="J17" i="24"/>
  <c r="H17" i="24"/>
  <c r="G17" i="24"/>
  <c r="F17" i="24"/>
  <c r="J16" i="24"/>
  <c r="H16" i="24"/>
  <c r="G16" i="24"/>
  <c r="F16" i="24"/>
  <c r="J15" i="24"/>
  <c r="H15" i="24"/>
  <c r="G15" i="24"/>
  <c r="F15" i="24"/>
  <c r="J14" i="24"/>
  <c r="H14" i="24"/>
  <c r="G14" i="24"/>
  <c r="F14" i="24"/>
  <c r="J13" i="24"/>
  <c r="H13" i="24"/>
  <c r="G13" i="24"/>
  <c r="F13" i="24"/>
  <c r="J12" i="24"/>
  <c r="H12" i="24"/>
  <c r="G12" i="24"/>
  <c r="F12" i="24"/>
  <c r="J11" i="24"/>
  <c r="H11" i="24"/>
  <c r="G11" i="24"/>
  <c r="F11" i="24"/>
  <c r="J10" i="24"/>
  <c r="H10" i="24"/>
  <c r="G10" i="24"/>
  <c r="F10" i="24"/>
  <c r="J9" i="24"/>
  <c r="H9" i="24"/>
  <c r="G9" i="24"/>
  <c r="F9" i="24"/>
  <c r="J8" i="24"/>
  <c r="H8" i="24"/>
  <c r="G8" i="24"/>
  <c r="F8" i="24"/>
  <c r="J7" i="24"/>
  <c r="H7" i="24"/>
  <c r="G7" i="24"/>
  <c r="F7" i="24"/>
  <c r="J6" i="24"/>
  <c r="H6" i="24"/>
  <c r="G6" i="24"/>
  <c r="F6" i="24"/>
  <c r="J5" i="24"/>
  <c r="H5" i="24"/>
  <c r="G5" i="24"/>
  <c r="F5" i="24"/>
  <c r="J4" i="24"/>
  <c r="H4" i="24"/>
  <c r="I4" i="24"/>
  <c r="G4" i="24"/>
  <c r="F4" i="24"/>
  <c r="J3" i="24"/>
  <c r="H3" i="24"/>
  <c r="G3" i="24"/>
  <c r="F3" i="24"/>
  <c r="J2" i="24"/>
  <c r="H2" i="24"/>
  <c r="G2" i="24"/>
  <c r="F2" i="24"/>
  <c r="J83" i="3"/>
  <c r="H83" i="3"/>
  <c r="I83" i="3"/>
  <c r="G83" i="3"/>
  <c r="F83" i="3"/>
  <c r="J82" i="3"/>
  <c r="H82" i="3"/>
  <c r="I82" i="3"/>
  <c r="G82" i="3"/>
  <c r="F82" i="3"/>
  <c r="J81" i="3"/>
  <c r="H81" i="3"/>
  <c r="I81" i="3"/>
  <c r="G81" i="3"/>
  <c r="F81" i="3"/>
  <c r="J80" i="3"/>
  <c r="H80" i="3"/>
  <c r="G80" i="3"/>
  <c r="F80" i="3"/>
  <c r="J79" i="3"/>
  <c r="H79" i="3"/>
  <c r="I79" i="3"/>
  <c r="G79" i="3"/>
  <c r="F79" i="3"/>
  <c r="J78" i="3"/>
  <c r="H78" i="3"/>
  <c r="G78" i="3"/>
  <c r="F78" i="3"/>
  <c r="J77" i="3"/>
  <c r="H77" i="3"/>
  <c r="I77" i="3"/>
  <c r="G77" i="3"/>
  <c r="F77" i="3"/>
  <c r="J76" i="3"/>
  <c r="H76" i="3"/>
  <c r="I76" i="3"/>
  <c r="G76" i="3"/>
  <c r="F76" i="3"/>
  <c r="J75" i="3"/>
  <c r="H75" i="3"/>
  <c r="I75" i="3"/>
  <c r="G75" i="3"/>
  <c r="F75" i="3"/>
  <c r="J74" i="3"/>
  <c r="H74" i="3"/>
  <c r="I74" i="3"/>
  <c r="G74" i="3"/>
  <c r="F74" i="3"/>
  <c r="J73" i="3"/>
  <c r="H73" i="3"/>
  <c r="I73" i="3"/>
  <c r="G73" i="3"/>
  <c r="F73" i="3"/>
  <c r="J72" i="3"/>
  <c r="H72" i="3"/>
  <c r="G72" i="3"/>
  <c r="F72" i="3"/>
  <c r="J71" i="3"/>
  <c r="H71" i="3"/>
  <c r="I71" i="3"/>
  <c r="G71" i="3"/>
  <c r="F71" i="3"/>
  <c r="J70" i="3"/>
  <c r="H70" i="3"/>
  <c r="I70" i="3"/>
  <c r="G70" i="3"/>
  <c r="F70" i="3"/>
  <c r="J69" i="3"/>
  <c r="H69" i="3"/>
  <c r="I69" i="3"/>
  <c r="G69" i="3"/>
  <c r="F69" i="3"/>
  <c r="J68" i="3"/>
  <c r="H68" i="3"/>
  <c r="I68" i="3"/>
  <c r="G68" i="3"/>
  <c r="F68" i="3"/>
  <c r="J67" i="3"/>
  <c r="H67" i="3"/>
  <c r="I67" i="3"/>
  <c r="G67" i="3"/>
  <c r="F67" i="3"/>
  <c r="J66" i="3"/>
  <c r="H66" i="3"/>
  <c r="I66" i="3"/>
  <c r="G66" i="3"/>
  <c r="F66" i="3"/>
  <c r="J65" i="3"/>
  <c r="H65" i="3"/>
  <c r="I65" i="3"/>
  <c r="G65" i="3"/>
  <c r="F65" i="3"/>
  <c r="J64" i="3"/>
  <c r="H64" i="3"/>
  <c r="I64" i="3"/>
  <c r="G64" i="3"/>
  <c r="F64" i="3"/>
  <c r="J63" i="3"/>
  <c r="H63" i="3"/>
  <c r="I63" i="3"/>
  <c r="G63" i="3"/>
  <c r="F63" i="3"/>
  <c r="J62" i="3"/>
  <c r="H62" i="3"/>
  <c r="I62" i="3"/>
  <c r="G62" i="3"/>
  <c r="F62" i="3"/>
  <c r="J61" i="3"/>
  <c r="H61" i="3"/>
  <c r="I61" i="3"/>
  <c r="G61" i="3"/>
  <c r="F61" i="3"/>
  <c r="J60" i="3"/>
  <c r="H60" i="3"/>
  <c r="I60" i="3"/>
  <c r="G60" i="3"/>
  <c r="F60" i="3"/>
  <c r="J59" i="3"/>
  <c r="H59" i="3"/>
  <c r="I59" i="3"/>
  <c r="G59" i="3"/>
  <c r="F59" i="3"/>
  <c r="J58" i="3"/>
  <c r="H58" i="3"/>
  <c r="G58" i="3"/>
  <c r="F58" i="3"/>
  <c r="J57" i="3"/>
  <c r="H57" i="3"/>
  <c r="G57" i="3"/>
  <c r="F57" i="3"/>
  <c r="J56" i="3"/>
  <c r="H56" i="3"/>
  <c r="G56" i="3"/>
  <c r="F56" i="3"/>
  <c r="J55" i="3"/>
  <c r="H55" i="3"/>
  <c r="G55" i="3"/>
  <c r="F55" i="3"/>
  <c r="J54" i="3"/>
  <c r="H54" i="3"/>
  <c r="G54" i="3"/>
  <c r="F54" i="3"/>
  <c r="J53" i="3"/>
  <c r="H53" i="3"/>
  <c r="I53" i="3"/>
  <c r="G53" i="3"/>
  <c r="F53" i="3"/>
  <c r="J52" i="3"/>
  <c r="H52" i="3"/>
  <c r="I52" i="3"/>
  <c r="G52" i="3"/>
  <c r="F52" i="3"/>
  <c r="J51" i="3"/>
  <c r="H51" i="3"/>
  <c r="I51" i="3"/>
  <c r="G51" i="3"/>
  <c r="F51" i="3"/>
  <c r="J50" i="3"/>
  <c r="H50" i="3"/>
  <c r="I50" i="3"/>
  <c r="G50" i="3"/>
  <c r="F50" i="3"/>
  <c r="J49" i="3"/>
  <c r="H49" i="3"/>
  <c r="I49" i="3"/>
  <c r="G49" i="3"/>
  <c r="F49" i="3"/>
  <c r="J48" i="3"/>
  <c r="H48" i="3"/>
  <c r="I48" i="3"/>
  <c r="G48" i="3"/>
  <c r="F48" i="3"/>
  <c r="J47" i="3"/>
  <c r="H47" i="3"/>
  <c r="I47" i="3"/>
  <c r="G47" i="3"/>
  <c r="F47" i="3"/>
  <c r="J46" i="3"/>
  <c r="H46" i="3"/>
  <c r="I46" i="3"/>
  <c r="G46" i="3"/>
  <c r="F46" i="3"/>
  <c r="J45" i="3"/>
  <c r="H45" i="3"/>
  <c r="I45" i="3"/>
  <c r="G45" i="3"/>
  <c r="F45" i="3"/>
  <c r="J44" i="3"/>
  <c r="H44" i="3"/>
  <c r="I44" i="3"/>
  <c r="G44" i="3"/>
  <c r="F44" i="3"/>
  <c r="J43" i="3"/>
  <c r="H43" i="3"/>
  <c r="I43" i="3"/>
  <c r="G43" i="3"/>
  <c r="F43" i="3"/>
  <c r="J42" i="3"/>
  <c r="H42" i="3"/>
  <c r="I42" i="3"/>
  <c r="G42" i="3"/>
  <c r="F42" i="3"/>
  <c r="J41" i="3"/>
  <c r="H41" i="3"/>
  <c r="I41" i="3"/>
  <c r="G41" i="3"/>
  <c r="F41" i="3"/>
  <c r="J40" i="3"/>
  <c r="H40" i="3"/>
  <c r="I40" i="3"/>
  <c r="G40" i="3"/>
  <c r="F40" i="3"/>
  <c r="J39" i="3"/>
  <c r="H39" i="3"/>
  <c r="I39" i="3"/>
  <c r="G39" i="3"/>
  <c r="F39" i="3"/>
  <c r="J38" i="3"/>
  <c r="H38" i="3"/>
  <c r="I38" i="3"/>
  <c r="G38" i="3"/>
  <c r="F38" i="3"/>
  <c r="J37" i="3"/>
  <c r="H37" i="3"/>
  <c r="I37" i="3"/>
  <c r="G37" i="3"/>
  <c r="F37" i="3"/>
  <c r="J36" i="3"/>
  <c r="H36" i="3"/>
  <c r="I36" i="3"/>
  <c r="G36" i="3"/>
  <c r="F36" i="3"/>
  <c r="J35" i="3"/>
  <c r="H35" i="3"/>
  <c r="I35" i="3"/>
  <c r="G35" i="3"/>
  <c r="F35" i="3"/>
  <c r="J34" i="3"/>
  <c r="H34" i="3"/>
  <c r="I34" i="3"/>
  <c r="G34" i="3"/>
  <c r="F34" i="3"/>
  <c r="J33" i="3"/>
  <c r="H33" i="3"/>
  <c r="I33" i="3"/>
  <c r="G33" i="3"/>
  <c r="F33" i="3"/>
  <c r="J32" i="3"/>
  <c r="H32" i="3"/>
  <c r="I32" i="3"/>
  <c r="G32" i="3"/>
  <c r="F32" i="3"/>
  <c r="J31" i="3"/>
  <c r="H31" i="3"/>
  <c r="I31" i="3"/>
  <c r="G31" i="3"/>
  <c r="F31" i="3"/>
  <c r="J30" i="3"/>
  <c r="H30" i="3"/>
  <c r="G30" i="3"/>
  <c r="F30" i="3"/>
  <c r="J29" i="3"/>
  <c r="H29" i="3"/>
  <c r="G29" i="3"/>
  <c r="F29" i="3"/>
  <c r="J28" i="3"/>
  <c r="H28" i="3"/>
  <c r="G28" i="3"/>
  <c r="F28" i="3"/>
  <c r="J27" i="3"/>
  <c r="H27" i="3"/>
  <c r="G27" i="3"/>
  <c r="F27" i="3"/>
  <c r="J26" i="3"/>
  <c r="H26" i="3"/>
  <c r="G26" i="3"/>
  <c r="F26" i="3"/>
  <c r="J25" i="3"/>
  <c r="H25" i="3"/>
  <c r="G25" i="3"/>
  <c r="F25" i="3"/>
  <c r="J24" i="3"/>
  <c r="H24" i="3"/>
  <c r="G24" i="3"/>
  <c r="F24" i="3"/>
  <c r="J23" i="3"/>
  <c r="H23" i="3"/>
  <c r="G23" i="3"/>
  <c r="F23" i="3"/>
  <c r="J22" i="3"/>
  <c r="H22" i="3"/>
  <c r="G22" i="3"/>
  <c r="F22" i="3"/>
  <c r="J21" i="3"/>
  <c r="H21" i="3"/>
  <c r="G21" i="3"/>
  <c r="F21" i="3"/>
  <c r="J20" i="3"/>
  <c r="H20" i="3"/>
  <c r="G20" i="3"/>
  <c r="F20" i="3"/>
  <c r="J19" i="3"/>
  <c r="H19" i="3"/>
  <c r="I19" i="3"/>
  <c r="G19" i="3"/>
  <c r="F19" i="3"/>
  <c r="J18" i="3"/>
  <c r="H18" i="3"/>
  <c r="I18" i="3"/>
  <c r="G18" i="3"/>
  <c r="F18" i="3"/>
  <c r="J17" i="3"/>
  <c r="H17" i="3"/>
  <c r="I17" i="3"/>
  <c r="G17" i="3"/>
  <c r="F17" i="3"/>
  <c r="J16" i="3"/>
  <c r="H16" i="3"/>
  <c r="I16" i="3"/>
  <c r="G16" i="3"/>
  <c r="F16" i="3"/>
  <c r="J15" i="3"/>
  <c r="H15" i="3"/>
  <c r="I15" i="3"/>
  <c r="G15" i="3"/>
  <c r="F15" i="3"/>
  <c r="J14" i="3"/>
  <c r="H14" i="3"/>
  <c r="I14" i="3"/>
  <c r="G14" i="3"/>
  <c r="F14" i="3"/>
  <c r="J13" i="3"/>
  <c r="H13" i="3"/>
  <c r="I13" i="3"/>
  <c r="G13" i="3"/>
  <c r="F13" i="3"/>
  <c r="J12" i="3"/>
  <c r="H12" i="3"/>
  <c r="I12" i="3"/>
  <c r="G12" i="3"/>
  <c r="F12" i="3"/>
  <c r="J11" i="3"/>
  <c r="H11" i="3"/>
  <c r="I11" i="3"/>
  <c r="G11" i="3"/>
  <c r="F11" i="3"/>
  <c r="J10" i="3"/>
  <c r="H10" i="3"/>
  <c r="I10" i="3"/>
  <c r="G10" i="3"/>
  <c r="F10" i="3"/>
  <c r="J9" i="3"/>
  <c r="H9" i="3"/>
  <c r="I9" i="3"/>
  <c r="G9" i="3"/>
  <c r="F9" i="3"/>
  <c r="J8" i="3"/>
  <c r="H8" i="3"/>
  <c r="I8" i="3"/>
  <c r="G8" i="3"/>
  <c r="F8" i="3"/>
  <c r="J7" i="3"/>
  <c r="H7" i="3"/>
  <c r="I7" i="3"/>
  <c r="G7" i="3"/>
  <c r="F7" i="3"/>
  <c r="J6" i="3"/>
  <c r="H6" i="3"/>
  <c r="I6" i="3"/>
  <c r="G6" i="3"/>
  <c r="F6" i="3"/>
  <c r="J5" i="3"/>
  <c r="H5" i="3"/>
  <c r="I5" i="3"/>
  <c r="G5" i="3"/>
  <c r="F5" i="3"/>
  <c r="J4" i="3"/>
  <c r="H4" i="3"/>
  <c r="I4" i="3"/>
  <c r="G4" i="3"/>
  <c r="F4" i="3"/>
  <c r="J3" i="3"/>
  <c r="H3" i="3"/>
  <c r="I3" i="3"/>
  <c r="G3" i="3"/>
  <c r="F3" i="3"/>
  <c r="J2" i="3"/>
  <c r="H2" i="3"/>
  <c r="I2" i="3"/>
  <c r="G2" i="3"/>
  <c r="F2" i="3"/>
  <c r="J90" i="17"/>
  <c r="H90" i="17"/>
  <c r="I90" i="17"/>
  <c r="G90" i="17"/>
  <c r="F90" i="17"/>
  <c r="J89" i="17"/>
  <c r="H89" i="17"/>
  <c r="G89" i="17"/>
  <c r="F89" i="17"/>
  <c r="J88" i="17"/>
  <c r="H88" i="17"/>
  <c r="G88" i="17"/>
  <c r="F88" i="17"/>
  <c r="J87" i="17"/>
  <c r="H87" i="17"/>
  <c r="I87" i="17"/>
  <c r="G87" i="17"/>
  <c r="F87" i="17"/>
  <c r="J86" i="17"/>
  <c r="H86" i="17"/>
  <c r="I86" i="17"/>
  <c r="G86" i="17"/>
  <c r="F86" i="17"/>
  <c r="J85" i="17"/>
  <c r="H85" i="17"/>
  <c r="I85" i="17"/>
  <c r="G85" i="17"/>
  <c r="F85" i="17"/>
  <c r="J84" i="17"/>
  <c r="H84" i="17"/>
  <c r="G84" i="17"/>
  <c r="F84" i="17"/>
  <c r="J83" i="17"/>
  <c r="H83" i="17"/>
  <c r="G83" i="17"/>
  <c r="F83" i="17"/>
  <c r="J82" i="17"/>
  <c r="H82" i="17"/>
  <c r="G82" i="17"/>
  <c r="F82" i="17"/>
  <c r="J81" i="17"/>
  <c r="H81" i="17"/>
  <c r="G81" i="17"/>
  <c r="F81" i="17"/>
  <c r="J80" i="17"/>
  <c r="H80" i="17"/>
  <c r="G80" i="17"/>
  <c r="F80" i="17"/>
  <c r="J79" i="17"/>
  <c r="H79" i="17"/>
  <c r="G79" i="17"/>
  <c r="F79" i="17"/>
  <c r="J78" i="17"/>
  <c r="H78" i="17"/>
  <c r="G78" i="17"/>
  <c r="F78" i="17"/>
  <c r="J77" i="17"/>
  <c r="H77" i="17"/>
  <c r="G77" i="17"/>
  <c r="F77" i="17"/>
  <c r="J76" i="17"/>
  <c r="H76" i="17"/>
  <c r="G76" i="17"/>
  <c r="F76" i="17"/>
  <c r="J75" i="17"/>
  <c r="H75" i="17"/>
  <c r="G75" i="17"/>
  <c r="F75" i="17"/>
  <c r="J74" i="17"/>
  <c r="H74" i="17"/>
  <c r="G74" i="17"/>
  <c r="F74" i="17"/>
  <c r="J73" i="17"/>
  <c r="H73" i="17"/>
  <c r="I73" i="17"/>
  <c r="G73" i="17"/>
  <c r="F73" i="17"/>
  <c r="J72" i="17"/>
  <c r="H72" i="17"/>
  <c r="G72" i="17"/>
  <c r="F72" i="17"/>
  <c r="J71" i="17"/>
  <c r="H71" i="17"/>
  <c r="G71" i="17"/>
  <c r="F71" i="17"/>
  <c r="J70" i="17"/>
  <c r="H70" i="17"/>
  <c r="G70" i="17"/>
  <c r="F70" i="17"/>
  <c r="J69" i="17"/>
  <c r="H69" i="17"/>
  <c r="G69" i="17"/>
  <c r="F69" i="17"/>
  <c r="J68" i="17"/>
  <c r="H68" i="17"/>
  <c r="G68" i="17"/>
  <c r="F68" i="17"/>
  <c r="J67" i="17"/>
  <c r="H67" i="17"/>
  <c r="G67" i="17"/>
  <c r="F67" i="17"/>
  <c r="J66" i="17"/>
  <c r="H66" i="17"/>
  <c r="G66" i="17"/>
  <c r="F66" i="17"/>
  <c r="J65" i="17"/>
  <c r="H65" i="17"/>
  <c r="G65" i="17"/>
  <c r="F65" i="17"/>
  <c r="J64" i="17"/>
  <c r="H64" i="17"/>
  <c r="G64" i="17"/>
  <c r="F64" i="17"/>
  <c r="J63" i="17"/>
  <c r="H63" i="17"/>
  <c r="G63" i="17"/>
  <c r="F63" i="17"/>
  <c r="J62" i="17"/>
  <c r="H62" i="17"/>
  <c r="G62" i="17"/>
  <c r="F62" i="17"/>
  <c r="J61" i="17"/>
  <c r="H61" i="17"/>
  <c r="G61" i="17"/>
  <c r="F61" i="17"/>
  <c r="J60" i="17"/>
  <c r="H60" i="17"/>
  <c r="I60" i="17"/>
  <c r="G60" i="17"/>
  <c r="F60" i="17"/>
  <c r="J59" i="17"/>
  <c r="H59" i="17"/>
  <c r="I59" i="17"/>
  <c r="G59" i="17"/>
  <c r="F59" i="17"/>
  <c r="J58" i="17"/>
  <c r="H58" i="17"/>
  <c r="I58" i="17"/>
  <c r="G58" i="17"/>
  <c r="F58" i="17"/>
  <c r="J57" i="17"/>
  <c r="H57" i="17"/>
  <c r="I57" i="17"/>
  <c r="G57" i="17"/>
  <c r="F57" i="17"/>
  <c r="J56" i="17"/>
  <c r="H56" i="17"/>
  <c r="I56" i="17"/>
  <c r="G56" i="17"/>
  <c r="F56" i="17"/>
  <c r="J55" i="17"/>
  <c r="H55" i="17"/>
  <c r="I55" i="17"/>
  <c r="G55" i="17"/>
  <c r="F55" i="17"/>
  <c r="J54" i="17"/>
  <c r="H54" i="17"/>
  <c r="I54" i="17"/>
  <c r="G54" i="17"/>
  <c r="F54" i="17"/>
  <c r="J53" i="17"/>
  <c r="H53" i="17"/>
  <c r="I53" i="17"/>
  <c r="G53" i="17"/>
  <c r="F53" i="17"/>
  <c r="J52" i="17"/>
  <c r="H52" i="17"/>
  <c r="I52" i="17"/>
  <c r="G52" i="17"/>
  <c r="F52" i="17"/>
  <c r="J51" i="17"/>
  <c r="H51" i="17"/>
  <c r="I51" i="17"/>
  <c r="G51" i="17"/>
  <c r="F51" i="17"/>
  <c r="J50" i="17"/>
  <c r="H50" i="17"/>
  <c r="I50" i="17"/>
  <c r="G50" i="17"/>
  <c r="F50" i="17"/>
  <c r="J49" i="17"/>
  <c r="H49" i="17"/>
  <c r="I49" i="17"/>
  <c r="G49" i="17"/>
  <c r="F49" i="17"/>
  <c r="J48" i="17"/>
  <c r="H48" i="17"/>
  <c r="I48" i="17"/>
  <c r="G48" i="17"/>
  <c r="F48" i="17"/>
  <c r="J47" i="17"/>
  <c r="H47" i="17"/>
  <c r="I47" i="17"/>
  <c r="G47" i="17"/>
  <c r="F47" i="17"/>
  <c r="J46" i="17"/>
  <c r="H46" i="17"/>
  <c r="I46" i="17"/>
  <c r="G46" i="17"/>
  <c r="F46" i="17"/>
  <c r="J45" i="17"/>
  <c r="H45" i="17"/>
  <c r="I45" i="17"/>
  <c r="G45" i="17"/>
  <c r="F45" i="17"/>
  <c r="J44" i="17"/>
  <c r="H44" i="17"/>
  <c r="G44" i="17"/>
  <c r="F44" i="17"/>
  <c r="J43" i="17"/>
  <c r="H43" i="17"/>
  <c r="G43" i="17"/>
  <c r="F43" i="17"/>
  <c r="J42" i="17"/>
  <c r="H42" i="17"/>
  <c r="G42" i="17"/>
  <c r="F42" i="17"/>
  <c r="J41" i="17"/>
  <c r="H41" i="17"/>
  <c r="G41" i="17"/>
  <c r="F41" i="17"/>
  <c r="J40" i="17"/>
  <c r="H40" i="17"/>
  <c r="G40" i="17"/>
  <c r="F40" i="17"/>
  <c r="J39" i="17"/>
  <c r="H39" i="17"/>
  <c r="G39" i="17"/>
  <c r="F39" i="17"/>
  <c r="J38" i="17"/>
  <c r="H38" i="17"/>
  <c r="G38" i="17"/>
  <c r="F38" i="17"/>
  <c r="J37" i="17"/>
  <c r="H37" i="17"/>
  <c r="G37" i="17"/>
  <c r="F37" i="17"/>
  <c r="J36" i="17"/>
  <c r="H36" i="17"/>
  <c r="G36" i="17"/>
  <c r="F36" i="17"/>
  <c r="J35" i="17"/>
  <c r="H35" i="17"/>
  <c r="G35" i="17"/>
  <c r="F35" i="17"/>
  <c r="J34" i="17"/>
  <c r="H34" i="17"/>
  <c r="G34" i="17"/>
  <c r="F34" i="17"/>
  <c r="J33" i="17"/>
  <c r="H33" i="17"/>
  <c r="G33" i="17"/>
  <c r="F33" i="17"/>
  <c r="J32" i="17"/>
  <c r="H32" i="17"/>
  <c r="G32" i="17"/>
  <c r="F32" i="17"/>
  <c r="J31" i="17"/>
  <c r="H31" i="17"/>
  <c r="G31" i="17"/>
  <c r="F31" i="17"/>
  <c r="J30" i="17"/>
  <c r="H30" i="17"/>
  <c r="G30" i="17"/>
  <c r="F30" i="17"/>
  <c r="J29" i="17"/>
  <c r="H29" i="17"/>
  <c r="G29" i="17"/>
  <c r="F29" i="17"/>
  <c r="J28" i="17"/>
  <c r="H28" i="17"/>
  <c r="G28" i="17"/>
  <c r="F28" i="17"/>
  <c r="J27" i="17"/>
  <c r="H27" i="17"/>
  <c r="G27" i="17"/>
  <c r="F27" i="17"/>
  <c r="J26" i="17"/>
  <c r="H26" i="17"/>
  <c r="G26" i="17"/>
  <c r="F26" i="17"/>
  <c r="J25" i="17"/>
  <c r="H25" i="17"/>
  <c r="G25" i="17"/>
  <c r="F25" i="17"/>
  <c r="J24" i="17"/>
  <c r="H24" i="17"/>
  <c r="G24" i="17"/>
  <c r="F24" i="17"/>
  <c r="J23" i="17"/>
  <c r="H23" i="17"/>
  <c r="G23" i="17"/>
  <c r="F23" i="17"/>
  <c r="J22" i="17"/>
  <c r="H22" i="17"/>
  <c r="G22" i="17"/>
  <c r="F22" i="17"/>
  <c r="J21" i="17"/>
  <c r="H21" i="17"/>
  <c r="G21" i="17"/>
  <c r="F21" i="17"/>
  <c r="J20" i="17"/>
  <c r="H20" i="17"/>
  <c r="G20" i="17"/>
  <c r="F20" i="17"/>
  <c r="J19" i="17"/>
  <c r="H19" i="17"/>
  <c r="G19" i="17"/>
  <c r="F19" i="17"/>
  <c r="J18" i="17"/>
  <c r="H18" i="17"/>
  <c r="G18" i="17"/>
  <c r="F18" i="17"/>
  <c r="J17" i="17"/>
  <c r="H17" i="17"/>
  <c r="G17" i="17"/>
  <c r="F17" i="17"/>
  <c r="J16" i="17"/>
  <c r="H16" i="17"/>
  <c r="G16" i="17"/>
  <c r="F16" i="17"/>
  <c r="J15" i="17"/>
  <c r="H15" i="17"/>
  <c r="I15" i="17"/>
  <c r="G15" i="17"/>
  <c r="F15" i="17"/>
  <c r="J14" i="17"/>
  <c r="H14" i="17"/>
  <c r="I14" i="17"/>
  <c r="G14" i="17"/>
  <c r="F14" i="17"/>
  <c r="J13" i="17"/>
  <c r="H13" i="17"/>
  <c r="I13" i="17"/>
  <c r="G13" i="17"/>
  <c r="F13" i="17"/>
  <c r="J12" i="17"/>
  <c r="H12" i="17"/>
  <c r="I12" i="17"/>
  <c r="G12" i="17"/>
  <c r="F12" i="17"/>
  <c r="J11" i="17"/>
  <c r="H11" i="17"/>
  <c r="I11" i="17"/>
  <c r="G11" i="17"/>
  <c r="F11" i="17"/>
  <c r="J10" i="17"/>
  <c r="H10" i="17"/>
  <c r="I10" i="17"/>
  <c r="G10" i="17"/>
  <c r="F10" i="17"/>
  <c r="J9" i="17"/>
  <c r="H9" i="17"/>
  <c r="I9" i="17"/>
  <c r="G9" i="17"/>
  <c r="F9" i="17"/>
  <c r="J8" i="17"/>
  <c r="H8" i="17"/>
  <c r="I8" i="17"/>
  <c r="G8" i="17"/>
  <c r="F8" i="17"/>
  <c r="J7" i="17"/>
  <c r="H7" i="17"/>
  <c r="G7" i="17"/>
  <c r="F7" i="17"/>
  <c r="J6" i="17"/>
  <c r="H6" i="17"/>
  <c r="G6" i="17"/>
  <c r="F6" i="17"/>
  <c r="J5" i="17"/>
  <c r="H5" i="17"/>
  <c r="G5" i="17"/>
  <c r="F5" i="17"/>
  <c r="J4" i="17"/>
  <c r="H4" i="17"/>
  <c r="G4" i="17"/>
  <c r="F4" i="17"/>
  <c r="J3" i="17"/>
  <c r="H3" i="17"/>
  <c r="G3" i="17"/>
  <c r="F3" i="17"/>
  <c r="J2" i="17"/>
  <c r="H2" i="17"/>
  <c r="G2" i="17"/>
  <c r="F2" i="17"/>
  <c r="G2" i="21"/>
  <c r="H2" i="21"/>
  <c r="J2" i="21"/>
  <c r="G3" i="21"/>
  <c r="H3" i="21"/>
  <c r="J3" i="21"/>
  <c r="G4" i="21"/>
  <c r="H4" i="21"/>
  <c r="J4" i="21"/>
  <c r="G5" i="21"/>
  <c r="H5" i="21"/>
  <c r="J5" i="21"/>
  <c r="G6" i="21"/>
  <c r="H6" i="21"/>
  <c r="J6" i="21"/>
  <c r="G7" i="21"/>
  <c r="H7" i="21"/>
  <c r="J7" i="21"/>
  <c r="G8" i="21"/>
  <c r="H8" i="21"/>
  <c r="J8" i="21"/>
  <c r="G9" i="21"/>
  <c r="H9" i="21"/>
  <c r="J9" i="21"/>
  <c r="G10" i="21"/>
  <c r="H10" i="21"/>
  <c r="J10" i="21"/>
  <c r="G11" i="21"/>
  <c r="H11" i="21"/>
  <c r="J11" i="21"/>
  <c r="G12" i="21"/>
  <c r="H12" i="21"/>
  <c r="J12" i="21"/>
  <c r="G13" i="21"/>
  <c r="H13" i="21"/>
  <c r="J13" i="21"/>
  <c r="G14" i="21"/>
  <c r="H14" i="21"/>
  <c r="J14" i="21"/>
  <c r="G15" i="21"/>
  <c r="H15" i="21"/>
  <c r="J15" i="21"/>
  <c r="G16" i="21"/>
  <c r="H16" i="21"/>
  <c r="J16" i="21"/>
  <c r="G17" i="21"/>
  <c r="H17" i="21"/>
  <c r="J17" i="21"/>
  <c r="G18" i="21"/>
  <c r="H18" i="21"/>
  <c r="J18" i="21"/>
  <c r="G19" i="21"/>
  <c r="H19" i="21"/>
  <c r="J19" i="21"/>
  <c r="G20" i="21"/>
  <c r="H20" i="21"/>
  <c r="J20" i="21"/>
  <c r="G21" i="21"/>
  <c r="H21" i="21"/>
  <c r="J21" i="21"/>
  <c r="G22" i="21"/>
  <c r="H22" i="21"/>
  <c r="J22" i="21"/>
  <c r="G23" i="21"/>
  <c r="H23" i="21"/>
  <c r="J23" i="21"/>
  <c r="G24" i="21"/>
  <c r="H24" i="21"/>
  <c r="J24" i="21"/>
  <c r="G25" i="21"/>
  <c r="H25" i="21"/>
  <c r="J25" i="21"/>
  <c r="J90" i="2"/>
  <c r="G90" i="2"/>
  <c r="F90" i="2"/>
  <c r="J89" i="2"/>
  <c r="H89" i="2"/>
  <c r="G89" i="2"/>
  <c r="F89" i="2"/>
  <c r="J88" i="2"/>
  <c r="H88" i="2"/>
  <c r="G88" i="2"/>
  <c r="F88" i="2"/>
  <c r="J87" i="2"/>
  <c r="H87" i="2"/>
  <c r="G87" i="2"/>
  <c r="F87" i="2"/>
  <c r="J86" i="2"/>
  <c r="H86" i="2"/>
  <c r="G86" i="2"/>
  <c r="F86" i="2"/>
  <c r="J85" i="2"/>
  <c r="H85" i="2"/>
  <c r="G85" i="2"/>
  <c r="F85" i="2"/>
  <c r="J84" i="2"/>
  <c r="H84" i="2"/>
  <c r="G84" i="2"/>
  <c r="F84" i="2"/>
  <c r="J83" i="2"/>
  <c r="H83" i="2"/>
  <c r="G83" i="2"/>
  <c r="F83" i="2"/>
  <c r="J82" i="2"/>
  <c r="H82" i="2"/>
  <c r="G82" i="2"/>
  <c r="F82" i="2"/>
  <c r="J81" i="2"/>
  <c r="H81" i="2"/>
  <c r="G81" i="2"/>
  <c r="F81" i="2"/>
  <c r="J80" i="2"/>
  <c r="H80" i="2"/>
  <c r="G80" i="2"/>
  <c r="F80" i="2"/>
  <c r="J79" i="2"/>
  <c r="H79" i="2"/>
  <c r="G79" i="2"/>
  <c r="F79" i="2"/>
  <c r="J78" i="2"/>
  <c r="H78" i="2"/>
  <c r="G78" i="2"/>
  <c r="F78" i="2"/>
  <c r="J77" i="2"/>
  <c r="H77" i="2"/>
  <c r="G77" i="2"/>
  <c r="F77" i="2"/>
  <c r="J76" i="2"/>
  <c r="H76" i="2"/>
  <c r="G76" i="2"/>
  <c r="F76" i="2"/>
  <c r="J75" i="2"/>
  <c r="H75" i="2"/>
  <c r="G75" i="2"/>
  <c r="F75" i="2"/>
  <c r="J74" i="2"/>
  <c r="H74" i="2"/>
  <c r="G74" i="2"/>
  <c r="F74" i="2"/>
  <c r="J73" i="2"/>
  <c r="H73" i="2"/>
  <c r="G73" i="2"/>
  <c r="F73" i="2"/>
  <c r="J72" i="2"/>
  <c r="H72" i="2"/>
  <c r="G72" i="2"/>
  <c r="F72" i="2"/>
  <c r="J71" i="2"/>
  <c r="H71" i="2"/>
  <c r="G71" i="2"/>
  <c r="F71" i="2"/>
  <c r="J70" i="2"/>
  <c r="H70" i="2"/>
  <c r="G70" i="2"/>
  <c r="F70" i="2"/>
  <c r="J69" i="2"/>
  <c r="H69" i="2"/>
  <c r="G69" i="2"/>
  <c r="F69" i="2"/>
  <c r="J68" i="2"/>
  <c r="H68" i="2"/>
  <c r="G68" i="2"/>
  <c r="F68" i="2"/>
  <c r="J67" i="2"/>
  <c r="H67" i="2"/>
  <c r="G67" i="2"/>
  <c r="F67" i="2"/>
  <c r="J66" i="2"/>
  <c r="H66" i="2"/>
  <c r="G66" i="2"/>
  <c r="F66" i="2"/>
  <c r="J65" i="2"/>
  <c r="H65" i="2"/>
  <c r="G65" i="2"/>
  <c r="F65" i="2"/>
  <c r="J64" i="2"/>
  <c r="H64" i="2"/>
  <c r="G64" i="2"/>
  <c r="F64" i="2"/>
  <c r="J63" i="2"/>
  <c r="H63" i="2"/>
  <c r="G63" i="2"/>
  <c r="F63" i="2"/>
  <c r="J62" i="2"/>
  <c r="H62" i="2"/>
  <c r="G62" i="2"/>
  <c r="F62" i="2"/>
  <c r="J61" i="2"/>
  <c r="H61" i="2"/>
  <c r="G61" i="2"/>
  <c r="F61" i="2"/>
  <c r="J60" i="2"/>
  <c r="H60" i="2"/>
  <c r="G60" i="2"/>
  <c r="F60" i="2"/>
  <c r="J59" i="2"/>
  <c r="H59" i="2"/>
  <c r="G59" i="2"/>
  <c r="F59" i="2"/>
  <c r="J58" i="2"/>
  <c r="H58" i="2"/>
  <c r="G58" i="2"/>
  <c r="F58" i="2"/>
  <c r="J57" i="2"/>
  <c r="H57" i="2"/>
  <c r="G57" i="2"/>
  <c r="F57" i="2"/>
  <c r="J56" i="2"/>
  <c r="H56" i="2"/>
  <c r="G56" i="2"/>
  <c r="F56" i="2"/>
  <c r="J55" i="2"/>
  <c r="H55" i="2"/>
  <c r="G55" i="2"/>
  <c r="F55" i="2"/>
  <c r="J54" i="2"/>
  <c r="H54" i="2"/>
  <c r="G54" i="2"/>
  <c r="F54" i="2"/>
  <c r="J53" i="2"/>
  <c r="H53" i="2"/>
  <c r="G53" i="2"/>
  <c r="F53" i="2"/>
  <c r="J52" i="2"/>
  <c r="H52" i="2"/>
  <c r="G52" i="2"/>
  <c r="F52" i="2"/>
  <c r="J51" i="2"/>
  <c r="H51" i="2"/>
  <c r="G51" i="2"/>
  <c r="F51" i="2"/>
  <c r="J50" i="2"/>
  <c r="H50" i="2"/>
  <c r="G50" i="2"/>
  <c r="F50" i="2"/>
  <c r="J49" i="2"/>
  <c r="H49" i="2"/>
  <c r="G49" i="2"/>
  <c r="F49" i="2"/>
  <c r="J48" i="2"/>
  <c r="H48" i="2"/>
  <c r="G48" i="2"/>
  <c r="F48" i="2"/>
  <c r="J47" i="2"/>
  <c r="H47" i="2"/>
  <c r="G47" i="2"/>
  <c r="F47" i="2"/>
  <c r="J46" i="2"/>
  <c r="H46" i="2"/>
  <c r="G46" i="2"/>
  <c r="F46" i="2"/>
  <c r="J45" i="2"/>
  <c r="H45" i="2"/>
  <c r="G45" i="2"/>
  <c r="F45" i="2"/>
  <c r="J44" i="2"/>
  <c r="H44" i="2"/>
  <c r="G44" i="2"/>
  <c r="F44" i="2"/>
  <c r="J43" i="2"/>
  <c r="H43" i="2"/>
  <c r="G43" i="2"/>
  <c r="F43" i="2"/>
  <c r="J42" i="2"/>
  <c r="H42" i="2"/>
  <c r="G42" i="2"/>
  <c r="F42" i="2"/>
  <c r="J41" i="2"/>
  <c r="H41" i="2"/>
  <c r="G41" i="2"/>
  <c r="F41" i="2"/>
  <c r="J40" i="2"/>
  <c r="H40" i="2"/>
  <c r="G40" i="2"/>
  <c r="F40" i="2"/>
  <c r="J39" i="2"/>
  <c r="H39" i="2"/>
  <c r="G39" i="2"/>
  <c r="F39" i="2"/>
  <c r="J38" i="2"/>
  <c r="H38" i="2"/>
  <c r="G38" i="2"/>
  <c r="F38" i="2"/>
  <c r="J37" i="2"/>
  <c r="H37" i="2"/>
  <c r="G37" i="2"/>
  <c r="F37" i="2"/>
  <c r="J36" i="2"/>
  <c r="H36" i="2"/>
  <c r="G36" i="2"/>
  <c r="F36" i="2"/>
  <c r="J35" i="2"/>
  <c r="H35" i="2"/>
  <c r="G35" i="2"/>
  <c r="F35" i="2"/>
  <c r="J34" i="2"/>
  <c r="H34" i="2"/>
  <c r="G34" i="2"/>
  <c r="F34" i="2"/>
  <c r="J33" i="2"/>
  <c r="H33" i="2"/>
  <c r="G33" i="2"/>
  <c r="F33" i="2"/>
  <c r="J32" i="2"/>
  <c r="H32" i="2"/>
  <c r="G32" i="2"/>
  <c r="F32" i="2"/>
  <c r="J31" i="2"/>
  <c r="H31" i="2"/>
  <c r="G31" i="2"/>
  <c r="F31" i="2"/>
  <c r="J30" i="2"/>
  <c r="H30" i="2"/>
  <c r="G30" i="2"/>
  <c r="F30" i="2"/>
  <c r="J29" i="2"/>
  <c r="H29" i="2"/>
  <c r="G29" i="2"/>
  <c r="F29" i="2"/>
  <c r="J28" i="2"/>
  <c r="H28" i="2"/>
  <c r="G28" i="2"/>
  <c r="F28" i="2"/>
  <c r="J27" i="2"/>
  <c r="H27" i="2"/>
  <c r="G27" i="2"/>
  <c r="F27" i="2"/>
  <c r="J26" i="2"/>
  <c r="H26" i="2"/>
  <c r="G26" i="2"/>
  <c r="F26" i="2"/>
  <c r="J25" i="2"/>
  <c r="H25" i="2"/>
  <c r="G25" i="2"/>
  <c r="F25" i="2"/>
  <c r="J24" i="2"/>
  <c r="H24" i="2"/>
  <c r="G24" i="2"/>
  <c r="F24" i="2"/>
  <c r="J23" i="2"/>
  <c r="H23" i="2"/>
  <c r="G23" i="2"/>
  <c r="F23" i="2"/>
  <c r="J22" i="2"/>
  <c r="H22" i="2"/>
  <c r="G22" i="2"/>
  <c r="F22" i="2"/>
  <c r="J21" i="2"/>
  <c r="H21" i="2"/>
  <c r="G21" i="2"/>
  <c r="F21" i="2"/>
  <c r="J20" i="2"/>
  <c r="H20" i="2"/>
  <c r="G20" i="2"/>
  <c r="F20" i="2"/>
  <c r="J19" i="2"/>
  <c r="H19" i="2"/>
  <c r="G19" i="2"/>
  <c r="F19" i="2"/>
  <c r="J18" i="2"/>
  <c r="H18" i="2"/>
  <c r="G18" i="2"/>
  <c r="F18" i="2"/>
  <c r="J17" i="2"/>
  <c r="H17" i="2"/>
  <c r="G17" i="2"/>
  <c r="F17" i="2"/>
  <c r="J16" i="2"/>
  <c r="H16" i="2"/>
  <c r="G16" i="2"/>
  <c r="F16" i="2"/>
  <c r="J15" i="2"/>
  <c r="H15" i="2"/>
  <c r="G15" i="2"/>
  <c r="F15" i="2"/>
  <c r="J14" i="2"/>
  <c r="H14" i="2"/>
  <c r="G14" i="2"/>
  <c r="F14" i="2"/>
  <c r="J13" i="2"/>
  <c r="H13" i="2"/>
  <c r="I13" i="2"/>
  <c r="G13" i="2"/>
  <c r="F13" i="2"/>
  <c r="J12" i="2"/>
  <c r="H12" i="2"/>
  <c r="I12" i="2"/>
  <c r="G12" i="2"/>
  <c r="F12" i="2"/>
  <c r="J11" i="2"/>
  <c r="H11" i="2"/>
  <c r="I11" i="2"/>
  <c r="G11" i="2"/>
  <c r="F11" i="2"/>
  <c r="J10" i="2"/>
  <c r="H10" i="2"/>
  <c r="I10" i="2"/>
  <c r="G10" i="2"/>
  <c r="F10" i="2"/>
  <c r="J9" i="2"/>
  <c r="H9" i="2"/>
  <c r="I9" i="2"/>
  <c r="G9" i="2"/>
  <c r="F9" i="2"/>
  <c r="J8" i="2"/>
  <c r="H8" i="2"/>
  <c r="I8" i="2"/>
  <c r="G8" i="2"/>
  <c r="F8" i="2"/>
  <c r="J7" i="2"/>
  <c r="H7" i="2"/>
  <c r="I7" i="2"/>
  <c r="G7" i="2"/>
  <c r="F7" i="2"/>
  <c r="J6" i="2"/>
  <c r="H6" i="2"/>
  <c r="I6" i="2"/>
  <c r="G6" i="2"/>
  <c r="F6" i="2"/>
  <c r="J5" i="2"/>
  <c r="H5" i="2"/>
  <c r="I5" i="2"/>
  <c r="G5" i="2"/>
  <c r="F5" i="2"/>
  <c r="J4" i="2"/>
  <c r="H4" i="2"/>
  <c r="I4" i="2"/>
  <c r="G4" i="2"/>
  <c r="F4" i="2"/>
  <c r="J3" i="2"/>
  <c r="H3" i="2"/>
  <c r="I3" i="2"/>
  <c r="G3" i="2"/>
  <c r="F3" i="2"/>
  <c r="J2" i="2"/>
  <c r="H2" i="2"/>
  <c r="I2" i="2"/>
  <c r="G2" i="2"/>
  <c r="F2" i="2"/>
  <c r="I92" i="27"/>
  <c r="G92" i="27"/>
  <c r="E92" i="27"/>
  <c r="C92" i="27"/>
  <c r="F83" i="25"/>
  <c r="J66" i="30"/>
  <c r="J70" i="30"/>
  <c r="J74" i="30"/>
  <c r="J77" i="30"/>
  <c r="J37" i="30"/>
  <c r="J41" i="30"/>
  <c r="J48" i="30"/>
  <c r="J52" i="30"/>
  <c r="J56" i="30"/>
  <c r="J63" i="30"/>
  <c r="J67" i="30"/>
  <c r="J71" i="30"/>
  <c r="J75" i="30"/>
  <c r="J78" i="30"/>
  <c r="J82" i="30"/>
  <c r="I7" i="23"/>
  <c r="I8" i="23"/>
  <c r="I9" i="23"/>
  <c r="I10" i="23"/>
  <c r="I11" i="23"/>
  <c r="I12" i="23"/>
  <c r="I13" i="23"/>
  <c r="I11" i="5"/>
  <c r="I12" i="5"/>
  <c r="I13" i="5"/>
  <c r="I14" i="5"/>
  <c r="I15" i="5"/>
  <c r="I16" i="5"/>
  <c r="I17" i="5"/>
  <c r="I18" i="5"/>
  <c r="I22" i="18"/>
  <c r="I23" i="18"/>
  <c r="I24" i="18"/>
  <c r="I81" i="18"/>
  <c r="I14" i="18"/>
  <c r="I15" i="18"/>
  <c r="I16" i="18"/>
  <c r="I17" i="18"/>
  <c r="I18" i="18"/>
  <c r="I19" i="18"/>
  <c r="I20" i="18"/>
  <c r="I21" i="18"/>
  <c r="I34" i="18"/>
  <c r="I35" i="18"/>
  <c r="I36" i="18"/>
  <c r="I37" i="18"/>
  <c r="I38" i="18"/>
  <c r="I39" i="18"/>
  <c r="I40" i="18"/>
  <c r="I41" i="18"/>
  <c r="I56" i="18"/>
  <c r="I57" i="18"/>
  <c r="I58" i="18"/>
  <c r="I59" i="18"/>
  <c r="I60" i="18"/>
  <c r="I61" i="18"/>
  <c r="I62" i="18"/>
  <c r="I63" i="18"/>
  <c r="I64" i="18"/>
  <c r="I65" i="18"/>
  <c r="I78" i="18"/>
  <c r="I79" i="18"/>
  <c r="I2" i="18"/>
  <c r="I3" i="18"/>
  <c r="I4" i="18"/>
  <c r="I5" i="18"/>
  <c r="I6" i="18"/>
  <c r="I7" i="18"/>
  <c r="I8" i="18"/>
  <c r="I9" i="18"/>
  <c r="I25" i="18"/>
  <c r="I26" i="18"/>
  <c r="I27" i="18"/>
  <c r="I28" i="18"/>
  <c r="I29" i="18"/>
  <c r="I30" i="18"/>
  <c r="I31" i="18"/>
  <c r="I47" i="18"/>
  <c r="I48" i="18"/>
  <c r="I49" i="18"/>
  <c r="I50" i="18"/>
  <c r="I51" i="18"/>
  <c r="I52" i="18"/>
  <c r="I53" i="18"/>
  <c r="I71" i="18"/>
  <c r="I72" i="18"/>
  <c r="I80" i="18"/>
  <c r="I82" i="18"/>
  <c r="I10" i="18"/>
  <c r="I11" i="18"/>
  <c r="I12" i="18"/>
  <c r="I13" i="18"/>
  <c r="I32" i="18"/>
  <c r="I33" i="18"/>
  <c r="I54" i="18"/>
  <c r="I55" i="18"/>
  <c r="I74" i="18"/>
  <c r="I75" i="18"/>
  <c r="I76" i="18"/>
  <c r="I12" i="26"/>
  <c r="I13" i="26"/>
  <c r="I14" i="26"/>
  <c r="I15" i="26"/>
  <c r="I16" i="26"/>
  <c r="I17" i="26"/>
  <c r="I18" i="26"/>
  <c r="I19" i="26"/>
  <c r="I20" i="26"/>
  <c r="I21" i="26"/>
  <c r="I46" i="26"/>
  <c r="I47" i="26"/>
  <c r="I48" i="26"/>
  <c r="I49" i="26"/>
  <c r="I50" i="26"/>
  <c r="I51" i="26"/>
  <c r="I52" i="26"/>
  <c r="I53" i="26"/>
  <c r="I54" i="26"/>
  <c r="I55" i="26"/>
  <c r="I56" i="26"/>
  <c r="I57" i="26"/>
  <c r="I58" i="26"/>
  <c r="I59" i="26"/>
  <c r="I60" i="26"/>
  <c r="I61" i="26"/>
  <c r="I62" i="26"/>
  <c r="I63" i="26"/>
  <c r="I64" i="26"/>
  <c r="I65" i="26"/>
  <c r="I66" i="26"/>
  <c r="I67" i="26"/>
  <c r="I68" i="26"/>
  <c r="I11" i="26"/>
  <c r="I39" i="26"/>
  <c r="I40" i="26"/>
  <c r="I41" i="26"/>
  <c r="I42" i="26"/>
  <c r="I43" i="26"/>
  <c r="I44" i="26"/>
  <c r="I45" i="26"/>
  <c r="I5" i="24"/>
  <c r="I6" i="24"/>
  <c r="I7" i="24"/>
  <c r="I8" i="24"/>
  <c r="I9" i="24"/>
  <c r="I10" i="24"/>
  <c r="I11" i="24"/>
  <c r="I12" i="24"/>
  <c r="I13" i="24"/>
  <c r="I14" i="24"/>
  <c r="I15" i="24"/>
  <c r="I16" i="24"/>
  <c r="I17" i="24"/>
  <c r="I18" i="24"/>
  <c r="I19" i="24"/>
  <c r="I20" i="24"/>
  <c r="I31" i="24"/>
  <c r="I32" i="24"/>
  <c r="I33" i="24"/>
  <c r="I34" i="24"/>
  <c r="I35" i="24"/>
  <c r="I44" i="24"/>
  <c r="I21" i="24"/>
  <c r="I22" i="24"/>
  <c r="I23" i="24"/>
  <c r="I24" i="24"/>
  <c r="I25" i="24"/>
  <c r="I26" i="24"/>
  <c r="I27" i="24"/>
  <c r="I28" i="24"/>
  <c r="I29" i="24"/>
  <c r="I2" i="24"/>
  <c r="I3" i="24"/>
  <c r="I45" i="24"/>
  <c r="I46" i="24"/>
  <c r="I47" i="24"/>
  <c r="I56" i="24"/>
  <c r="I57" i="24"/>
  <c r="I58" i="24"/>
  <c r="I59" i="24"/>
  <c r="I70" i="24"/>
  <c r="I71" i="24"/>
  <c r="I72" i="24"/>
  <c r="I73" i="24"/>
  <c r="I74" i="24"/>
  <c r="I75" i="24"/>
  <c r="I20" i="3"/>
  <c r="I21" i="3"/>
  <c r="I22" i="3"/>
  <c r="I23" i="3"/>
  <c r="I24" i="3"/>
  <c r="I25" i="3"/>
  <c r="I26" i="3"/>
  <c r="I27" i="3"/>
  <c r="I28" i="3"/>
  <c r="I29" i="3"/>
  <c r="I30" i="3"/>
  <c r="I54" i="3"/>
  <c r="I55" i="3"/>
  <c r="I56" i="3"/>
  <c r="I57" i="3"/>
  <c r="I58" i="3"/>
  <c r="I80" i="3"/>
  <c r="I90" i="2"/>
  <c r="J81" i="30"/>
  <c r="I2" i="23"/>
  <c r="I14" i="23"/>
  <c r="I15" i="23"/>
  <c r="I16" i="23"/>
  <c r="I17" i="23"/>
  <c r="I18" i="23"/>
  <c r="I19" i="5"/>
  <c r="I20" i="5"/>
  <c r="I21" i="5"/>
  <c r="I22" i="5"/>
  <c r="I23" i="5"/>
  <c r="I24" i="5"/>
  <c r="I41" i="5"/>
  <c r="I42" i="5"/>
  <c r="I43" i="5"/>
  <c r="I44" i="5"/>
  <c r="I45" i="5"/>
  <c r="I46" i="5"/>
  <c r="I47" i="5"/>
  <c r="I48" i="5"/>
  <c r="I61" i="5"/>
  <c r="I62" i="5"/>
  <c r="I63" i="5"/>
  <c r="I64" i="5"/>
  <c r="I65" i="5"/>
  <c r="I25" i="5"/>
  <c r="I26" i="5"/>
  <c r="I49" i="5"/>
  <c r="I50" i="5"/>
  <c r="I67" i="5"/>
  <c r="I2" i="5"/>
  <c r="I3" i="5"/>
  <c r="I4" i="5"/>
  <c r="I5" i="5"/>
  <c r="I6" i="5"/>
  <c r="I7" i="5"/>
  <c r="I8" i="5"/>
  <c r="I9" i="5"/>
  <c r="I10" i="5"/>
  <c r="I27" i="5"/>
  <c r="I28" i="5"/>
  <c r="I29" i="5"/>
  <c r="I30" i="5"/>
  <c r="I31" i="5"/>
  <c r="I32" i="5"/>
  <c r="I33" i="5"/>
  <c r="I34" i="5"/>
  <c r="I35" i="5"/>
  <c r="I36" i="5"/>
  <c r="I51" i="5"/>
  <c r="I52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66" i="5"/>
  <c r="I68" i="5"/>
  <c r="I77" i="18"/>
  <c r="I73" i="18"/>
  <c r="I69" i="26"/>
  <c r="I76" i="24"/>
  <c r="I48" i="24"/>
  <c r="I49" i="24"/>
  <c r="I50" i="24"/>
  <c r="I51" i="24"/>
  <c r="I52" i="24"/>
  <c r="I53" i="24"/>
  <c r="I54" i="24"/>
  <c r="I55" i="24"/>
  <c r="I78" i="24"/>
  <c r="I79" i="24"/>
  <c r="I36" i="24"/>
  <c r="I37" i="24"/>
  <c r="I38" i="24"/>
  <c r="I39" i="24"/>
  <c r="I40" i="24"/>
  <c r="I41" i="24"/>
  <c r="I42" i="24"/>
  <c r="I43" i="24"/>
  <c r="I60" i="24"/>
  <c r="I61" i="24"/>
  <c r="I62" i="24"/>
  <c r="I63" i="24"/>
  <c r="I64" i="24"/>
  <c r="I65" i="24"/>
  <c r="I66" i="24"/>
  <c r="I67" i="24"/>
  <c r="I68" i="24"/>
  <c r="I69" i="24"/>
  <c r="I77" i="24"/>
  <c r="I72" i="3"/>
  <c r="I78" i="3"/>
  <c r="I88" i="17"/>
  <c r="I16" i="17"/>
  <c r="I17" i="17"/>
  <c r="I18" i="17"/>
  <c r="I19" i="17"/>
  <c r="I20" i="17"/>
  <c r="I21" i="17"/>
  <c r="I22" i="17"/>
  <c r="I23" i="17"/>
  <c r="I61" i="17"/>
  <c r="I62" i="17"/>
  <c r="I63" i="17"/>
  <c r="I64" i="17"/>
  <c r="I65" i="17"/>
  <c r="I66" i="17"/>
  <c r="I67" i="17"/>
  <c r="I68" i="17"/>
  <c r="I69" i="17"/>
  <c r="I70" i="17"/>
  <c r="I71" i="17"/>
  <c r="I24" i="17"/>
  <c r="I25" i="17"/>
  <c r="I26" i="17"/>
  <c r="I27" i="17"/>
  <c r="I28" i="17"/>
  <c r="I29" i="17"/>
  <c r="I30" i="17"/>
  <c r="I31" i="17"/>
  <c r="I32" i="17"/>
  <c r="I33" i="17"/>
  <c r="I34" i="17"/>
  <c r="I35" i="17"/>
  <c r="I36" i="17"/>
  <c r="I37" i="17"/>
  <c r="I38" i="17"/>
  <c r="I39" i="17"/>
  <c r="I40" i="17"/>
  <c r="I74" i="17"/>
  <c r="I75" i="17"/>
  <c r="I89" i="17"/>
  <c r="I2" i="17"/>
  <c r="I3" i="17"/>
  <c r="I4" i="17"/>
  <c r="I5" i="17"/>
  <c r="I6" i="17"/>
  <c r="I7" i="17"/>
  <c r="I41" i="17"/>
  <c r="I42" i="17"/>
  <c r="I43" i="17"/>
  <c r="I44" i="17"/>
  <c r="I77" i="17"/>
  <c r="I78" i="17"/>
  <c r="I79" i="17"/>
  <c r="I80" i="17"/>
  <c r="I81" i="17"/>
  <c r="I82" i="17"/>
  <c r="I83" i="17"/>
  <c r="I84" i="17"/>
  <c r="I72" i="17"/>
  <c r="I76" i="17"/>
  <c r="I30" i="2"/>
  <c r="I32" i="2"/>
  <c r="I34" i="2"/>
  <c r="I36" i="2"/>
  <c r="I54" i="2"/>
  <c r="I56" i="2"/>
  <c r="I58" i="2"/>
  <c r="I61" i="2"/>
  <c r="I77" i="2"/>
  <c r="I79" i="2"/>
  <c r="I81" i="2"/>
  <c r="I84" i="2"/>
  <c r="I86" i="2"/>
  <c r="I14" i="2"/>
  <c r="I16" i="2"/>
  <c r="I38" i="2"/>
  <c r="I40" i="2"/>
  <c r="I63" i="2"/>
  <c r="I65" i="2"/>
  <c r="I87" i="2"/>
  <c r="I89" i="2"/>
  <c r="I18" i="2"/>
  <c r="I26" i="2"/>
  <c r="I27" i="2"/>
  <c r="I28" i="2"/>
  <c r="I29" i="2"/>
  <c r="I46" i="2"/>
  <c r="I47" i="2"/>
  <c r="I48" i="2"/>
  <c r="I49" i="2"/>
  <c r="I50" i="2"/>
  <c r="I51" i="2"/>
  <c r="I52" i="2"/>
  <c r="I53" i="2"/>
  <c r="I74" i="2"/>
  <c r="I75" i="2"/>
  <c r="I76" i="2"/>
  <c r="I31" i="2"/>
  <c r="I33" i="2"/>
  <c r="I35" i="2"/>
  <c r="I37" i="2"/>
  <c r="I55" i="2"/>
  <c r="I57" i="2"/>
  <c r="I59" i="2"/>
  <c r="I60" i="2"/>
  <c r="I78" i="2"/>
  <c r="I80" i="2"/>
  <c r="I82" i="2"/>
  <c r="I83" i="2"/>
  <c r="I85" i="2"/>
  <c r="I15" i="2"/>
  <c r="I17" i="2"/>
  <c r="I39" i="2"/>
  <c r="I41" i="2"/>
  <c r="I62" i="2"/>
  <c r="I64" i="2"/>
  <c r="I88" i="2"/>
  <c r="I19" i="2"/>
  <c r="I20" i="2"/>
  <c r="I21" i="2"/>
  <c r="I22" i="2"/>
  <c r="I23" i="2"/>
  <c r="I24" i="2"/>
  <c r="I25" i="2"/>
  <c r="I42" i="2"/>
  <c r="I43" i="2"/>
  <c r="I44" i="2"/>
  <c r="I45" i="2"/>
  <c r="I66" i="2"/>
  <c r="I67" i="2"/>
  <c r="I68" i="2"/>
  <c r="I69" i="2"/>
  <c r="I70" i="2"/>
  <c r="I71" i="2"/>
  <c r="I72" i="2"/>
  <c r="I73" i="2"/>
  <c r="H83" i="25"/>
  <c r="I68" i="25"/>
  <c r="I33" i="25"/>
  <c r="I81" i="25"/>
  <c r="I65" i="25"/>
  <c r="I49" i="25"/>
  <c r="I77" i="25"/>
  <c r="I61" i="25"/>
  <c r="I45" i="25"/>
  <c r="I29" i="25"/>
  <c r="I13" i="25"/>
  <c r="I42" i="25"/>
  <c r="I20" i="25"/>
  <c r="I17" i="25"/>
  <c r="I26" i="25"/>
  <c r="I4" i="25"/>
  <c r="I73" i="25"/>
  <c r="I57" i="25"/>
  <c r="I41" i="25"/>
  <c r="I25" i="25"/>
  <c r="I5" i="25"/>
  <c r="I58" i="25"/>
  <c r="I36" i="25"/>
  <c r="I69" i="25"/>
  <c r="I53" i="25"/>
  <c r="I37" i="25"/>
  <c r="I21" i="25"/>
  <c r="I10" i="25"/>
  <c r="I74" i="25"/>
  <c r="I52" i="25"/>
  <c r="I75" i="25"/>
  <c r="I67" i="25"/>
  <c r="I59" i="25"/>
  <c r="I51" i="25"/>
  <c r="I43" i="25"/>
  <c r="I35" i="25"/>
  <c r="I27" i="25"/>
  <c r="I19" i="25"/>
  <c r="I11" i="25"/>
  <c r="I3" i="25"/>
  <c r="I14" i="25"/>
  <c r="I30" i="25"/>
  <c r="I46" i="25"/>
  <c r="I62" i="25"/>
  <c r="I78" i="25"/>
  <c r="I8" i="25"/>
  <c r="I24" i="25"/>
  <c r="I40" i="25"/>
  <c r="I56" i="25"/>
  <c r="I72" i="25"/>
  <c r="I82" i="25"/>
  <c r="I9" i="25"/>
  <c r="I2" i="25"/>
  <c r="I18" i="25"/>
  <c r="I34" i="25"/>
  <c r="I50" i="25"/>
  <c r="I66" i="25"/>
  <c r="I12" i="25"/>
  <c r="I28" i="25"/>
  <c r="I44" i="25"/>
  <c r="I60" i="25"/>
  <c r="I76" i="25"/>
  <c r="I79" i="25"/>
  <c r="I71" i="25"/>
  <c r="I63" i="25"/>
  <c r="I55" i="25"/>
  <c r="I47" i="25"/>
  <c r="I39" i="25"/>
  <c r="I31" i="25"/>
  <c r="I23" i="25"/>
  <c r="I15" i="25"/>
  <c r="I7" i="25"/>
  <c r="I6" i="25"/>
  <c r="I22" i="25"/>
  <c r="I38" i="25"/>
  <c r="I54" i="25"/>
  <c r="I70" i="25"/>
  <c r="I83" i="25"/>
  <c r="I16" i="25"/>
  <c r="I32" i="25"/>
  <c r="I48" i="25"/>
  <c r="I64" i="25"/>
  <c r="I80" i="25"/>
  <c r="I91" i="27"/>
  <c r="G91" i="27"/>
  <c r="E91" i="27"/>
  <c r="C91" i="27"/>
  <c r="C90" i="27"/>
  <c r="I90" i="27"/>
  <c r="G90" i="27"/>
  <c r="E90" i="27"/>
  <c r="I89" i="27"/>
  <c r="G89" i="27"/>
  <c r="E89" i="27"/>
  <c r="C89" i="27"/>
  <c r="H83" i="9"/>
  <c r="G83" i="9"/>
  <c r="F83" i="9"/>
  <c r="E83" i="9"/>
  <c r="H82" i="9"/>
  <c r="G82" i="9"/>
  <c r="F82" i="9"/>
  <c r="E82" i="9"/>
  <c r="H81" i="9"/>
  <c r="G81" i="9"/>
  <c r="F81" i="9"/>
  <c r="E81" i="9"/>
  <c r="H80" i="9"/>
  <c r="G80" i="9"/>
  <c r="F80" i="9"/>
  <c r="E80" i="9"/>
  <c r="H79" i="9"/>
  <c r="G79" i="9"/>
  <c r="F79" i="9"/>
  <c r="E79" i="9"/>
  <c r="H78" i="9"/>
  <c r="G78" i="9"/>
  <c r="F78" i="9"/>
  <c r="E78" i="9"/>
  <c r="H77" i="9"/>
  <c r="G77" i="9"/>
  <c r="F77" i="9"/>
  <c r="E77" i="9"/>
  <c r="H76" i="9"/>
  <c r="G76" i="9"/>
  <c r="F76" i="9"/>
  <c r="E76" i="9"/>
  <c r="H75" i="9"/>
  <c r="G75" i="9"/>
  <c r="F75" i="9"/>
  <c r="E75" i="9"/>
  <c r="H74" i="9"/>
  <c r="G74" i="9"/>
  <c r="F74" i="9"/>
  <c r="E74" i="9"/>
  <c r="H73" i="9"/>
  <c r="G73" i="9"/>
  <c r="F73" i="9"/>
  <c r="E73" i="9"/>
  <c r="H72" i="9"/>
  <c r="G72" i="9"/>
  <c r="F72" i="9"/>
  <c r="E72" i="9"/>
  <c r="H71" i="9"/>
  <c r="G71" i="9"/>
  <c r="F71" i="9"/>
  <c r="E71" i="9"/>
  <c r="H70" i="9"/>
  <c r="G70" i="9"/>
  <c r="F70" i="9"/>
  <c r="E70" i="9"/>
  <c r="H69" i="9"/>
  <c r="G69" i="9"/>
  <c r="F69" i="9"/>
  <c r="E69" i="9"/>
  <c r="H68" i="9"/>
  <c r="G68" i="9"/>
  <c r="F68" i="9"/>
  <c r="E68" i="9"/>
  <c r="H67" i="9"/>
  <c r="G67" i="9"/>
  <c r="F67" i="9"/>
  <c r="E67" i="9"/>
  <c r="H66" i="9"/>
  <c r="G66" i="9"/>
  <c r="F66" i="9"/>
  <c r="E66" i="9"/>
  <c r="H65" i="9"/>
  <c r="G65" i="9"/>
  <c r="F65" i="9"/>
  <c r="E65" i="9"/>
  <c r="H64" i="9"/>
  <c r="G64" i="9"/>
  <c r="F64" i="9"/>
  <c r="E64" i="9"/>
  <c r="H63" i="9"/>
  <c r="G63" i="9"/>
  <c r="F63" i="9"/>
  <c r="E63" i="9"/>
  <c r="H62" i="9"/>
  <c r="G62" i="9"/>
  <c r="F62" i="9"/>
  <c r="E62" i="9"/>
  <c r="H61" i="9"/>
  <c r="G61" i="9"/>
  <c r="F61" i="9"/>
  <c r="E61" i="9"/>
  <c r="H60" i="9"/>
  <c r="G60" i="9"/>
  <c r="F60" i="9"/>
  <c r="E60" i="9"/>
  <c r="H59" i="9"/>
  <c r="G59" i="9"/>
  <c r="F59" i="9"/>
  <c r="E59" i="9"/>
  <c r="H58" i="9"/>
  <c r="G58" i="9"/>
  <c r="F58" i="9"/>
  <c r="E58" i="9"/>
  <c r="H57" i="9"/>
  <c r="G57" i="9"/>
  <c r="F57" i="9"/>
  <c r="E57" i="9"/>
  <c r="H56" i="9"/>
  <c r="G56" i="9"/>
  <c r="F56" i="9"/>
  <c r="E56" i="9"/>
  <c r="H55" i="9"/>
  <c r="G55" i="9"/>
  <c r="F55" i="9"/>
  <c r="E55" i="9"/>
  <c r="H54" i="9"/>
  <c r="G54" i="9"/>
  <c r="F54" i="9"/>
  <c r="E54" i="9"/>
  <c r="H53" i="9"/>
  <c r="G53" i="9"/>
  <c r="F53" i="9"/>
  <c r="E53" i="9"/>
  <c r="H52" i="9"/>
  <c r="G52" i="9"/>
  <c r="F52" i="9"/>
  <c r="E52" i="9"/>
  <c r="H51" i="9"/>
  <c r="G51" i="9"/>
  <c r="F51" i="9"/>
  <c r="E51" i="9"/>
  <c r="H50" i="9"/>
  <c r="G50" i="9"/>
  <c r="F50" i="9"/>
  <c r="E50" i="9"/>
  <c r="H49" i="9"/>
  <c r="G49" i="9"/>
  <c r="F49" i="9"/>
  <c r="E49" i="9"/>
  <c r="H48" i="9"/>
  <c r="G48" i="9"/>
  <c r="F48" i="9"/>
  <c r="E48" i="9"/>
  <c r="H47" i="9"/>
  <c r="G47" i="9"/>
  <c r="F47" i="9"/>
  <c r="E47" i="9"/>
  <c r="H46" i="9"/>
  <c r="G46" i="9"/>
  <c r="F46" i="9"/>
  <c r="E46" i="9"/>
  <c r="H45" i="9"/>
  <c r="G45" i="9"/>
  <c r="F45" i="9"/>
  <c r="E45" i="9"/>
  <c r="H44" i="9"/>
  <c r="G44" i="9"/>
  <c r="F44" i="9"/>
  <c r="E44" i="9"/>
  <c r="H43" i="9"/>
  <c r="G43" i="9"/>
  <c r="F43" i="9"/>
  <c r="E43" i="9"/>
  <c r="H42" i="9"/>
  <c r="G42" i="9"/>
  <c r="F42" i="9"/>
  <c r="E42" i="9"/>
  <c r="H41" i="9"/>
  <c r="G41" i="9"/>
  <c r="F41" i="9"/>
  <c r="E41" i="9"/>
  <c r="H40" i="9"/>
  <c r="G40" i="9"/>
  <c r="F40" i="9"/>
  <c r="E40" i="9"/>
  <c r="H39" i="9"/>
  <c r="G39" i="9"/>
  <c r="F39" i="9"/>
  <c r="E39" i="9"/>
  <c r="H38" i="9"/>
  <c r="G38" i="9"/>
  <c r="F38" i="9"/>
  <c r="E38" i="9"/>
  <c r="H37" i="9"/>
  <c r="G37" i="9"/>
  <c r="F37" i="9"/>
  <c r="E37" i="9"/>
  <c r="H36" i="9"/>
  <c r="G36" i="9"/>
  <c r="F36" i="9"/>
  <c r="E36" i="9"/>
  <c r="H35" i="9"/>
  <c r="G35" i="9"/>
  <c r="F35" i="9"/>
  <c r="E35" i="9"/>
  <c r="H34" i="9"/>
  <c r="G34" i="9"/>
  <c r="F34" i="9"/>
  <c r="E34" i="9"/>
  <c r="H33" i="9"/>
  <c r="G33" i="9"/>
  <c r="F33" i="9"/>
  <c r="E33" i="9"/>
  <c r="H32" i="9"/>
  <c r="G32" i="9"/>
  <c r="F32" i="9"/>
  <c r="E32" i="9"/>
  <c r="H31" i="9"/>
  <c r="G31" i="9"/>
  <c r="F31" i="9"/>
  <c r="E31" i="9"/>
  <c r="H30" i="9"/>
  <c r="G30" i="9"/>
  <c r="F30" i="9"/>
  <c r="E30" i="9"/>
  <c r="H29" i="9"/>
  <c r="G29" i="9"/>
  <c r="F29" i="9"/>
  <c r="E29" i="9"/>
  <c r="H28" i="9"/>
  <c r="G28" i="9"/>
  <c r="F28" i="9"/>
  <c r="E28" i="9"/>
  <c r="H27" i="9"/>
  <c r="G27" i="9"/>
  <c r="F27" i="9"/>
  <c r="E27" i="9"/>
  <c r="H26" i="9"/>
  <c r="G26" i="9"/>
  <c r="F26" i="9"/>
  <c r="E26" i="9"/>
  <c r="H25" i="9"/>
  <c r="G25" i="9"/>
  <c r="F25" i="9"/>
  <c r="E25" i="9"/>
  <c r="H24" i="9"/>
  <c r="G24" i="9"/>
  <c r="F24" i="9"/>
  <c r="E24" i="9"/>
  <c r="H23" i="9"/>
  <c r="G23" i="9"/>
  <c r="F23" i="9"/>
  <c r="E23" i="9"/>
  <c r="H22" i="9"/>
  <c r="G22" i="9"/>
  <c r="F22" i="9"/>
  <c r="E22" i="9"/>
  <c r="H21" i="9"/>
  <c r="G21" i="9"/>
  <c r="F21" i="9"/>
  <c r="E21" i="9"/>
  <c r="H20" i="9"/>
  <c r="G20" i="9"/>
  <c r="F20" i="9"/>
  <c r="E20" i="9"/>
  <c r="H19" i="9"/>
  <c r="G19" i="9"/>
  <c r="F19" i="9"/>
  <c r="E19" i="9"/>
  <c r="H18" i="9"/>
  <c r="G18" i="9"/>
  <c r="F18" i="9"/>
  <c r="E18" i="9"/>
  <c r="H17" i="9"/>
  <c r="G17" i="9"/>
  <c r="F17" i="9"/>
  <c r="E17" i="9"/>
  <c r="H16" i="9"/>
  <c r="G16" i="9"/>
  <c r="F16" i="9"/>
  <c r="E16" i="9"/>
  <c r="H15" i="9"/>
  <c r="G15" i="9"/>
  <c r="F15" i="9"/>
  <c r="E15" i="9"/>
  <c r="H14" i="9"/>
  <c r="G14" i="9"/>
  <c r="F14" i="9"/>
  <c r="E14" i="9"/>
  <c r="H13" i="9"/>
  <c r="G13" i="9"/>
  <c r="F13" i="9"/>
  <c r="E13" i="9"/>
  <c r="H12" i="9"/>
  <c r="G12" i="9"/>
  <c r="F12" i="9"/>
  <c r="E12" i="9"/>
  <c r="H11" i="9"/>
  <c r="G11" i="9"/>
  <c r="F11" i="9"/>
  <c r="E11" i="9"/>
  <c r="H10" i="9"/>
  <c r="G10" i="9"/>
  <c r="F10" i="9"/>
  <c r="E10" i="9"/>
  <c r="H9" i="9"/>
  <c r="G9" i="9"/>
  <c r="F9" i="9"/>
  <c r="E9" i="9"/>
  <c r="H8" i="9"/>
  <c r="G8" i="9"/>
  <c r="F8" i="9"/>
  <c r="E8" i="9"/>
  <c r="H7" i="9"/>
  <c r="G7" i="9"/>
  <c r="F7" i="9"/>
  <c r="E7" i="9"/>
  <c r="H6" i="9"/>
  <c r="G6" i="9"/>
  <c r="F6" i="9"/>
  <c r="E6" i="9"/>
  <c r="H5" i="9"/>
  <c r="G5" i="9"/>
  <c r="F5" i="9"/>
  <c r="E5" i="9"/>
  <c r="H4" i="9"/>
  <c r="G4" i="9"/>
  <c r="F4" i="9"/>
  <c r="E4" i="9"/>
  <c r="H3" i="9"/>
  <c r="G3" i="9"/>
  <c r="F3" i="9"/>
  <c r="E3" i="9"/>
  <c r="H2" i="9"/>
  <c r="G2" i="9"/>
  <c r="F2" i="9"/>
  <c r="E2" i="9"/>
  <c r="H83" i="8"/>
  <c r="G83" i="8"/>
  <c r="F83" i="8"/>
  <c r="E83" i="8"/>
  <c r="H82" i="8"/>
  <c r="G82" i="8"/>
  <c r="F82" i="8"/>
  <c r="E82" i="8"/>
  <c r="H81" i="8"/>
  <c r="G81" i="8"/>
  <c r="F81" i="8"/>
  <c r="E81" i="8"/>
  <c r="H80" i="8"/>
  <c r="G80" i="8"/>
  <c r="F80" i="8"/>
  <c r="E80" i="8"/>
  <c r="H79" i="8"/>
  <c r="G79" i="8"/>
  <c r="F79" i="8"/>
  <c r="E79" i="8"/>
  <c r="H78" i="8"/>
  <c r="G78" i="8"/>
  <c r="F78" i="8"/>
  <c r="E78" i="8"/>
  <c r="H77" i="8"/>
  <c r="G77" i="8"/>
  <c r="F77" i="8"/>
  <c r="E77" i="8"/>
  <c r="H76" i="8"/>
  <c r="G76" i="8"/>
  <c r="F76" i="8"/>
  <c r="E76" i="8"/>
  <c r="H75" i="8"/>
  <c r="G75" i="8"/>
  <c r="F75" i="8"/>
  <c r="E75" i="8"/>
  <c r="H74" i="8"/>
  <c r="G74" i="8"/>
  <c r="F74" i="8"/>
  <c r="E74" i="8"/>
  <c r="H73" i="8"/>
  <c r="G73" i="8"/>
  <c r="F73" i="8"/>
  <c r="E73" i="8"/>
  <c r="H72" i="8"/>
  <c r="G72" i="8"/>
  <c r="F72" i="8"/>
  <c r="E72" i="8"/>
  <c r="H71" i="8"/>
  <c r="G71" i="8"/>
  <c r="F71" i="8"/>
  <c r="E71" i="8"/>
  <c r="H70" i="8"/>
  <c r="G70" i="8"/>
  <c r="F70" i="8"/>
  <c r="E70" i="8"/>
  <c r="H69" i="8"/>
  <c r="G69" i="8"/>
  <c r="F69" i="8"/>
  <c r="E69" i="8"/>
  <c r="H68" i="8"/>
  <c r="G68" i="8"/>
  <c r="F68" i="8"/>
  <c r="E68" i="8"/>
  <c r="H67" i="8"/>
  <c r="G67" i="8"/>
  <c r="F67" i="8"/>
  <c r="E67" i="8"/>
  <c r="H66" i="8"/>
  <c r="G66" i="8"/>
  <c r="F66" i="8"/>
  <c r="E66" i="8"/>
  <c r="H65" i="8"/>
  <c r="G65" i="8"/>
  <c r="F65" i="8"/>
  <c r="E65" i="8"/>
  <c r="H64" i="8"/>
  <c r="G64" i="8"/>
  <c r="F64" i="8"/>
  <c r="E64" i="8"/>
  <c r="H63" i="8"/>
  <c r="G63" i="8"/>
  <c r="F63" i="8"/>
  <c r="E63" i="8"/>
  <c r="H62" i="8"/>
  <c r="G62" i="8"/>
  <c r="F62" i="8"/>
  <c r="E62" i="8"/>
  <c r="H61" i="8"/>
  <c r="G61" i="8"/>
  <c r="F61" i="8"/>
  <c r="E61" i="8"/>
  <c r="H60" i="8"/>
  <c r="G60" i="8"/>
  <c r="F60" i="8"/>
  <c r="E60" i="8"/>
  <c r="H59" i="8"/>
  <c r="G59" i="8"/>
  <c r="F59" i="8"/>
  <c r="E59" i="8"/>
  <c r="H58" i="8"/>
  <c r="G58" i="8"/>
  <c r="F58" i="8"/>
  <c r="E58" i="8"/>
  <c r="H57" i="8"/>
  <c r="G57" i="8"/>
  <c r="F57" i="8"/>
  <c r="E57" i="8"/>
  <c r="H56" i="8"/>
  <c r="G56" i="8"/>
  <c r="F56" i="8"/>
  <c r="E56" i="8"/>
  <c r="H55" i="8"/>
  <c r="G55" i="8"/>
  <c r="F55" i="8"/>
  <c r="E55" i="8"/>
  <c r="H54" i="8"/>
  <c r="G54" i="8"/>
  <c r="F54" i="8"/>
  <c r="E54" i="8"/>
  <c r="H53" i="8"/>
  <c r="G53" i="8"/>
  <c r="F53" i="8"/>
  <c r="E53" i="8"/>
  <c r="H52" i="8"/>
  <c r="G52" i="8"/>
  <c r="F52" i="8"/>
  <c r="E52" i="8"/>
  <c r="H51" i="8"/>
  <c r="G51" i="8"/>
  <c r="F51" i="8"/>
  <c r="E51" i="8"/>
  <c r="H50" i="8"/>
  <c r="G50" i="8"/>
  <c r="F50" i="8"/>
  <c r="E50" i="8"/>
  <c r="H49" i="8"/>
  <c r="G49" i="8"/>
  <c r="F49" i="8"/>
  <c r="E49" i="8"/>
  <c r="H48" i="8"/>
  <c r="G48" i="8"/>
  <c r="F48" i="8"/>
  <c r="E48" i="8"/>
  <c r="H47" i="8"/>
  <c r="G47" i="8"/>
  <c r="F47" i="8"/>
  <c r="E47" i="8"/>
  <c r="H46" i="8"/>
  <c r="G46" i="8"/>
  <c r="F46" i="8"/>
  <c r="E46" i="8"/>
  <c r="H45" i="8"/>
  <c r="G45" i="8"/>
  <c r="F45" i="8"/>
  <c r="E45" i="8"/>
  <c r="H44" i="8"/>
  <c r="G44" i="8"/>
  <c r="F44" i="8"/>
  <c r="E44" i="8"/>
  <c r="H43" i="8"/>
  <c r="G43" i="8"/>
  <c r="F43" i="8"/>
  <c r="E43" i="8"/>
  <c r="H42" i="8"/>
  <c r="G42" i="8"/>
  <c r="F42" i="8"/>
  <c r="E42" i="8"/>
  <c r="H41" i="8"/>
  <c r="G41" i="8"/>
  <c r="F41" i="8"/>
  <c r="E41" i="8"/>
  <c r="H40" i="8"/>
  <c r="G40" i="8"/>
  <c r="F40" i="8"/>
  <c r="E40" i="8"/>
  <c r="H39" i="8"/>
  <c r="G39" i="8"/>
  <c r="F39" i="8"/>
  <c r="E39" i="8"/>
  <c r="H38" i="8"/>
  <c r="G38" i="8"/>
  <c r="F38" i="8"/>
  <c r="E38" i="8"/>
  <c r="H37" i="8"/>
  <c r="G37" i="8"/>
  <c r="F37" i="8"/>
  <c r="E37" i="8"/>
  <c r="H36" i="8"/>
  <c r="G36" i="8"/>
  <c r="F36" i="8"/>
  <c r="E36" i="8"/>
  <c r="H35" i="8"/>
  <c r="G35" i="8"/>
  <c r="F35" i="8"/>
  <c r="E35" i="8"/>
  <c r="H34" i="8"/>
  <c r="G34" i="8"/>
  <c r="F34" i="8"/>
  <c r="E34" i="8"/>
  <c r="H33" i="8"/>
  <c r="G33" i="8"/>
  <c r="F33" i="8"/>
  <c r="E33" i="8"/>
  <c r="H32" i="8"/>
  <c r="G32" i="8"/>
  <c r="F32" i="8"/>
  <c r="E32" i="8"/>
  <c r="H31" i="8"/>
  <c r="G31" i="8"/>
  <c r="F31" i="8"/>
  <c r="E31" i="8"/>
  <c r="H30" i="8"/>
  <c r="G30" i="8"/>
  <c r="F30" i="8"/>
  <c r="E30" i="8"/>
  <c r="H29" i="8"/>
  <c r="G29" i="8"/>
  <c r="F29" i="8"/>
  <c r="E29" i="8"/>
  <c r="H28" i="8"/>
  <c r="G28" i="8"/>
  <c r="F28" i="8"/>
  <c r="E28" i="8"/>
  <c r="H27" i="8"/>
  <c r="G27" i="8"/>
  <c r="F27" i="8"/>
  <c r="E27" i="8"/>
  <c r="H26" i="8"/>
  <c r="G26" i="8"/>
  <c r="F26" i="8"/>
  <c r="E26" i="8"/>
  <c r="H25" i="8"/>
  <c r="G25" i="8"/>
  <c r="F25" i="8"/>
  <c r="E25" i="8"/>
  <c r="H24" i="8"/>
  <c r="G24" i="8"/>
  <c r="F24" i="8"/>
  <c r="E24" i="8"/>
  <c r="H23" i="8"/>
  <c r="G23" i="8"/>
  <c r="F23" i="8"/>
  <c r="E23" i="8"/>
  <c r="H22" i="8"/>
  <c r="G22" i="8"/>
  <c r="F22" i="8"/>
  <c r="E22" i="8"/>
  <c r="H21" i="8"/>
  <c r="G21" i="8"/>
  <c r="F21" i="8"/>
  <c r="E21" i="8"/>
  <c r="H20" i="8"/>
  <c r="G20" i="8"/>
  <c r="F20" i="8"/>
  <c r="E20" i="8"/>
  <c r="H19" i="8"/>
  <c r="G19" i="8"/>
  <c r="F19" i="8"/>
  <c r="E19" i="8"/>
  <c r="H18" i="8"/>
  <c r="G18" i="8"/>
  <c r="F18" i="8"/>
  <c r="E18" i="8"/>
  <c r="H17" i="8"/>
  <c r="G17" i="8"/>
  <c r="F17" i="8"/>
  <c r="E17" i="8"/>
  <c r="H16" i="8"/>
  <c r="G16" i="8"/>
  <c r="F16" i="8"/>
  <c r="E16" i="8"/>
  <c r="H15" i="8"/>
  <c r="G15" i="8"/>
  <c r="F15" i="8"/>
  <c r="E15" i="8"/>
  <c r="H14" i="8"/>
  <c r="G14" i="8"/>
  <c r="F14" i="8"/>
  <c r="E14" i="8"/>
  <c r="H13" i="8"/>
  <c r="G13" i="8"/>
  <c r="F13" i="8"/>
  <c r="E13" i="8"/>
  <c r="H12" i="8"/>
  <c r="G12" i="8"/>
  <c r="F12" i="8"/>
  <c r="E12" i="8"/>
  <c r="H11" i="8"/>
  <c r="G11" i="8"/>
  <c r="F11" i="8"/>
  <c r="E11" i="8"/>
  <c r="H10" i="8"/>
  <c r="G10" i="8"/>
  <c r="F10" i="8"/>
  <c r="E10" i="8"/>
  <c r="H9" i="8"/>
  <c r="G9" i="8"/>
  <c r="F9" i="8"/>
  <c r="E9" i="8"/>
  <c r="H8" i="8"/>
  <c r="G8" i="8"/>
  <c r="F8" i="8"/>
  <c r="E8" i="8"/>
  <c r="H7" i="8"/>
  <c r="G7" i="8"/>
  <c r="F7" i="8"/>
  <c r="E7" i="8"/>
  <c r="H6" i="8"/>
  <c r="G6" i="8"/>
  <c r="F6" i="8"/>
  <c r="E6" i="8"/>
  <c r="H5" i="8"/>
  <c r="G5" i="8"/>
  <c r="F5" i="8"/>
  <c r="E5" i="8"/>
  <c r="H4" i="8"/>
  <c r="G4" i="8"/>
  <c r="F4" i="8"/>
  <c r="E4" i="8"/>
  <c r="H3" i="8"/>
  <c r="G3" i="8"/>
  <c r="F3" i="8"/>
  <c r="E3" i="8"/>
  <c r="H2" i="8"/>
  <c r="G2" i="8"/>
  <c r="F2" i="8"/>
  <c r="E2" i="8"/>
  <c r="I88" i="27"/>
  <c r="G88" i="27"/>
  <c r="E88" i="27"/>
  <c r="C88" i="27"/>
  <c r="C87" i="27"/>
  <c r="E87" i="27"/>
  <c r="G87" i="27"/>
  <c r="I87" i="27"/>
  <c r="I85" i="27"/>
  <c r="I86" i="27"/>
  <c r="G85" i="27"/>
  <c r="G86" i="27"/>
  <c r="E85" i="27"/>
  <c r="E86" i="27"/>
  <c r="C85" i="27"/>
  <c r="C86" i="27"/>
  <c r="I84" i="27"/>
  <c r="G84" i="27"/>
  <c r="E83" i="27"/>
  <c r="E84" i="27"/>
  <c r="C83" i="27"/>
  <c r="C84" i="27"/>
  <c r="I83" i="27"/>
  <c r="G83" i="27"/>
  <c r="I82" i="27"/>
  <c r="G82" i="27"/>
  <c r="E82" i="27"/>
  <c r="C82" i="27"/>
  <c r="I81" i="27"/>
  <c r="G81" i="27"/>
  <c r="E81" i="27"/>
  <c r="C81" i="27"/>
  <c r="I80" i="27"/>
  <c r="G80" i="27"/>
  <c r="E80" i="27"/>
  <c r="C80" i="27"/>
  <c r="C79" i="27"/>
  <c r="I79" i="27"/>
  <c r="G79" i="27"/>
  <c r="E79" i="27"/>
  <c r="I78" i="27"/>
  <c r="G78" i="27"/>
  <c r="E78" i="27"/>
  <c r="C78" i="27"/>
  <c r="I77" i="27"/>
  <c r="G77" i="27"/>
  <c r="E77" i="27"/>
  <c r="C77" i="27"/>
  <c r="I76" i="27"/>
  <c r="G76" i="27"/>
  <c r="E76" i="27"/>
  <c r="C76" i="27"/>
  <c r="I75" i="27"/>
  <c r="G75" i="27"/>
  <c r="E75" i="27"/>
  <c r="C75" i="27"/>
  <c r="I74" i="27"/>
  <c r="G74" i="27"/>
  <c r="E74" i="27"/>
  <c r="C74" i="27"/>
  <c r="I73" i="27"/>
  <c r="G73" i="27"/>
  <c r="E73" i="27"/>
  <c r="C73" i="27"/>
  <c r="I72" i="27"/>
  <c r="G72" i="27"/>
  <c r="E72" i="27"/>
  <c r="C72" i="27"/>
  <c r="I71" i="27"/>
  <c r="G71" i="27"/>
  <c r="E71" i="27"/>
  <c r="C71" i="27"/>
  <c r="I70" i="27"/>
  <c r="G70" i="27"/>
  <c r="E70" i="27"/>
  <c r="C70" i="27"/>
  <c r="I69" i="27"/>
  <c r="G69" i="27"/>
  <c r="E69" i="27"/>
  <c r="C69" i="27"/>
  <c r="I68" i="27"/>
  <c r="G68" i="27"/>
  <c r="E68" i="27"/>
  <c r="C68" i="27"/>
  <c r="I67" i="27"/>
  <c r="G67" i="27"/>
  <c r="E67" i="27"/>
  <c r="C67" i="27"/>
  <c r="I66" i="27"/>
  <c r="G66" i="27"/>
  <c r="E66" i="27"/>
  <c r="C66" i="27"/>
  <c r="I65" i="27"/>
  <c r="G65" i="27"/>
  <c r="E65" i="27"/>
  <c r="C65" i="27"/>
  <c r="I64" i="27"/>
  <c r="G64" i="27"/>
  <c r="E64" i="27"/>
  <c r="C64" i="27"/>
  <c r="I63" i="27"/>
  <c r="G63" i="27"/>
  <c r="E63" i="27"/>
  <c r="C63" i="27"/>
  <c r="I62" i="27"/>
  <c r="G62" i="27"/>
  <c r="E62" i="27"/>
  <c r="C62" i="27"/>
  <c r="I61" i="27"/>
  <c r="G61" i="27"/>
  <c r="E61" i="27"/>
  <c r="C61" i="27"/>
  <c r="I60" i="27"/>
  <c r="G60" i="27"/>
  <c r="E60" i="27"/>
  <c r="C60" i="27"/>
  <c r="I59" i="27"/>
  <c r="G59" i="27"/>
  <c r="E59" i="27"/>
  <c r="C59" i="27"/>
  <c r="I58" i="27"/>
  <c r="G58" i="27"/>
  <c r="E58" i="27"/>
  <c r="C58" i="27"/>
  <c r="I57" i="27"/>
  <c r="G57" i="27"/>
  <c r="E57" i="27"/>
  <c r="C57" i="27"/>
  <c r="I56" i="27"/>
  <c r="G56" i="27"/>
  <c r="E56" i="27"/>
  <c r="C56" i="27"/>
  <c r="I55" i="27"/>
  <c r="G55" i="27"/>
  <c r="E55" i="27"/>
  <c r="C55" i="27"/>
  <c r="I54" i="27"/>
  <c r="G54" i="27"/>
  <c r="E54" i="27"/>
  <c r="C54" i="27"/>
  <c r="I53" i="27"/>
  <c r="G53" i="27"/>
  <c r="E53" i="27"/>
  <c r="C53" i="27"/>
  <c r="I52" i="27"/>
  <c r="G52" i="27"/>
  <c r="E52" i="27"/>
  <c r="C52" i="27"/>
  <c r="I51" i="27"/>
  <c r="G51" i="27"/>
  <c r="E51" i="27"/>
  <c r="C51" i="27"/>
  <c r="I50" i="27"/>
  <c r="G50" i="27"/>
  <c r="E50" i="27"/>
  <c r="C50" i="27"/>
  <c r="I49" i="27"/>
  <c r="G49" i="27"/>
  <c r="E49" i="27"/>
  <c r="C49" i="27"/>
  <c r="I48" i="27"/>
  <c r="G48" i="27"/>
  <c r="E48" i="27"/>
  <c r="C48" i="27"/>
  <c r="I47" i="27"/>
  <c r="G47" i="27"/>
  <c r="E47" i="27"/>
  <c r="C47" i="27"/>
  <c r="I46" i="27"/>
  <c r="G46" i="27"/>
  <c r="E46" i="27"/>
  <c r="C46" i="27"/>
  <c r="I45" i="27"/>
  <c r="G45" i="27"/>
  <c r="E45" i="27"/>
  <c r="C45" i="27"/>
  <c r="I44" i="27"/>
  <c r="G44" i="27"/>
  <c r="E44" i="27"/>
  <c r="C44" i="27"/>
  <c r="I43" i="27"/>
  <c r="G43" i="27"/>
  <c r="E43" i="27"/>
  <c r="C43" i="27"/>
  <c r="I42" i="27"/>
  <c r="G42" i="27"/>
  <c r="E42" i="27"/>
  <c r="C42" i="27"/>
  <c r="I41" i="27"/>
  <c r="G41" i="27"/>
  <c r="E41" i="27"/>
  <c r="C41" i="27"/>
  <c r="I40" i="27"/>
  <c r="G40" i="27"/>
  <c r="E40" i="27"/>
  <c r="C40" i="27"/>
  <c r="I39" i="27"/>
  <c r="G39" i="27"/>
  <c r="E39" i="27"/>
  <c r="C39" i="27"/>
  <c r="I38" i="27"/>
  <c r="G38" i="27"/>
  <c r="E38" i="27"/>
  <c r="C38" i="27"/>
  <c r="I37" i="27"/>
  <c r="G37" i="27"/>
  <c r="E37" i="27"/>
  <c r="C37" i="27"/>
  <c r="I36" i="27"/>
  <c r="G36" i="27"/>
  <c r="E36" i="27"/>
  <c r="C36" i="27"/>
  <c r="I35" i="27"/>
  <c r="G35" i="27"/>
  <c r="E35" i="27"/>
  <c r="C35" i="27"/>
  <c r="I34" i="27"/>
  <c r="G34" i="27"/>
  <c r="E34" i="27"/>
  <c r="C34" i="27"/>
  <c r="I33" i="27"/>
  <c r="G33" i="27"/>
  <c r="E33" i="27"/>
  <c r="C33" i="27"/>
  <c r="I32" i="27"/>
  <c r="G32" i="27"/>
  <c r="E32" i="27"/>
  <c r="C32" i="27"/>
  <c r="I31" i="27"/>
  <c r="G31" i="27"/>
  <c r="E31" i="27"/>
  <c r="C31" i="27"/>
  <c r="I30" i="27"/>
  <c r="G30" i="27"/>
  <c r="E30" i="27"/>
  <c r="C30" i="27"/>
  <c r="I29" i="27"/>
  <c r="G29" i="27"/>
  <c r="E29" i="27"/>
  <c r="C29" i="27"/>
  <c r="I28" i="27"/>
  <c r="G28" i="27"/>
  <c r="E28" i="27"/>
  <c r="C28" i="27"/>
  <c r="I27" i="27"/>
  <c r="G27" i="27"/>
  <c r="E27" i="27"/>
  <c r="C27" i="27"/>
  <c r="I26" i="27"/>
  <c r="G26" i="27"/>
  <c r="E26" i="27"/>
  <c r="C26" i="27"/>
  <c r="I25" i="27"/>
  <c r="G25" i="27"/>
  <c r="E25" i="27"/>
  <c r="C25" i="27"/>
  <c r="I24" i="27"/>
  <c r="G24" i="27"/>
  <c r="E24" i="27"/>
  <c r="C24" i="27"/>
  <c r="I23" i="27"/>
  <c r="G23" i="27"/>
  <c r="E23" i="27"/>
  <c r="C23" i="27"/>
  <c r="I22" i="27"/>
  <c r="G22" i="27"/>
  <c r="E22" i="27"/>
  <c r="C22" i="27"/>
  <c r="I21" i="27"/>
  <c r="G21" i="27"/>
  <c r="E21" i="27"/>
  <c r="C21" i="27"/>
  <c r="I20" i="27"/>
  <c r="G20" i="27"/>
  <c r="E20" i="27"/>
  <c r="C20" i="27"/>
  <c r="I19" i="27"/>
  <c r="G19" i="27"/>
  <c r="E19" i="27"/>
  <c r="C19" i="27"/>
  <c r="I18" i="27"/>
  <c r="G18" i="27"/>
  <c r="E18" i="27"/>
  <c r="C18" i="27"/>
  <c r="I17" i="27"/>
  <c r="G17" i="27"/>
  <c r="E17" i="27"/>
  <c r="C17" i="27"/>
  <c r="I16" i="27"/>
  <c r="G16" i="27"/>
  <c r="E16" i="27"/>
  <c r="C16" i="27"/>
  <c r="I15" i="27"/>
  <c r="G15" i="27"/>
  <c r="E15" i="27"/>
  <c r="C15" i="27"/>
  <c r="I14" i="27"/>
  <c r="G14" i="27"/>
  <c r="E14" i="27"/>
  <c r="C14" i="27"/>
  <c r="I13" i="27"/>
  <c r="G13" i="27"/>
  <c r="E13" i="27"/>
  <c r="C13" i="27"/>
  <c r="I12" i="27"/>
  <c r="G12" i="27"/>
  <c r="E12" i="27"/>
  <c r="C12" i="27"/>
  <c r="I11" i="27"/>
  <c r="G11" i="27"/>
  <c r="E11" i="27"/>
  <c r="C11" i="27"/>
  <c r="I10" i="27"/>
  <c r="G10" i="27"/>
  <c r="E10" i="27"/>
  <c r="C10" i="27"/>
  <c r="I9" i="27"/>
  <c r="G9" i="27"/>
  <c r="E9" i="27"/>
  <c r="C9" i="27"/>
  <c r="I8" i="27"/>
  <c r="G8" i="27"/>
  <c r="E8" i="27"/>
  <c r="C8" i="27"/>
  <c r="I7" i="27"/>
  <c r="G7" i="27"/>
  <c r="E7" i="27"/>
  <c r="C7" i="27"/>
  <c r="I6" i="27"/>
  <c r="G6" i="27"/>
  <c r="E6" i="27"/>
  <c r="C6" i="27"/>
  <c r="I5" i="27"/>
  <c r="G5" i="27"/>
  <c r="E5" i="27"/>
  <c r="C5" i="27"/>
  <c r="I4" i="27"/>
  <c r="G4" i="27"/>
  <c r="E4" i="27"/>
  <c r="C4" i="27"/>
  <c r="I3" i="27"/>
  <c r="G3" i="27"/>
  <c r="E3" i="27"/>
  <c r="C3" i="27"/>
  <c r="I2" i="27"/>
  <c r="G2" i="27"/>
  <c r="E2" i="27"/>
  <c r="C2" i="27"/>
  <c r="G26" i="21"/>
  <c r="F4" i="21"/>
  <c r="F8" i="21"/>
  <c r="F12" i="21"/>
  <c r="F16" i="21"/>
  <c r="F20" i="21"/>
  <c r="F24" i="21"/>
  <c r="F21" i="21"/>
  <c r="J26" i="21"/>
  <c r="F5" i="21"/>
  <c r="F9" i="21"/>
  <c r="F13" i="21"/>
  <c r="F17" i="21"/>
  <c r="F25" i="21"/>
  <c r="F2" i="21"/>
  <c r="F6" i="21"/>
  <c r="F10" i="21"/>
  <c r="F14" i="21"/>
  <c r="F18" i="21"/>
  <c r="F22" i="21"/>
  <c r="F26" i="21"/>
  <c r="F3" i="21"/>
  <c r="F7" i="21"/>
  <c r="F11" i="21"/>
  <c r="F15" i="21"/>
  <c r="F19" i="21"/>
  <c r="F23" i="21"/>
  <c r="H26" i="21"/>
  <c r="I8" i="21"/>
  <c r="I23" i="21"/>
  <c r="I3" i="21"/>
  <c r="I22" i="21"/>
  <c r="I13" i="21"/>
  <c r="I25" i="21"/>
  <c r="I4" i="21"/>
  <c r="I18" i="21"/>
  <c r="I24" i="21"/>
  <c r="I15" i="21"/>
  <c r="I26" i="21"/>
  <c r="I19" i="21"/>
  <c r="I6" i="21"/>
  <c r="I14" i="21"/>
  <c r="I11" i="21"/>
  <c r="I17" i="21"/>
  <c r="I20" i="21"/>
  <c r="I2" i="21"/>
  <c r="I7" i="21"/>
  <c r="I12" i="21"/>
  <c r="I16" i="21"/>
  <c r="I9" i="21"/>
  <c r="I5" i="21"/>
  <c r="I21" i="21"/>
  <c r="I10" i="21"/>
</calcChain>
</file>

<file path=xl/sharedStrings.xml><?xml version="1.0" encoding="utf-8"?>
<sst xmlns="http://schemas.openxmlformats.org/spreadsheetml/2006/main" count="1611" uniqueCount="334">
  <si>
    <t>Aylar</t>
  </si>
  <si>
    <t>FAALİYET KODU</t>
  </si>
  <si>
    <t xml:space="preserve">BİTKİSEL VE HAYVANSAL ÜRETİM        </t>
  </si>
  <si>
    <t xml:space="preserve">ORMANCILIK VE TOMRUKÇULUK           </t>
  </si>
  <si>
    <t xml:space="preserve">BALIKÇILIK VE SU ÜRÜNLERİ YETİŞ.    </t>
  </si>
  <si>
    <t xml:space="preserve">KÖMÜR VE LİNYİT ÇIKARTILMASI        </t>
  </si>
  <si>
    <t xml:space="preserve">HAM PETROL VE DOĞALGAZ ÇIKARIMI     </t>
  </si>
  <si>
    <t xml:space="preserve">METAL CEVHERİ MADENCİLİĞİ           </t>
  </si>
  <si>
    <t xml:space="preserve">MADENCİLİĞİ DESTEKLEYİCİ HİZMET     </t>
  </si>
  <si>
    <t xml:space="preserve">GIDA ÜRÜNLERİ İMALATI               </t>
  </si>
  <si>
    <t xml:space="preserve">İÇECEK İMALATI                      </t>
  </si>
  <si>
    <t xml:space="preserve">TÜTÜN ÜRÜNLERİ İMALATI              </t>
  </si>
  <si>
    <t xml:space="preserve">TEKSTİL ÜRÜNLERİ İMALATI            </t>
  </si>
  <si>
    <t xml:space="preserve">GİYİM EŞYALARI İMALATI              </t>
  </si>
  <si>
    <t xml:space="preserve">DERİ VE İLGİLİ ÜRÜNLER İMALATI      </t>
  </si>
  <si>
    <t xml:space="preserve">AĞAÇ,AĞAÇ ÜRÜNLERİ VE MANTAR ÜR.   </t>
  </si>
  <si>
    <t xml:space="preserve">KAĞIT VE KAĞIT ÜRÜNLERİ İMALATI     </t>
  </si>
  <si>
    <t>KAYITLI MEDYANIN BASILMASI VE ÇOĞ.</t>
  </si>
  <si>
    <t xml:space="preserve">KOK KÖMÜRÜ VE PETROL ÜRÜNLERİ İM. </t>
  </si>
  <si>
    <t xml:space="preserve">KİMYASAL ÜRÜNLERİ İMALATI           </t>
  </si>
  <si>
    <t xml:space="preserve">ECZACILIK VE ECZ.İLİŞKİN MALZ.İMAL. </t>
  </si>
  <si>
    <t xml:space="preserve">KAUÇUK VE PLASTİK ÜRÜNLER İMALATI   </t>
  </si>
  <si>
    <t xml:space="preserve">METALİK OLMAYAN ÜRÜNLER İMALATI     </t>
  </si>
  <si>
    <t xml:space="preserve">ANA METAL SANAYİ                    </t>
  </si>
  <si>
    <t>FABRİK.METAL ÜRÜNLERİ(MAK.TEC.HAR)</t>
  </si>
  <si>
    <t>BİLGİSAYAR, ELEKRONİK VE OPTİK ÜR.</t>
  </si>
  <si>
    <t xml:space="preserve">ELEKTRİKLİ TECHİZAT İMALATI         </t>
  </si>
  <si>
    <t xml:space="preserve">MAKİNE VE EKİPMAN İMALATI           </t>
  </si>
  <si>
    <t xml:space="preserve">MOTORLU KARA TAŞITI VE RÖMORK İM. </t>
  </si>
  <si>
    <t xml:space="preserve">DİĞER ULAŞIM ARAÇLARI İMALATI       </t>
  </si>
  <si>
    <t xml:space="preserve">MOBİLYA İMALATI                     </t>
  </si>
  <si>
    <t xml:space="preserve">DİĞER İMALATLAR                     </t>
  </si>
  <si>
    <t xml:space="preserve">MAKİNE VE EKİPMAN.KURULUMU VE ONAR. </t>
  </si>
  <si>
    <t>ELK.GAZ,BUHAR VE HAVA.SİS.ÜRET.DAĞT.</t>
  </si>
  <si>
    <t>SUYUN TOPLANMASI ARITILMASI VE DAĞT.</t>
  </si>
  <si>
    <t xml:space="preserve">KANALİZASYON                        </t>
  </si>
  <si>
    <t xml:space="preserve">ATIK MADDELERİN DEĞERLENDİRİLMESİ   </t>
  </si>
  <si>
    <t xml:space="preserve">İYİLEŞTİRME VE DİĞER ATIK YÖN.HİZ.  </t>
  </si>
  <si>
    <t xml:space="preserve">BİNA İNŞAATI                        </t>
  </si>
  <si>
    <t xml:space="preserve">BİNA DIŞI YAPILARIN İNŞAATI         </t>
  </si>
  <si>
    <t xml:space="preserve">ÖZEL İNŞAAT FAALİYETLERİ            </t>
  </si>
  <si>
    <t>TOPTAN VE PER.TİC.VE MOT.TAŞIT.ON..</t>
  </si>
  <si>
    <t xml:space="preserve">TOPTAN TİC.(MOT.TAŞIT.ONAR.HARİÇ)   </t>
  </si>
  <si>
    <t>PERAKENDE TİC.(MOT.TAŞIT.ONAR.HARİÇ)</t>
  </si>
  <si>
    <t xml:space="preserve">KARA TAŞIMA.VE BORU HATTI TAŞI.   </t>
  </si>
  <si>
    <t xml:space="preserve">SU YOLU TAŞIMACILIĞI                </t>
  </si>
  <si>
    <t xml:space="preserve">HAVAYOLU TAŞIMACILIĞI               </t>
  </si>
  <si>
    <t>TAŞIMA.İÇİN DEPOLAMA VE DESTEK.FA.</t>
  </si>
  <si>
    <t xml:space="preserve">POSTA VE KURYE FAALİYETLERİ         </t>
  </si>
  <si>
    <t xml:space="preserve">KONAKLAMA                           </t>
  </si>
  <si>
    <t xml:space="preserve">YİYECEK VE İÇECEK HİZMETİ FAAL.     </t>
  </si>
  <si>
    <t xml:space="preserve">YAYIMCILIK FAALİYETLERİ             </t>
  </si>
  <si>
    <t>SİNEMA FİLMİ VE SES KAYDI YAYIMCILI.</t>
  </si>
  <si>
    <t xml:space="preserve">PROGRAMCILIK VE YAYINCILIK FAAL.    </t>
  </si>
  <si>
    <t xml:space="preserve">TELEKOMİNİKASYON                    </t>
  </si>
  <si>
    <t xml:space="preserve">BİLGİSAYAR PROGRAMLAMA VE DANIŞ.    </t>
  </si>
  <si>
    <t xml:space="preserve">BİLGİ HİZMET FAALİYETLERİ           </t>
  </si>
  <si>
    <t xml:space="preserve">FİNANSAL HİZMET.(SİG.VE EMEK.HAR.) </t>
  </si>
  <si>
    <t>SİGORTA REAS.EMEK.FONL(ZOR.S.G.HARİÇ)</t>
  </si>
  <si>
    <t xml:space="preserve">FİNANS.VE SİG.HİZ.İÇİN YARD.FAAL.   </t>
  </si>
  <si>
    <t xml:space="preserve">GAYRİMENKUL FAALİYETLERİ            </t>
  </si>
  <si>
    <t xml:space="preserve">HUKUKİ VE MUHASEBE FAALİYETLERİ     </t>
  </si>
  <si>
    <t xml:space="preserve">İDARİ DANIŞMANLIK FAALİYETLERİ      </t>
  </si>
  <si>
    <t xml:space="preserve">MİMARLIK VE MÜHENDİSLİK FAALİYETİ   </t>
  </si>
  <si>
    <t xml:space="preserve">BİLİMSEL ARAŞTIRMA VE GELİŞ.FAAL.   </t>
  </si>
  <si>
    <t xml:space="preserve">REKLAMCILIK VE PAZAR ARAŞTIRMASI    </t>
  </si>
  <si>
    <t xml:space="preserve">DİĞER MESLEKİ,BİLİM.VE TEK.FAAL.    </t>
  </si>
  <si>
    <t xml:space="preserve">VETERİNERLİK HİZMETLERİ             </t>
  </si>
  <si>
    <t xml:space="preserve">KİRALAMA VE LEASING FAALİYETLERİ    </t>
  </si>
  <si>
    <t xml:space="preserve">İSTİHDAM FAALİYETLERİ               </t>
  </si>
  <si>
    <t xml:space="preserve">SEYAHAT ACENTESİ,TUR OPER.REZ.HİZ   </t>
  </si>
  <si>
    <t xml:space="preserve">GÜVENLİK VE SORUŞTURMA FA.    </t>
  </si>
  <si>
    <t xml:space="preserve">BİNA VE ÇEVRE DÜZENLEME FA.   </t>
  </si>
  <si>
    <t xml:space="preserve">BÜRO YÖNETİMİ,BÜRO DESTEĞİ FAAL.    </t>
  </si>
  <si>
    <t xml:space="preserve">KAMU YÖN.VE SAVUNMA,ZOR.SOS.GÜV.    </t>
  </si>
  <si>
    <t xml:space="preserve">EĞİTİM                              </t>
  </si>
  <si>
    <t xml:space="preserve">İNSAN SAĞLIĞI HİZMETLERİ            </t>
  </si>
  <si>
    <t xml:space="preserve">YATILI BAKIM FAALİYETLERİ           </t>
  </si>
  <si>
    <t xml:space="preserve">SOSYAL HİZMETLER                    </t>
  </si>
  <si>
    <t xml:space="preserve">YARATICI SANATLAR,EĞLENCE FAAL.     </t>
  </si>
  <si>
    <t xml:space="preserve">KÜTÜPHANE,ARŞİV VE MÜZELER          </t>
  </si>
  <si>
    <t xml:space="preserve">KUMAR VE MÜŞTEREK BAHİS FAAL        </t>
  </si>
  <si>
    <t xml:space="preserve">SPOR, EĞLENCE VE DİNLENCE FAAL.     </t>
  </si>
  <si>
    <t xml:space="preserve">ÜYE OLUNAN KURULUŞ FAALİYETLERİ     </t>
  </si>
  <si>
    <t xml:space="preserve">BİLGİSAYAR VE KİŞİSEL EV EŞYA.ON. </t>
  </si>
  <si>
    <t xml:space="preserve">DİĞER HİZMET FAALİYETLERİ           </t>
  </si>
  <si>
    <t xml:space="preserve">EV İÇİ ÇALIŞANLARIN FAALİYETLERİ    </t>
  </si>
  <si>
    <t xml:space="preserve">HANEHALKLARI TAR.KENDİ İHT.FAAL.    </t>
  </si>
  <si>
    <t xml:space="preserve">ULUSLARARASI ÖRGÜT VE TEMS.FA.    </t>
  </si>
  <si>
    <t>T O P L A M</t>
  </si>
  <si>
    <t>FAALİYET GRUPLARI</t>
  </si>
  <si>
    <t>İL KODU</t>
  </si>
  <si>
    <t xml:space="preserve">ADANA     </t>
  </si>
  <si>
    <t xml:space="preserve">ADIYAMAN  </t>
  </si>
  <si>
    <t xml:space="preserve">AFYONKARAHİSAR   </t>
  </si>
  <si>
    <t xml:space="preserve">AĞRI      </t>
  </si>
  <si>
    <t xml:space="preserve">AMASYA    </t>
  </si>
  <si>
    <t xml:space="preserve">ANKARA    </t>
  </si>
  <si>
    <t xml:space="preserve">ANTALYA   </t>
  </si>
  <si>
    <t xml:space="preserve">ARTVİN    </t>
  </si>
  <si>
    <t xml:space="preserve">AYDIN     </t>
  </si>
  <si>
    <t xml:space="preserve">BALIKESİR </t>
  </si>
  <si>
    <t xml:space="preserve">BİLECİK   </t>
  </si>
  <si>
    <t xml:space="preserve">BİNGÖL    </t>
  </si>
  <si>
    <t xml:space="preserve">BİTLİS    </t>
  </si>
  <si>
    <t xml:space="preserve">BOLU      </t>
  </si>
  <si>
    <t xml:space="preserve">BURDUR    </t>
  </si>
  <si>
    <t xml:space="preserve">BURSA     </t>
  </si>
  <si>
    <t xml:space="preserve">ÇANAKKALE </t>
  </si>
  <si>
    <t xml:space="preserve">ÇANKIRI   </t>
  </si>
  <si>
    <t xml:space="preserve">ÇORUM     </t>
  </si>
  <si>
    <t xml:space="preserve">DENİZLİ   </t>
  </si>
  <si>
    <t>DİYARBAKIR</t>
  </si>
  <si>
    <t xml:space="preserve">EDİRNE    </t>
  </si>
  <si>
    <t xml:space="preserve">ELAZIĞ    </t>
  </si>
  <si>
    <t xml:space="preserve">ERZİNCAN  </t>
  </si>
  <si>
    <t xml:space="preserve">ERZURUM   </t>
  </si>
  <si>
    <t xml:space="preserve">ESKİŞEHİR </t>
  </si>
  <si>
    <t xml:space="preserve">GAZİANTEP </t>
  </si>
  <si>
    <t xml:space="preserve">GİRESUN   </t>
  </si>
  <si>
    <t xml:space="preserve">GÜMÜŞHANE </t>
  </si>
  <si>
    <t xml:space="preserve">HAKKARİ   </t>
  </si>
  <si>
    <t xml:space="preserve">HATAY     </t>
  </si>
  <si>
    <t xml:space="preserve">ISPARTA   </t>
  </si>
  <si>
    <t xml:space="preserve">MERSİN    </t>
  </si>
  <si>
    <t xml:space="preserve">İSTANBUL  </t>
  </si>
  <si>
    <t xml:space="preserve">İZMİR     </t>
  </si>
  <si>
    <t xml:space="preserve">KARS      </t>
  </si>
  <si>
    <t xml:space="preserve">KASTAMONU </t>
  </si>
  <si>
    <t xml:space="preserve">KAYSERİ   </t>
  </si>
  <si>
    <t>KIRKLARELİ</t>
  </si>
  <si>
    <t xml:space="preserve">KIRŞEHİR  </t>
  </si>
  <si>
    <t xml:space="preserve">KOCAELİ   </t>
  </si>
  <si>
    <t xml:space="preserve">KONYA     </t>
  </si>
  <si>
    <t xml:space="preserve">KÜTAHYA   </t>
  </si>
  <si>
    <t xml:space="preserve">MALATYA   </t>
  </si>
  <si>
    <t xml:space="preserve">MANİSA    </t>
  </si>
  <si>
    <t xml:space="preserve">K.MARAŞ   </t>
  </si>
  <si>
    <t xml:space="preserve">MARDİN    </t>
  </si>
  <si>
    <t xml:space="preserve">MUĞLA     </t>
  </si>
  <si>
    <t xml:space="preserve">MUŞ       </t>
  </si>
  <si>
    <t xml:space="preserve">NEVŞEHİR  </t>
  </si>
  <si>
    <t xml:space="preserve">NİĞDE     </t>
  </si>
  <si>
    <t xml:space="preserve">ORDU      </t>
  </si>
  <si>
    <t xml:space="preserve">RİZE      </t>
  </si>
  <si>
    <t xml:space="preserve">SAKARYA   </t>
  </si>
  <si>
    <t xml:space="preserve">SAMSUN    </t>
  </si>
  <si>
    <t xml:space="preserve">SİİRT     </t>
  </si>
  <si>
    <t xml:space="preserve">SİNOP     </t>
  </si>
  <si>
    <t xml:space="preserve">SIVAS     </t>
  </si>
  <si>
    <t xml:space="preserve">TEKİRDAĞ  </t>
  </si>
  <si>
    <t xml:space="preserve">TOKAT     </t>
  </si>
  <si>
    <t xml:space="preserve">TRABZON   </t>
  </si>
  <si>
    <t xml:space="preserve">TUNCELİ   </t>
  </si>
  <si>
    <t xml:space="preserve">URFA      </t>
  </si>
  <si>
    <t xml:space="preserve">UŞAK      </t>
  </si>
  <si>
    <t xml:space="preserve">VAN       </t>
  </si>
  <si>
    <t xml:space="preserve">YOZGAT    </t>
  </si>
  <si>
    <t xml:space="preserve">ZONGULDAK </t>
  </si>
  <si>
    <t xml:space="preserve">AKSARAY   </t>
  </si>
  <si>
    <t xml:space="preserve">BAYBURT   </t>
  </si>
  <si>
    <t xml:space="preserve">KARAMAN   </t>
  </si>
  <si>
    <t xml:space="preserve">KIRIKKALE </t>
  </si>
  <si>
    <t xml:space="preserve">BATMAN    </t>
  </si>
  <si>
    <t xml:space="preserve">ŞIRNAK    </t>
  </si>
  <si>
    <t xml:space="preserve">BARTIN    </t>
  </si>
  <si>
    <t xml:space="preserve">ARDAHAN   </t>
  </si>
  <si>
    <t xml:space="preserve">IĞDIR     </t>
  </si>
  <si>
    <t xml:space="preserve">YALOVA    </t>
  </si>
  <si>
    <t xml:space="preserve">KARABÜK   </t>
  </si>
  <si>
    <t xml:space="preserve">KİLİS     </t>
  </si>
  <si>
    <t xml:space="preserve">OSMANİYE  </t>
  </si>
  <si>
    <t xml:space="preserve">DÜZCE     </t>
  </si>
  <si>
    <t>TOPLAM</t>
  </si>
  <si>
    <t>İLLER</t>
  </si>
  <si>
    <t>ADANA</t>
  </si>
  <si>
    <t>ADIYAMAN</t>
  </si>
  <si>
    <t>AFYONKARAHİSAR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</si>
  <si>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</si>
  <si>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</si>
  <si>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</si>
  <si>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</si>
  <si>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</si>
  <si>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</si>
  <si>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</si>
  <si>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</si>
  <si>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</si>
  <si>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</si>
  <si>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</si>
  <si>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</si>
  <si>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</si>
  <si>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</si>
  <si>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</si>
  <si>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</si>
  <si>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</si>
  <si>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</si>
  <si>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ÇANAKKALE</t>
  </si>
  <si>
    <t>ÇANKIRI</t>
  </si>
  <si>
    <t>ÇORUM</t>
  </si>
  <si>
    <t>DENİZLİ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</si>
  <si>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</si>
  <si>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</si>
  <si>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</si>
  <si>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</si>
  <si>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</si>
  <si>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</si>
  <si>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</si>
  <si>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</si>
  <si>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</si>
  <si>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</si>
  <si>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</si>
  <si>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IĞDIR</t>
  </si>
  <si>
    <t>ISPARTA</t>
  </si>
  <si>
    <t>İSTANBUL</t>
  </si>
  <si>
    <t>İZMİR</t>
  </si>
  <si>
    <t>KAHRAMANMARAŞ</t>
  </si>
  <si>
    <t>KARABÜK</t>
  </si>
  <si>
    <t>KARAMAN</t>
  </si>
  <si>
    <t>KARS</t>
  </si>
  <si>
    <t>KASTAMONU</t>
  </si>
  <si>
    <t>KAYSERİ</t>
  </si>
  <si>
    <t>KİLİS</t>
  </si>
  <si>
    <t>KIRIKKALE</t>
  </si>
  <si>
    <t>KIRŞEHİR</t>
  </si>
  <si>
    <t>KOCAELİ</t>
  </si>
  <si>
    <t>KONYA</t>
  </si>
  <si>
    <t>KÜTAHYA</t>
  </si>
  <si>
    <t>MALATYA</t>
  </si>
  <si>
    <t>MANİSA</t>
  </si>
  <si>
    <t>MARDİN</t>
  </si>
  <si>
    <t>MERSİN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</si>
  <si>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</si>
  <si>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</si>
  <si>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</si>
  <si>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</si>
  <si>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</si>
  <si>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</si>
  <si>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</si>
  <si>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</si>
  <si>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</si>
  <si>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</si>
  <si>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</si>
  <si>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</si>
  <si>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</si>
  <si>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</si>
  <si>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</si>
  <si>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</si>
  <si>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</si>
  <si>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</si>
  <si>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</si>
  <si>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</si>
  <si>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</si>
  <si>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</si>
  <si>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</si>
  <si>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t>İMALAT T O P L A M</t>
  </si>
  <si>
    <t>4/a</t>
  </si>
  <si>
    <t>4/a_endeks</t>
  </si>
  <si>
    <t>4/c_endeks</t>
  </si>
  <si>
    <t>4/c</t>
  </si>
  <si>
    <t>4/b Tarım</t>
  </si>
  <si>
    <t>4/b_Tarım_endeks</t>
  </si>
  <si>
    <t>4/b Esnaf</t>
  </si>
  <si>
    <t>Esnaf (4/b) Endeks</t>
  </si>
  <si>
    <t>Geçen Aya Göre Değişim</t>
  </si>
  <si>
    <t xml:space="preserve">AĞAÇ,AĞAÇ ÜRÜNLERİ VE MANTAR ÜR.  </t>
  </si>
  <si>
    <t xml:space="preserve">KOK KÖMÜRÜ VE PETROL ÜRÜN. İM. </t>
  </si>
  <si>
    <t xml:space="preserve">ECZACILIK VE ECZ.İLİŞKİN MAL.İM.. </t>
  </si>
  <si>
    <t xml:space="preserve">KAUÇUK VE PLASTİK ÜRÜNLER İM.  </t>
  </si>
  <si>
    <t xml:space="preserve">METALİK OLMAYAN ÜRÜNLER İMA.   </t>
  </si>
  <si>
    <t>FABRİK.METAL ÜRÜN.(MAK.TEC.HAR)</t>
  </si>
  <si>
    <t xml:space="preserve">MAKİNE VE EKİPMAN.KURULUMU VE ON. </t>
  </si>
  <si>
    <t>ELK.GAZ,BUHAR VE HAVA.SİS.ÜRET.DA.</t>
  </si>
  <si>
    <t>TOPTAN VE PER.TİC.VE MOT.TAŞIT.ON.</t>
  </si>
  <si>
    <t>PERAKENDE TİC.(MOT.TAŞIT.ONAR.HAR)</t>
  </si>
  <si>
    <t xml:space="preserve">KARA TAŞIMA.VE BORU HATTI TAŞIMA.   </t>
  </si>
  <si>
    <t>SİGOTA REAS.EMEK.FONL(ZOR.S.G.HARİÇ)</t>
  </si>
  <si>
    <t xml:space="preserve">GÜVENLİK VE SORUŞTURMA FAALİYET.    </t>
  </si>
  <si>
    <t xml:space="preserve">BİNA VE ÇEVRE DÜZENLEME FAALİYET.   </t>
  </si>
  <si>
    <t xml:space="preserve">BİLGİSAYAR VE KİŞİSEL EV EŞYA.ONAR. </t>
  </si>
  <si>
    <t xml:space="preserve">ULUSLARARASI ÖRGÜT VE TEMS.FAAL.    </t>
  </si>
  <si>
    <t>K.MARAŞ</t>
  </si>
  <si>
    <t xml:space="preserve">DİĞER MADENCİLİK VE TAŞ ŞubatÇILIĞI  </t>
  </si>
  <si>
    <t xml:space="preserve">DİĞER MADENCİLİK VE TAŞ Şubat.  </t>
  </si>
  <si>
    <t>İlin Payı (Nisan 2016)</t>
  </si>
  <si>
    <t>İlin Payı (Nisan2016)</t>
  </si>
  <si>
    <t>Başvuru Sayısındaki Değişim (Nisan 2016 - Nisan 2015)</t>
  </si>
  <si>
    <t>Başvuru Sayısındaki Fark (Nisan 2016 - Nisan 2015)</t>
  </si>
  <si>
    <t>Ödeme Yapılan Kişi Sayısındaki Değişim (Nisan 2016 - Nisan 2015)</t>
  </si>
  <si>
    <t>Ödeme Yapılan Kişi Sayısındaki Fark (Nisan 2016 - Nisan 2015)</t>
  </si>
  <si>
    <t>Sektörün payı Temmuz 2016)</t>
  </si>
  <si>
    <t>Çalışan Sayısında Değişim Temmuz 2016 - Temmuz 2015)</t>
  </si>
  <si>
    <t>Çalışan Sayısındaki Fark Temmuz 2016 - Temmuz 2015)</t>
  </si>
  <si>
    <t>Artışta Sektörün Payı (%) (Temmuz 2016)</t>
  </si>
  <si>
    <t>Çalışan Sayısındaki Fark Temmuz 2016 - Haziran 2016)</t>
  </si>
  <si>
    <t>Sektörün payı (Temmuz 2016)</t>
  </si>
  <si>
    <t>Çalışan Sayısında Değişim (Temmuz 2016 - Temmuz 2015)</t>
  </si>
  <si>
    <t>Çalışan Sayısındaki Fark (Temmuz 2016 - Temmuz 2015)</t>
  </si>
  <si>
    <t>Çalışan Sayısındaki Fark (Temmuz 2016 -Haziran 2016)</t>
  </si>
  <si>
    <t>İşyeri Sayısında Değişim (Temmuz 2016 - Temmuz 2015)</t>
  </si>
  <si>
    <t>İşyeri Sayısındaki Fark (Temmuz 2016 - Temmuz 2015)</t>
  </si>
  <si>
    <t>İşyeri Sayısındaki Fark (Temmuz 2016 - Haziran 2016)</t>
  </si>
  <si>
    <t>İlin Payı (Temmuz 2016)</t>
  </si>
  <si>
    <t>Çalışan Sayısındaki Fark  (Temmuz 2016 - Temmuz 2015)</t>
  </si>
  <si>
    <t>Artışta İlin Payı (%) (Temmuz 2016)</t>
  </si>
  <si>
    <t>Çalışan Sayısındaki Fark  (Temmuz 2016 - Haziran 2016)</t>
  </si>
  <si>
    <t>Esnaf Sayısında Değişim (Temmuz 2016 - Temmuz 2015)</t>
  </si>
  <si>
    <t>Esnaf Sayısındaki Fark (Temmuz 2016 - Temmuz 2015)</t>
  </si>
  <si>
    <t>Esnaf Sayısındaki Fark (Temmuz 2016 - Haziran 2016)</t>
  </si>
  <si>
    <t>Çiftçi Sayısında Değişim (Temmuz 2016 - Temmuz 2015)</t>
  </si>
  <si>
    <t>Çiftçi Sayısındaki Fark (Temmuz 2016 - Temmuz 2015)</t>
  </si>
  <si>
    <t>Çiftçi Sayısındaki Fark (Temmuz 2016 - Haziran 2016)</t>
  </si>
  <si>
    <t>Çalışan Sayısındaki Fark (Temmuz 2016 - Haziran 2016)</t>
  </si>
  <si>
    <t>Sektörün Sigortalı Kadın İstihdamındaki Payı (Temmuz 2016)</t>
  </si>
  <si>
    <t>Çalışan Sayısında Değişim (Temmuz 2016- Temmuz 2015)</t>
  </si>
  <si>
    <t>Çalışan Sayısındaki Fark (Temmuz 2016- Haziran 2016)</t>
  </si>
  <si>
    <t>İldeki Kadın İstihdamının Toplam İstihdama Oranı (Temmuz 2016)</t>
  </si>
  <si>
    <t>Kadın İstihdamındaki Değişim (Temmuz 2016 - Temmuz 2015)</t>
  </si>
  <si>
    <t>Kadın İstihdamındaki Fark (Temmuz 2016 - Temmuz 2015)</t>
  </si>
  <si>
    <t>Kadın İstihdamındaki Fark (Temmuz 2016 - Haziran 2016)</t>
  </si>
  <si>
    <t>Ortalama Günlük Kazanç Değişim (Temmuz 2016 - Temmuz 2015)</t>
  </si>
  <si>
    <t>Ortalama Günlük Kazanç Fark (TL) (Temmuz 2016 - Temmuz 2015)</t>
  </si>
  <si>
    <t>Ortalama Günlük Kazanç Fark (TL) (Temmuz 2016 - Haziran 2016)</t>
  </si>
  <si>
    <t>KOBİ İşyeri Sayısı Değişim (Temmuz 2016 - Temmuz 2015)</t>
  </si>
  <si>
    <t>KOBİ İşyeri Sayısı Fark (Temmuz 2016 - Temmuz 2015)</t>
  </si>
  <si>
    <t>KOBİ İşyeri Sayısı Fark (Temmuz 2016 - Haziran 2016)</t>
  </si>
  <si>
    <t>KOBİ İşyeri Sektör Değişim (Temmuz 2016 - Temmuz 2015)</t>
  </si>
  <si>
    <t>KOBİ İşyeri Sektör Fark (Temmuz 2016 - Temmuz 2015)</t>
  </si>
  <si>
    <t>KOBİ İşyeri Sektör Fark (Temmuz 2016 - Haziran 2016)</t>
  </si>
  <si>
    <t>KOBİ Sigortalı Sayısı Değişim (Temmuz 2016 - Temmuz 2015)</t>
  </si>
  <si>
    <t>KOBİ Sigortalı Sayısı Fark (Temmuz 2016 - Temmuz 2015)</t>
  </si>
  <si>
    <t>KOBİ Sigortalı Sayısı Fark (Temmuz 2016 - Haziran 2016)</t>
  </si>
  <si>
    <t>KOBİ Sigortalı Sektör Değişim (Temmuz 2016 - Temmuz 2015)</t>
  </si>
  <si>
    <t>KOBİ Sigortalı Sektör Fark (Temmuz 2016 - Temmuz 2015)</t>
  </si>
  <si>
    <t>KOBİ Sigortalı Sektör Fark (Temmuz 2016 - Haziran 2016)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</si>
</sst>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\ _₺_-;\-* #,##0.00\ _₺_-;_-* &quot;-&quot;??\ _₺_-;_-@_-"/>
    <numFmt numFmtId="164" formatCode="_-* #,##0.00\ _T_L_-;\-* #,##0.00\ _T_L_-;_-* &quot;-&quot;??\ _T_L_-;_-@_-"/>
    <numFmt numFmtId="165" formatCode="#,##0;[Red]#,##0"/>
    <numFmt numFmtId="166" formatCode="0.0%"/>
    <numFmt numFmtId="167" formatCode="0.0"/>
    <numFmt numFmtId="168" formatCode="#,##0.0"/>
    <numFmt numFmtId="169" formatCode="#,##0_ ;\-#,##0\ "/>
    <numFmt numFmtId="170" formatCode="_-* #,##0\ _T_L_-;\-* #,##0\ _T_L_-;_-* &quot;-&quot;??\ _T_L_-;_-@_-"/>
    <numFmt numFmtId="171" formatCode="General_)"/>
  </numFmts>
  <fonts count="75"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Arial"/>
      <family val="2"/>
      <charset val="162"/>
    </font>
    <font>
      <b/>
      <sz val="9"/>
      <name val="Arial"/>
      <family val="2"/>
      <charset val="162"/>
    </font>
    <font>
      <b/>
      <sz val="8"/>
      <name val="Arial"/>
      <family val="2"/>
      <charset val="162"/>
    </font>
    <font>
      <u/>
      <sz val="10"/>
      <color indexed="12"/>
      <name val="Arial Tur"/>
      <charset val="162"/>
    </font>
    <font>
      <sz val="11"/>
      <color indexed="8"/>
      <name val="Calibri"/>
      <family val="2"/>
      <charset val="162"/>
    </font>
    <font>
      <sz val="10"/>
      <name val="Arial Tur"/>
      <charset val="162"/>
    </font>
    <font>
      <sz val="9"/>
      <name val="Arial"/>
      <family val="2"/>
      <charset val="162"/>
    </font>
    <font>
      <sz val="8"/>
      <name val="Arial"/>
      <family val="2"/>
      <charset val="162"/>
    </font>
    <font>
      <sz val="8.5"/>
      <name val="Arial"/>
      <family val="2"/>
      <charset val="162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u/>
      <sz val="10"/>
      <color indexed="12"/>
      <name val="Arial"/>
      <family val="2"/>
      <charset val="162"/>
    </font>
    <font>
      <sz val="11"/>
      <color indexed="8"/>
      <name val="Calibri"/>
      <family val="2"/>
    </font>
    <font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52"/>
      <name val="Calibri"/>
      <family val="2"/>
      <charset val="162"/>
    </font>
    <font>
      <b/>
      <sz val="11"/>
      <color indexed="63"/>
      <name val="Calibri"/>
      <family val="2"/>
      <charset val="162"/>
    </font>
    <font>
      <sz val="11"/>
      <color indexed="62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sz val="11"/>
      <color indexed="17"/>
      <name val="Calibri"/>
      <family val="2"/>
      <charset val="162"/>
    </font>
    <font>
      <sz val="11"/>
      <color indexed="20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0"/>
      <name val="MS Sans Serif"/>
      <family val="2"/>
      <charset val="162"/>
    </font>
    <font>
      <sz val="10"/>
      <color indexed="8"/>
      <name val="Arial"/>
      <family val="2"/>
    </font>
    <font>
      <sz val="10"/>
      <name val="Geneva"/>
      <charset val="162"/>
    </font>
    <font>
      <sz val="10"/>
      <name val="Helv"/>
      <charset val="204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indexed="62"/>
      <name val="Cambria"/>
      <family val="2"/>
      <charset val="162"/>
      <scheme val="major"/>
    </font>
    <font>
      <b/>
      <sz val="18"/>
      <color indexed="62"/>
      <name val="Cambria"/>
      <family val="2"/>
      <scheme val="major"/>
    </font>
    <font>
      <sz val="11"/>
      <color rgb="FFFA7D00"/>
      <name val="Calibri"/>
      <family val="2"/>
      <scheme val="minor"/>
    </font>
    <font>
      <b/>
      <sz val="15"/>
      <color indexed="62"/>
      <name val="Calibri"/>
      <family val="2"/>
      <charset val="162"/>
      <scheme val="minor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  <charset val="162"/>
      <scheme val="minor"/>
    </font>
    <font>
      <b/>
      <sz val="13"/>
      <color indexed="62"/>
      <name val="Calibri"/>
      <family val="2"/>
      <scheme val="minor"/>
    </font>
    <font>
      <b/>
      <sz val="11"/>
      <color indexed="62"/>
      <name val="Calibri"/>
      <family val="2"/>
      <charset val="162"/>
      <scheme val="minor"/>
    </font>
    <font>
      <b/>
      <sz val="11"/>
      <color indexed="62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u/>
      <sz val="8"/>
      <color rgb="FF800080"/>
      <name val="Calibri"/>
      <family val="2"/>
      <charset val="162"/>
      <scheme val="minor"/>
    </font>
    <font>
      <u/>
      <sz val="8"/>
      <color indexed="39"/>
      <name val="Calibri"/>
      <family val="2"/>
      <charset val="16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  <family val="2"/>
      <charset val="162"/>
    </font>
    <font>
      <b/>
      <sz val="8.5"/>
      <name val="Arial"/>
      <family val="2"/>
      <charset val="162"/>
    </font>
    <font>
      <b/>
      <sz val="10"/>
      <name val="Arial Tur"/>
      <charset val="162"/>
    </font>
    <font>
      <sz val="10"/>
      <name val="Arial"/>
      <family val="2"/>
      <charset val="162"/>
    </font>
  </fonts>
  <fills count="4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indexed="21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12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2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1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1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911">
    <xf numFmtId="0" fontId="0" fillId="0" borderId="0"/>
    <xf numFmtId="164" fontId="2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11" fillId="0" borderId="0"/>
    <xf numFmtId="0" fontId="6" fillId="0" borderId="0"/>
    <xf numFmtId="0" fontId="1" fillId="0" borderId="0"/>
    <xf numFmtId="0" fontId="2" fillId="0" borderId="0"/>
    <xf numFmtId="0" fontId="7" fillId="0" borderId="0"/>
    <xf numFmtId="43" fontId="11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2" fillId="0" borderId="0"/>
    <xf numFmtId="0" fontId="15" fillId="7" borderId="0" applyNumberFormat="0" applyBorder="0" applyAlignment="0" applyProtection="0"/>
    <xf numFmtId="0" fontId="16" fillId="8" borderId="0" applyNumberFormat="0" applyBorder="0" applyAlignment="0" applyProtection="0"/>
    <xf numFmtId="0" fontId="17" fillId="9" borderId="0" applyNumberFormat="0" applyBorder="0" applyAlignment="0" applyProtection="0"/>
    <xf numFmtId="0" fontId="21" fillId="0" borderId="10" applyNumberFormat="0" applyFill="0" applyAlignment="0" applyProtection="0"/>
    <xf numFmtId="0" fontId="22" fillId="10" borderId="11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12" borderId="0" applyNumberFormat="0" applyBorder="0" applyAlignment="0" applyProtection="0"/>
    <xf numFmtId="0" fontId="11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11" fillId="21" borderId="0" applyNumberFormat="0" applyBorder="0" applyAlignment="0" applyProtection="0"/>
    <xf numFmtId="0" fontId="1" fillId="20" borderId="0" applyNumberFormat="0" applyBorder="0" applyAlignment="0" applyProtection="0"/>
    <xf numFmtId="0" fontId="11" fillId="21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48" fillId="19" borderId="0" applyNumberFormat="0" applyBorder="0" applyAlignment="0" applyProtection="0"/>
    <xf numFmtId="0" fontId="48" fillId="21" borderId="0" applyNumberFormat="0" applyBorder="0" applyAlignment="0" applyProtection="0"/>
    <xf numFmtId="0" fontId="1" fillId="20" borderId="0" applyNumberFormat="0" applyBorder="0" applyAlignment="0" applyProtection="0"/>
    <xf numFmtId="0" fontId="1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0" borderId="0" applyNumberFormat="0" applyBorder="0" applyAlignment="0" applyProtection="0"/>
    <xf numFmtId="0" fontId="2" fillId="0" borderId="0"/>
    <xf numFmtId="0" fontId="1" fillId="22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1" fillId="23" borderId="0" applyNumberFormat="0" applyBorder="0" applyAlignment="0" applyProtection="0"/>
    <xf numFmtId="0" fontId="48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1" fillId="19" borderId="0" applyNumberFormat="0" applyBorder="0" applyAlignment="0" applyProtection="0"/>
    <xf numFmtId="0" fontId="48" fillId="19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1" fillId="19" borderId="0" applyNumberFormat="0" applyBorder="0" applyAlignment="0" applyProtection="0"/>
    <xf numFmtId="0" fontId="48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1" fillId="23" borderId="0" applyNumberFormat="0" applyBorder="0" applyAlignment="0" applyProtection="0"/>
    <xf numFmtId="0" fontId="48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1" fillId="19" borderId="0" applyNumberFormat="0" applyBorder="0" applyAlignment="0" applyProtection="0"/>
    <xf numFmtId="0" fontId="48" fillId="1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48" fillId="13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1" fillId="29" borderId="0" applyNumberFormat="0" applyBorder="0" applyAlignment="0" applyProtection="0"/>
    <xf numFmtId="0" fontId="48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1" fillId="31" borderId="0" applyNumberFormat="0" applyBorder="0" applyAlignment="0" applyProtection="0"/>
    <xf numFmtId="0" fontId="48" fillId="3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1" fillId="19" borderId="0" applyNumberFormat="0" applyBorder="0" applyAlignment="0" applyProtection="0"/>
    <xf numFmtId="0" fontId="48" fillId="1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1" fillId="29" borderId="0" applyNumberFormat="0" applyBorder="0" applyAlignment="0" applyProtection="0"/>
    <xf numFmtId="0" fontId="48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25" fillId="19" borderId="0" applyNumberFormat="0" applyBorder="0" applyAlignment="0" applyProtection="0"/>
    <xf numFmtId="0" fontId="49" fillId="19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11" fillId="21" borderId="0" applyNumberFormat="0" applyBorder="0" applyAlignment="0" applyProtection="0"/>
    <xf numFmtId="0" fontId="49" fillId="14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5" fillId="29" borderId="0" applyNumberFormat="0" applyBorder="0" applyAlignment="0" applyProtection="0"/>
    <xf numFmtId="0" fontId="49" fillId="29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5" fillId="34" borderId="0" applyNumberFormat="0" applyBorder="0" applyAlignment="0" applyProtection="0"/>
    <xf numFmtId="0" fontId="49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49" fillId="17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5" fillId="21" borderId="0" applyNumberFormat="0" applyBorder="0" applyAlignment="0" applyProtection="0"/>
    <xf numFmtId="0" fontId="49" fillId="21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5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53" fillId="0" borderId="10" applyNumberFormat="0" applyFill="0" applyAlignment="0" applyProtection="0"/>
    <xf numFmtId="0" fontId="30" fillId="0" borderId="13" applyNumberFormat="0" applyFill="0" applyAlignment="0" applyProtection="0"/>
    <xf numFmtId="0" fontId="30" fillId="0" borderId="13" applyNumberFormat="0" applyFill="0" applyAlignment="0" applyProtection="0"/>
    <xf numFmtId="0" fontId="54" fillId="0" borderId="14" applyNumberFormat="0" applyFill="0" applyAlignment="0" applyProtection="0"/>
    <xf numFmtId="0" fontId="55" fillId="0" borderId="14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56" fillId="0" borderId="16" applyNumberFormat="0" applyFill="0" applyAlignment="0" applyProtection="0"/>
    <xf numFmtId="0" fontId="57" fillId="0" borderId="16" applyNumberFormat="0" applyFill="0" applyAlignment="0" applyProtection="0"/>
    <xf numFmtId="0" fontId="42" fillId="0" borderId="17" applyNumberFormat="0" applyFill="0" applyAlignment="0" applyProtection="0"/>
    <xf numFmtId="0" fontId="42" fillId="0" borderId="17" applyNumberFormat="0" applyFill="0" applyAlignment="0" applyProtection="0"/>
    <xf numFmtId="0" fontId="58" fillId="0" borderId="18" applyNumberFormat="0" applyFill="0" applyAlignment="0" applyProtection="0"/>
    <xf numFmtId="0" fontId="59" fillId="0" borderId="18" applyNumberFormat="0" applyFill="0" applyAlignment="0" applyProtection="0"/>
    <xf numFmtId="0" fontId="43" fillId="0" borderId="19" applyNumberFormat="0" applyFill="0" applyAlignment="0" applyProtection="0"/>
    <xf numFmtId="0" fontId="43" fillId="0" borderId="19" applyNumberFormat="0" applyFill="0" applyAlignment="0" applyProtection="0"/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71" fontId="2" fillId="0" borderId="0"/>
    <xf numFmtId="0" fontId="2" fillId="0" borderId="0"/>
    <xf numFmtId="0" fontId="19" fillId="19" borderId="9" applyNumberFormat="0" applyAlignment="0" applyProtection="0"/>
    <xf numFmtId="0" fontId="60" fillId="19" borderId="9" applyNumberFormat="0" applyAlignment="0" applyProtection="0"/>
    <xf numFmtId="0" fontId="31" fillId="34" borderId="20" applyNumberFormat="0" applyAlignment="0" applyProtection="0"/>
    <xf numFmtId="0" fontId="31" fillId="34" borderId="20" applyNumberFormat="0" applyAlignment="0" applyProtection="0"/>
    <xf numFmtId="0" fontId="18" fillId="29" borderId="8" applyNumberFormat="0" applyAlignment="0" applyProtection="0"/>
    <xf numFmtId="0" fontId="61" fillId="29" borderId="8" applyNumberFormat="0" applyAlignment="0" applyProtection="0"/>
    <xf numFmtId="0" fontId="32" fillId="27" borderId="21" applyNumberFormat="0" applyAlignment="0" applyProtection="0"/>
    <xf numFmtId="0" fontId="32" fillId="27" borderId="21" applyNumberFormat="0" applyAlignment="0" applyProtection="0"/>
    <xf numFmtId="0" fontId="20" fillId="19" borderId="8" applyNumberFormat="0" applyAlignment="0" applyProtection="0"/>
    <xf numFmtId="0" fontId="62" fillId="19" borderId="8" applyNumberFormat="0" applyAlignment="0" applyProtection="0"/>
    <xf numFmtId="0" fontId="33" fillId="34" borderId="21" applyNumberFormat="0" applyAlignment="0" applyProtection="0"/>
    <xf numFmtId="0" fontId="33" fillId="34" borderId="21" applyNumberFormat="0" applyAlignment="0" applyProtection="0"/>
    <xf numFmtId="0" fontId="63" fillId="10" borderId="11" applyNumberFormat="0" applyAlignment="0" applyProtection="0"/>
    <xf numFmtId="0" fontId="34" fillId="38" borderId="22" applyNumberFormat="0" applyAlignment="0" applyProtection="0"/>
    <xf numFmtId="0" fontId="34" fillId="38" borderId="22" applyNumberFormat="0" applyAlignment="0" applyProtection="0"/>
    <xf numFmtId="0" fontId="64" fillId="7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65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/>
    <xf numFmtId="0" fontId="67" fillId="8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7" fillId="0" borderId="0"/>
    <xf numFmtId="0" fontId="1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171" fontId="2" fillId="0" borderId="0"/>
    <xf numFmtId="0" fontId="7" fillId="0" borderId="0"/>
    <xf numFmtId="0" fontId="7" fillId="0" borderId="0"/>
    <xf numFmtId="171" fontId="2" fillId="0" borderId="0"/>
    <xf numFmtId="171" fontId="2" fillId="0" borderId="0"/>
    <xf numFmtId="171" fontId="2" fillId="0" borderId="0"/>
    <xf numFmtId="171" fontId="2" fillId="0" borderId="0"/>
    <xf numFmtId="0" fontId="11" fillId="0" borderId="0"/>
    <xf numFmtId="0" fontId="45" fillId="0" borderId="0"/>
    <xf numFmtId="171" fontId="2" fillId="0" borderId="0"/>
    <xf numFmtId="171" fontId="2" fillId="0" borderId="0"/>
    <xf numFmtId="0" fontId="1" fillId="0" borderId="0"/>
    <xf numFmtId="0" fontId="2" fillId="0" borderId="0"/>
    <xf numFmtId="0" fontId="7" fillId="0" borderId="0"/>
    <xf numFmtId="0" fontId="48" fillId="0" borderId="0"/>
    <xf numFmtId="0" fontId="2" fillId="0" borderId="0"/>
    <xf numFmtId="0" fontId="2" fillId="0" borderId="0"/>
    <xf numFmtId="0" fontId="11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71" fontId="2" fillId="0" borderId="0"/>
    <xf numFmtId="0" fontId="11" fillId="0" borderId="0"/>
    <xf numFmtId="0" fontId="7" fillId="0" borderId="0"/>
    <xf numFmtId="0" fontId="7" fillId="0" borderId="0"/>
    <xf numFmtId="171" fontId="2" fillId="0" borderId="0"/>
    <xf numFmtId="0" fontId="48" fillId="0" borderId="0"/>
    <xf numFmtId="0" fontId="7" fillId="0" borderId="0"/>
    <xf numFmtId="0" fontId="7" fillId="0" borderId="0"/>
    <xf numFmtId="171" fontId="2" fillId="0" borderId="0"/>
    <xf numFmtId="0" fontId="7" fillId="0" borderId="0"/>
    <xf numFmtId="0" fontId="7" fillId="0" borderId="0"/>
    <xf numFmtId="171" fontId="2" fillId="0" borderId="0"/>
    <xf numFmtId="0" fontId="7" fillId="0" borderId="0"/>
    <xf numFmtId="0" fontId="7" fillId="0" borderId="0"/>
    <xf numFmtId="171" fontId="2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1" fillId="0" borderId="0"/>
    <xf numFmtId="0" fontId="7" fillId="0" borderId="0"/>
    <xf numFmtId="0" fontId="7" fillId="0" borderId="0"/>
    <xf numFmtId="0" fontId="48" fillId="0" borderId="0"/>
    <xf numFmtId="0" fontId="7" fillId="0" borderId="0"/>
    <xf numFmtId="0" fontId="7" fillId="0" borderId="0"/>
    <xf numFmtId="0" fontId="48" fillId="0" borderId="0"/>
    <xf numFmtId="0" fontId="7" fillId="0" borderId="0"/>
    <xf numFmtId="0" fontId="7" fillId="0" borderId="0"/>
    <xf numFmtId="0" fontId="48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4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2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4" fillId="0" borderId="0"/>
    <xf numFmtId="0" fontId="11" fillId="19" borderId="0" applyNumberFormat="0" applyBorder="0" applyAlignment="0" applyProtection="0"/>
    <xf numFmtId="0" fontId="27" fillId="11" borderId="12" applyNumberFormat="0" applyFont="0" applyAlignment="0" applyProtection="0"/>
    <xf numFmtId="0" fontId="1" fillId="11" borderId="12" applyNumberFormat="0" applyFont="0" applyAlignment="0" applyProtection="0"/>
    <xf numFmtId="0" fontId="1" fillId="11" borderId="12" applyNumberFormat="0" applyFont="0" applyAlignment="0" applyProtection="0"/>
    <xf numFmtId="0" fontId="2" fillId="23" borderId="23" applyNumberFormat="0" applyFont="0" applyAlignment="0" applyProtection="0"/>
    <xf numFmtId="0" fontId="2" fillId="23" borderId="23" applyNumberFormat="0" applyFont="0" applyAlignment="0" applyProtection="0"/>
    <xf numFmtId="0" fontId="68" fillId="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47" fillId="0" borderId="0"/>
    <xf numFmtId="0" fontId="12" fillId="0" borderId="24" applyNumberFormat="0" applyFill="0" applyAlignment="0" applyProtection="0"/>
    <xf numFmtId="0" fontId="69" fillId="0" borderId="24" applyNumberFormat="0" applyFill="0" applyAlignment="0" applyProtection="0"/>
    <xf numFmtId="0" fontId="38" fillId="0" borderId="25" applyNumberFormat="0" applyFill="0" applyAlignment="0" applyProtection="0"/>
    <xf numFmtId="0" fontId="38" fillId="0" borderId="25" applyNumberFormat="0" applyFill="0" applyAlignment="0" applyProtection="0"/>
    <xf numFmtId="0" fontId="7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5" fillId="36" borderId="0" applyNumberFormat="0" applyBorder="0" applyAlignment="0" applyProtection="0"/>
    <xf numFmtId="0" fontId="49" fillId="36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49" fillId="12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49" fillId="15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5" fillId="42" borderId="0" applyNumberFormat="0" applyBorder="0" applyAlignment="0" applyProtection="0"/>
    <xf numFmtId="0" fontId="49" fillId="42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49" fillId="1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49" fillId="18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31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11" fillId="31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1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31" borderId="0" applyNumberFormat="0" applyBorder="0" applyAlignment="0" applyProtection="0"/>
    <xf numFmtId="0" fontId="11" fillId="29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31" borderId="0" applyNumberFormat="0" applyBorder="0" applyAlignment="0" applyProtection="0"/>
    <xf numFmtId="0" fontId="11" fillId="23" borderId="0" applyNumberFormat="0" applyBorder="0" applyAlignment="0" applyProtection="0"/>
    <xf numFmtId="0" fontId="2" fillId="0" borderId="0"/>
    <xf numFmtId="0" fontId="11" fillId="29" borderId="0" applyNumberFormat="0" applyBorder="0" applyAlignment="0" applyProtection="0"/>
    <xf numFmtId="0" fontId="11" fillId="23" borderId="0" applyNumberFormat="0" applyBorder="0" applyAlignment="0" applyProtection="0"/>
    <xf numFmtId="0" fontId="11" fillId="21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164" fontId="2" fillId="0" borderId="0" applyFont="0" applyFill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31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2" fillId="0" borderId="0"/>
    <xf numFmtId="0" fontId="11" fillId="23" borderId="0" applyNumberFormat="0" applyBorder="0" applyAlignment="0" applyProtection="0"/>
    <xf numFmtId="0" fontId="11" fillId="21" borderId="0" applyNumberFormat="0" applyBorder="0" applyAlignment="0" applyProtection="0"/>
    <xf numFmtId="0" fontId="11" fillId="19" borderId="0" applyNumberFormat="0" applyBorder="0" applyAlignment="0" applyProtection="0"/>
    <xf numFmtId="0" fontId="2" fillId="0" borderId="0"/>
    <xf numFmtId="0" fontId="2" fillId="0" borderId="0"/>
    <xf numFmtId="0" fontId="74" fillId="0" borderId="0"/>
    <xf numFmtId="164" fontId="74" fillId="0" borderId="0" applyFont="0" applyFill="0" applyBorder="0" applyAlignment="0" applyProtection="0"/>
    <xf numFmtId="0" fontId="7" fillId="0" borderId="0"/>
  </cellStyleXfs>
  <cellXfs count="173">
    <xf numFmtId="0" fontId="0" fillId="0" borderId="0" xfId="0"/>
    <xf numFmtId="17" fontId="13" fillId="2" borderId="1" xfId="0" applyNumberFormat="1" applyFont="1" applyFill="1" applyBorder="1" applyAlignment="1">
      <alignment horizontal="center" vertical="center" wrapText="1"/>
    </xf>
    <xf numFmtId="17" fontId="13" fillId="2" borderId="2" xfId="0" applyNumberFormat="1" applyFont="1" applyFill="1" applyBorder="1" applyAlignment="1">
      <alignment horizontal="center" vertical="center" wrapText="1"/>
    </xf>
    <xf numFmtId="0" fontId="4" fillId="0" borderId="0" xfId="3" applyFont="1" applyFill="1" applyBorder="1"/>
    <xf numFmtId="0" fontId="4" fillId="0" borderId="0" xfId="3" applyFont="1" applyBorder="1"/>
    <xf numFmtId="0" fontId="13" fillId="2" borderId="1" xfId="0" applyFont="1" applyFill="1" applyBorder="1" applyAlignment="1">
      <alignment horizontal="center" vertical="center"/>
    </xf>
    <xf numFmtId="0" fontId="14" fillId="0" borderId="0" xfId="0" applyFont="1"/>
    <xf numFmtId="3" fontId="14" fillId="0" borderId="0" xfId="0" applyNumberFormat="1" applyFont="1"/>
    <xf numFmtId="0" fontId="14" fillId="0" borderId="0" xfId="0" applyFont="1" applyBorder="1"/>
    <xf numFmtId="166" fontId="14" fillId="0" borderId="0" xfId="0" applyNumberFormat="1" applyFont="1" applyBorder="1"/>
    <xf numFmtId="0" fontId="13" fillId="0" borderId="0" xfId="0" applyFont="1"/>
    <xf numFmtId="3" fontId="14" fillId="0" borderId="0" xfId="0" applyNumberFormat="1" applyFont="1" applyFill="1"/>
    <xf numFmtId="166" fontId="14" fillId="0" borderId="0" xfId="11" applyNumberFormat="1" applyFont="1"/>
    <xf numFmtId="9" fontId="14" fillId="0" borderId="0" xfId="11" applyFont="1" applyBorder="1"/>
    <xf numFmtId="17" fontId="13" fillId="2" borderId="4" xfId="0" applyNumberFormat="1" applyFont="1" applyFill="1" applyBorder="1" applyAlignment="1">
      <alignment horizontal="center" vertical="center" wrapText="1"/>
    </xf>
    <xf numFmtId="3" fontId="14" fillId="0" borderId="0" xfId="0" applyNumberFormat="1" applyFont="1" applyBorder="1"/>
    <xf numFmtId="165" fontId="14" fillId="0" borderId="0" xfId="0" applyNumberFormat="1" applyFont="1"/>
    <xf numFmtId="166" fontId="14" fillId="0" borderId="0" xfId="11" applyNumberFormat="1" applyFont="1" applyFill="1" applyBorder="1"/>
    <xf numFmtId="166" fontId="14" fillId="0" borderId="0" xfId="11" applyNumberFormat="1" applyFont="1" applyBorder="1"/>
    <xf numFmtId="17" fontId="13" fillId="2" borderId="5" xfId="0" applyNumberFormat="1" applyFont="1" applyFill="1" applyBorder="1" applyAlignment="1">
      <alignment horizontal="center" vertical="center"/>
    </xf>
    <xf numFmtId="0" fontId="14" fillId="0" borderId="0" xfId="0" applyFont="1" applyFill="1"/>
    <xf numFmtId="166" fontId="14" fillId="0" borderId="0" xfId="0" applyNumberFormat="1" applyFont="1"/>
    <xf numFmtId="17" fontId="14" fillId="0" borderId="0" xfId="0" applyNumberFormat="1" applyFont="1"/>
    <xf numFmtId="167" fontId="14" fillId="0" borderId="0" xfId="0" applyNumberFormat="1" applyFont="1"/>
    <xf numFmtId="0" fontId="3" fillId="0" borderId="0" xfId="7" quotePrefix="1" applyNumberFormat="1" applyFont="1" applyFill="1" applyBorder="1" applyAlignment="1">
      <alignment horizontal="center" vertical="top"/>
    </xf>
    <xf numFmtId="0" fontId="3" fillId="0" borderId="0" xfId="7" quotePrefix="1" applyFont="1" applyFill="1" applyBorder="1" applyAlignment="1">
      <alignment horizontal="center" vertical="top"/>
    </xf>
    <xf numFmtId="0" fontId="13" fillId="2" borderId="6" xfId="0" applyFont="1" applyFill="1" applyBorder="1" applyAlignment="1">
      <alignment horizontal="center" vertical="center" wrapText="1"/>
    </xf>
    <xf numFmtId="3" fontId="0" fillId="0" borderId="6" xfId="0" applyNumberFormat="1" applyBorder="1"/>
    <xf numFmtId="0" fontId="13" fillId="3" borderId="6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165" fontId="14" fillId="0" borderId="6" xfId="0" applyNumberFormat="1" applyFont="1" applyBorder="1"/>
    <xf numFmtId="17" fontId="14" fillId="0" borderId="6" xfId="0" applyNumberFormat="1" applyFont="1" applyBorder="1" applyAlignment="1">
      <alignment vertical="center"/>
    </xf>
    <xf numFmtId="168" fontId="14" fillId="0" borderId="6" xfId="0" applyNumberFormat="1" applyFont="1" applyBorder="1" applyAlignment="1">
      <alignment horizontal="right"/>
    </xf>
    <xf numFmtId="168" fontId="14" fillId="0" borderId="6" xfId="0" applyNumberFormat="1" applyFont="1" applyBorder="1" applyAlignment="1">
      <alignment vertical="center"/>
    </xf>
    <xf numFmtId="168" fontId="14" fillId="0" borderId="6" xfId="0" applyNumberFormat="1" applyFont="1" applyFill="1" applyBorder="1" applyAlignment="1">
      <alignment vertical="center"/>
    </xf>
    <xf numFmtId="3" fontId="14" fillId="0" borderId="6" xfId="0" applyNumberFormat="1" applyFont="1" applyBorder="1" applyAlignment="1">
      <alignment vertical="center"/>
    </xf>
    <xf numFmtId="165" fontId="14" fillId="0" borderId="6" xfId="0" applyNumberFormat="1" applyFont="1" applyBorder="1" applyAlignment="1">
      <alignment vertical="center"/>
    </xf>
    <xf numFmtId="0" fontId="8" fillId="0" borderId="6" xfId="7" quotePrefix="1" applyNumberFormat="1" applyFont="1" applyFill="1" applyBorder="1" applyAlignment="1">
      <alignment horizontal="center" vertical="top"/>
    </xf>
    <xf numFmtId="0" fontId="9" fillId="0" borderId="6" xfId="7" applyFont="1" applyFill="1" applyBorder="1" applyAlignment="1">
      <alignment vertical="center"/>
    </xf>
    <xf numFmtId="166" fontId="14" fillId="0" borderId="6" xfId="11" applyNumberFormat="1" applyFont="1" applyFill="1" applyBorder="1"/>
    <xf numFmtId="0" fontId="8" fillId="0" borderId="6" xfId="7" quotePrefix="1" applyFont="1" applyFill="1" applyBorder="1" applyAlignment="1">
      <alignment horizontal="center" vertical="top"/>
    </xf>
    <xf numFmtId="0" fontId="9" fillId="0" borderId="6" xfId="3" applyFont="1" applyFill="1" applyBorder="1" applyAlignment="1">
      <alignment horizontal="center"/>
    </xf>
    <xf numFmtId="17" fontId="13" fillId="2" borderId="3" xfId="0" applyNumberFormat="1" applyFont="1" applyFill="1" applyBorder="1" applyAlignment="1">
      <alignment horizontal="center" vertical="center" wrapText="1"/>
    </xf>
    <xf numFmtId="3" fontId="0" fillId="0" borderId="6" xfId="0" applyNumberFormat="1" applyFont="1" applyBorder="1"/>
    <xf numFmtId="0" fontId="14" fillId="0" borderId="6" xfId="0" applyFont="1" applyFill="1" applyBorder="1"/>
    <xf numFmtId="0" fontId="13" fillId="0" borderId="6" xfId="0" applyFont="1" applyFill="1" applyBorder="1"/>
    <xf numFmtId="17" fontId="13" fillId="2" borderId="1" xfId="0" applyNumberFormat="1" applyFont="1" applyFill="1" applyBorder="1" applyAlignment="1">
      <alignment horizontal="center" vertical="center"/>
    </xf>
    <xf numFmtId="3" fontId="14" fillId="0" borderId="6" xfId="0" applyNumberFormat="1" applyFont="1" applyBorder="1"/>
    <xf numFmtId="17" fontId="14" fillId="0" borderId="6" xfId="0" applyNumberFormat="1" applyFont="1" applyBorder="1" applyAlignment="1">
      <alignment horizontal="right"/>
    </xf>
    <xf numFmtId="0" fontId="14" fillId="0" borderId="0" xfId="0" applyFont="1" applyAlignment="1">
      <alignment horizontal="right"/>
    </xf>
    <xf numFmtId="3" fontId="14" fillId="0" borderId="6" xfId="9" applyNumberFormat="1" applyFont="1" applyBorder="1" applyAlignment="1">
      <alignment horizontal="right"/>
    </xf>
    <xf numFmtId="17" fontId="14" fillId="0" borderId="6" xfId="0" applyNumberFormat="1" applyFont="1" applyBorder="1"/>
    <xf numFmtId="3" fontId="0" fillId="0" borderId="7" xfId="0" applyNumberFormat="1" applyBorder="1"/>
    <xf numFmtId="169" fontId="0" fillId="0" borderId="7" xfId="0" applyNumberFormat="1" applyFont="1" applyBorder="1" applyAlignment="1">
      <alignment horizontal="right"/>
    </xf>
    <xf numFmtId="3" fontId="14" fillId="0" borderId="6" xfId="0" applyNumberFormat="1" applyFont="1" applyBorder="1"/>
    <xf numFmtId="3" fontId="14" fillId="0" borderId="6" xfId="0" applyNumberFormat="1" applyFont="1" applyFill="1" applyBorder="1"/>
    <xf numFmtId="170" fontId="0" fillId="0" borderId="6" xfId="0" applyNumberFormat="1" applyBorder="1" applyAlignment="1">
      <alignment horizontal="left" vertical="top"/>
    </xf>
    <xf numFmtId="3" fontId="14" fillId="0" borderId="6" xfId="0" applyNumberFormat="1" applyFont="1" applyFill="1" applyBorder="1" applyAlignment="1">
      <alignment horizontal="right" wrapText="1"/>
    </xf>
    <xf numFmtId="3" fontId="14" fillId="0" borderId="0" xfId="0" applyNumberFormat="1" applyFont="1" applyFill="1" applyBorder="1"/>
    <xf numFmtId="166" fontId="14" fillId="0" borderId="0" xfId="0" applyNumberFormat="1" applyFont="1" applyFill="1" applyBorder="1"/>
    <xf numFmtId="3" fontId="0" fillId="0" borderId="6" xfId="0" applyNumberFormat="1" applyFont="1" applyBorder="1" applyAlignment="1">
      <alignment horizontal="right"/>
    </xf>
    <xf numFmtId="17" fontId="13" fillId="2" borderId="26" xfId="0" applyNumberFormat="1" applyFont="1" applyFill="1" applyBorder="1" applyAlignment="1">
      <alignment horizontal="center" vertical="center" wrapText="1"/>
    </xf>
    <xf numFmtId="3" fontId="14" fillId="0" borderId="6" xfId="0" applyNumberFormat="1" applyFont="1" applyBorder="1"/>
    <xf numFmtId="17" fontId="13" fillId="2" borderId="6" xfId="0" applyNumberFormat="1" applyFont="1" applyFill="1" applyBorder="1" applyAlignment="1">
      <alignment horizontal="center" vertical="center" wrapText="1"/>
    </xf>
    <xf numFmtId="3" fontId="14" fillId="0" borderId="6" xfId="0" applyNumberFormat="1" applyFont="1" applyBorder="1"/>
    <xf numFmtId="3" fontId="13" fillId="0" borderId="6" xfId="0" applyNumberFormat="1" applyFont="1" applyBorder="1"/>
    <xf numFmtId="3" fontId="13" fillId="0" borderId="6" xfId="0" applyNumberFormat="1" applyFont="1" applyFill="1" applyBorder="1"/>
    <xf numFmtId="3" fontId="13" fillId="0" borderId="6" xfId="8" applyNumberFormat="1" applyFont="1" applyFill="1" applyBorder="1" applyAlignment="1">
      <alignment horizontal="right"/>
    </xf>
    <xf numFmtId="165" fontId="13" fillId="0" borderId="6" xfId="0" applyNumberFormat="1" applyFont="1" applyFill="1" applyBorder="1"/>
    <xf numFmtId="3" fontId="12" fillId="0" borderId="6" xfId="0" applyNumberFormat="1" applyFont="1" applyBorder="1"/>
    <xf numFmtId="3" fontId="14" fillId="0" borderId="6" xfId="0" applyNumberFormat="1" applyFont="1" applyBorder="1"/>
    <xf numFmtId="166" fontId="13" fillId="0" borderId="6" xfId="0" applyNumberFormat="1" applyFont="1" applyFill="1" applyBorder="1"/>
    <xf numFmtId="166" fontId="13" fillId="0" borderId="6" xfId="11" applyNumberFormat="1" applyFont="1" applyFill="1" applyBorder="1"/>
    <xf numFmtId="0" fontId="4" fillId="0" borderId="6" xfId="14" applyFont="1" applyFill="1" applyBorder="1" applyAlignment="1">
      <alignment vertical="center" wrapText="1"/>
    </xf>
    <xf numFmtId="4" fontId="71" fillId="0" borderId="0" xfId="14" applyNumberFormat="1" applyFont="1" applyFill="1" applyBorder="1" applyAlignment="1">
      <alignment horizontal="right" vertical="center"/>
    </xf>
    <xf numFmtId="2" fontId="0" fillId="0" borderId="0" xfId="0" applyNumberFormat="1"/>
    <xf numFmtId="0" fontId="0" fillId="0" borderId="0" xfId="0" applyAlignment="1">
      <alignment wrapText="1"/>
    </xf>
    <xf numFmtId="0" fontId="4" fillId="0" borderId="6" xfId="3" applyFont="1" applyFill="1" applyBorder="1" applyAlignment="1">
      <alignment horizontal="center"/>
    </xf>
    <xf numFmtId="3" fontId="2" fillId="0" borderId="6" xfId="0" applyNumberFormat="1" applyFont="1" applyFill="1" applyBorder="1"/>
    <xf numFmtId="3" fontId="71" fillId="0" borderId="6" xfId="0" applyNumberFormat="1" applyFont="1" applyFill="1" applyBorder="1" applyAlignment="1">
      <alignment vertical="center"/>
    </xf>
    <xf numFmtId="0" fontId="3" fillId="0" borderId="6" xfId="7" applyFont="1" applyFill="1" applyBorder="1" applyAlignment="1">
      <alignment vertical="center"/>
    </xf>
    <xf numFmtId="4" fontId="0" fillId="0" borderId="6" xfId="0" applyNumberFormat="1" applyBorder="1"/>
    <xf numFmtId="0" fontId="4" fillId="0" borderId="6" xfId="14" applyFont="1" applyFill="1" applyBorder="1" applyAlignment="1">
      <alignment vertical="center"/>
    </xf>
    <xf numFmtId="2" fontId="0" fillId="0" borderId="6" xfId="0" applyNumberFormat="1" applyBorder="1"/>
    <xf numFmtId="169" fontId="2" fillId="0" borderId="6" xfId="14" applyNumberFormat="1" applyBorder="1"/>
    <xf numFmtId="169" fontId="0" fillId="0" borderId="6" xfId="0" applyNumberFormat="1" applyBorder="1"/>
    <xf numFmtId="0" fontId="3" fillId="0" borderId="6" xfId="7" quotePrefix="1" applyNumberFormat="1" applyFont="1" applyFill="1" applyBorder="1" applyAlignment="1">
      <alignment horizontal="center" vertical="top"/>
    </xf>
    <xf numFmtId="0" fontId="4" fillId="0" borderId="6" xfId="7" applyFont="1" applyFill="1" applyBorder="1" applyAlignment="1">
      <alignment vertical="center"/>
    </xf>
    <xf numFmtId="0" fontId="3" fillId="0" borderId="6" xfId="7" quotePrefix="1" applyFont="1" applyFill="1" applyBorder="1" applyAlignment="1">
      <alignment horizontal="center" vertical="top"/>
    </xf>
    <xf numFmtId="3" fontId="73" fillId="0" borderId="6" xfId="0" applyNumberFormat="1" applyFont="1" applyFill="1" applyBorder="1" applyAlignment="1">
      <alignment horizontal="right" vertical="center"/>
    </xf>
    <xf numFmtId="3" fontId="0" fillId="0" borderId="6" xfId="0" applyNumberFormat="1" applyFont="1" applyFill="1" applyBorder="1" applyAlignment="1">
      <alignment horizontal="right" vertical="center"/>
    </xf>
    <xf numFmtId="0" fontId="4" fillId="0" borderId="6" xfId="3" applyFont="1" applyFill="1" applyBorder="1"/>
    <xf numFmtId="166" fontId="0" fillId="0" borderId="6" xfId="11" applyNumberFormat="1" applyFont="1" applyBorder="1"/>
    <xf numFmtId="166" fontId="14" fillId="0" borderId="6" xfId="0" applyNumberFormat="1" applyFont="1" applyFill="1" applyBorder="1"/>
    <xf numFmtId="17" fontId="13" fillId="2" borderId="1" xfId="0" applyNumberFormat="1" applyFont="1" applyFill="1" applyBorder="1" applyAlignment="1">
      <alignment horizontal="center" vertical="center" wrapText="1"/>
    </xf>
    <xf numFmtId="17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17" fontId="13" fillId="2" borderId="0" xfId="0" applyNumberFormat="1" applyFont="1" applyFill="1" applyBorder="1" applyAlignment="1">
      <alignment horizontal="center" vertical="center" wrapText="1"/>
    </xf>
    <xf numFmtId="3" fontId="14" fillId="0" borderId="6" xfId="0" applyNumberFormat="1" applyFont="1" applyFill="1" applyBorder="1"/>
    <xf numFmtId="3" fontId="14" fillId="0" borderId="6" xfId="0" applyNumberFormat="1" applyFont="1" applyBorder="1"/>
    <xf numFmtId="0" fontId="9" fillId="0" borderId="6" xfId="7" applyFont="1" applyFill="1" applyBorder="1" applyAlignment="1">
      <alignment vertical="center"/>
    </xf>
    <xf numFmtId="166" fontId="14" fillId="0" borderId="6" xfId="0" applyNumberFormat="1" applyFont="1" applyFill="1" applyBorder="1"/>
    <xf numFmtId="166" fontId="14" fillId="0" borderId="6" xfId="11" applyNumberFormat="1" applyFont="1" applyFill="1" applyBorder="1"/>
    <xf numFmtId="0" fontId="8" fillId="0" borderId="6" xfId="7" quotePrefix="1" applyFont="1" applyFill="1" applyBorder="1" applyAlignment="1">
      <alignment horizontal="center" vertical="top"/>
    </xf>
    <xf numFmtId="0" fontId="9" fillId="0" borderId="6" xfId="3" applyFont="1" applyFill="1" applyBorder="1"/>
    <xf numFmtId="2" fontId="14" fillId="0" borderId="6" xfId="14" applyNumberFormat="1" applyFont="1" applyFill="1" applyBorder="1" applyAlignment="1">
      <alignment vertical="center"/>
    </xf>
    <xf numFmtId="4" fontId="14" fillId="0" borderId="6" xfId="14" applyNumberFormat="1" applyFont="1" applyFill="1" applyBorder="1" applyAlignment="1">
      <alignment vertical="center"/>
    </xf>
    <xf numFmtId="4" fontId="13" fillId="0" borderId="6" xfId="14" applyNumberFormat="1" applyFont="1" applyFill="1" applyBorder="1" applyAlignment="1">
      <alignment horizontal="right" vertical="center"/>
    </xf>
    <xf numFmtId="4" fontId="14" fillId="0" borderId="6" xfId="14" applyNumberFormat="1" applyFont="1" applyFill="1" applyBorder="1"/>
    <xf numFmtId="166" fontId="13" fillId="0" borderId="0" xfId="11" applyNumberFormat="1" applyFont="1"/>
    <xf numFmtId="3" fontId="13" fillId="0" borderId="0" xfId="0" applyNumberFormat="1" applyFont="1" applyBorder="1"/>
    <xf numFmtId="0" fontId="13" fillId="0" borderId="0" xfId="0" applyFont="1" applyFill="1"/>
    <xf numFmtId="0" fontId="13" fillId="0" borderId="0" xfId="0" applyFont="1" applyFill="1" applyBorder="1"/>
    <xf numFmtId="3" fontId="0" fillId="0" borderId="6" xfId="0" applyNumberFormat="1" applyFont="1" applyFill="1" applyBorder="1"/>
    <xf numFmtId="166" fontId="0" fillId="0" borderId="6" xfId="11" applyNumberFormat="1" applyFont="1" applyFill="1" applyBorder="1"/>
    <xf numFmtId="166" fontId="12" fillId="0" borderId="6" xfId="11" applyNumberFormat="1" applyFont="1" applyFill="1" applyBorder="1"/>
    <xf numFmtId="4" fontId="12" fillId="0" borderId="6" xfId="0" applyNumberFormat="1" applyFont="1" applyFill="1" applyBorder="1"/>
    <xf numFmtId="0" fontId="0" fillId="0" borderId="0" xfId="0" applyFill="1"/>
    <xf numFmtId="2" fontId="12" fillId="0" borderId="6" xfId="0" applyNumberFormat="1" applyFont="1" applyFill="1" applyBorder="1"/>
    <xf numFmtId="169" fontId="71" fillId="0" borderId="6" xfId="14" applyNumberFormat="1" applyFont="1" applyFill="1" applyBorder="1"/>
    <xf numFmtId="169" fontId="0" fillId="0" borderId="6" xfId="0" applyNumberFormat="1" applyFill="1" applyBorder="1"/>
    <xf numFmtId="3" fontId="12" fillId="0" borderId="6" xfId="0" applyNumberFormat="1" applyFont="1" applyFill="1" applyBorder="1"/>
    <xf numFmtId="3" fontId="0" fillId="0" borderId="6" xfId="0" applyNumberFormat="1" applyFill="1" applyBorder="1"/>
    <xf numFmtId="17" fontId="13" fillId="2" borderId="27" xfId="0" applyNumberFormat="1" applyFont="1" applyFill="1" applyBorder="1" applyAlignment="1">
      <alignment horizontal="center" vertical="center" wrapText="1"/>
    </xf>
    <xf numFmtId="0" fontId="0" fillId="0" borderId="0" xfId="0"/>
    <xf numFmtId="3" fontId="13" fillId="0" borderId="0" xfId="0" applyNumberFormat="1" applyFont="1" applyBorder="1"/>
    <xf numFmtId="3" fontId="13" fillId="0" borderId="0" xfId="0" applyNumberFormat="1" applyFont="1" applyBorder="1"/>
    <xf numFmtId="3" fontId="14" fillId="0" borderId="0" xfId="0" applyNumberFormat="1" applyFont="1"/>
    <xf numFmtId="3" fontId="13" fillId="0" borderId="0" xfId="0" applyNumberFormat="1" applyFont="1" applyFill="1" applyBorder="1"/>
    <xf numFmtId="3" fontId="13" fillId="0" borderId="0" xfId="0" applyNumberFormat="1" applyFont="1" applyBorder="1"/>
    <xf numFmtId="3" fontId="14" fillId="0" borderId="0" xfId="0" applyNumberFormat="1" applyFont="1"/>
    <xf numFmtId="3" fontId="14" fillId="0" borderId="0" xfId="0" applyNumberFormat="1" applyFont="1"/>
    <xf numFmtId="3" fontId="14" fillId="0" borderId="0" xfId="0" applyNumberFormat="1" applyFont="1"/>
    <xf numFmtId="3" fontId="14" fillId="0" borderId="0" xfId="0" applyNumberFormat="1" applyFont="1"/>
    <xf numFmtId="3" fontId="14" fillId="0" borderId="0" xfId="0" applyNumberFormat="1" applyFont="1"/>
    <xf numFmtId="3" fontId="14" fillId="0" borderId="0" xfId="0" applyNumberFormat="1" applyFont="1"/>
    <xf numFmtId="3" fontId="14" fillId="0" borderId="0" xfId="0" applyNumberFormat="1" applyFont="1"/>
    <xf numFmtId="3" fontId="14" fillId="0" borderId="0" xfId="0" applyNumberFormat="1" applyFont="1"/>
    <xf numFmtId="3" fontId="14" fillId="0" borderId="0" xfId="0" applyNumberFormat="1" applyFont="1"/>
    <xf numFmtId="3" fontId="14" fillId="0" borderId="0" xfId="0" applyNumberFormat="1" applyFont="1"/>
    <xf numFmtId="3" fontId="13" fillId="0" borderId="0" xfId="0" applyNumberFormat="1" applyFont="1"/>
    <xf numFmtId="3" fontId="14" fillId="0" borderId="0" xfId="0" applyNumberFormat="1" applyFont="1"/>
    <xf numFmtId="3" fontId="13" fillId="0" borderId="0" xfId="0" applyNumberFormat="1" applyFont="1"/>
    <xf numFmtId="3" fontId="14" fillId="0" borderId="0" xfId="0" applyNumberFormat="1" applyFont="1"/>
    <xf numFmtId="3" fontId="14" fillId="0" borderId="0" xfId="0" applyNumberFormat="1" applyFont="1"/>
    <xf numFmtId="0" fontId="0" fillId="0" borderId="0" xfId="0"/>
    <xf numFmtId="2" fontId="0" fillId="0" borderId="0" xfId="0" applyNumberFormat="1"/>
    <xf numFmtId="0" fontId="0" fillId="0" borderId="0" xfId="0"/>
    <xf numFmtId="2" fontId="0" fillId="0" borderId="0" xfId="0" applyNumberFormat="1"/>
    <xf numFmtId="0" fontId="0" fillId="0" borderId="0" xfId="0"/>
    <xf numFmtId="2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71" fillId="0" borderId="28" xfId="910" applyNumberFormat="1" applyFont="1" applyFill="1" applyBorder="1" applyAlignment="1">
      <alignment horizontal="right" indent="2"/>
    </xf>
    <xf numFmtId="3" fontId="14" fillId="0" borderId="6" xfId="0" applyNumberFormat="1" applyFont="1" applyBorder="1" applyAlignment="1">
      <alignment horizontal="right"/>
    </xf>
    <xf numFmtId="168" fontId="14" fillId="0" borderId="6" xfId="0" applyNumberFormat="1" applyFont="1" applyBorder="1"/>
    <xf numFmtId="17" fontId="71" fillId="2" borderId="1" xfId="0" applyNumberFormat="1" applyFont="1" applyFill="1" applyBorder="1" applyAlignment="1">
      <alignment horizontal="center" vertical="center"/>
    </xf>
    <xf numFmtId="3" fontId="0" fillId="0" borderId="0" xfId="0" applyNumberFormat="1"/>
    <xf numFmtId="0" fontId="10" fillId="0" borderId="6" xfId="7" applyFont="1" applyFill="1" applyBorder="1" applyAlignment="1">
      <alignment horizontal="center" vertical="top" wrapText="1"/>
    </xf>
    <xf numFmtId="0" fontId="3" fillId="0" borderId="6" xfId="3" applyFont="1" applyFill="1" applyBorder="1" applyAlignment="1">
      <alignment horizontal="center"/>
    </xf>
    <xf numFmtId="0" fontId="8" fillId="0" borderId="6" xfId="3" applyFont="1" applyFill="1" applyBorder="1" applyAlignment="1">
      <alignment horizontal="center"/>
    </xf>
    <xf numFmtId="0" fontId="72" fillId="0" borderId="6" xfId="7" applyFont="1" applyFill="1" applyBorder="1" applyAlignment="1">
      <alignment horizontal="center" vertical="top" wrapText="1"/>
    </xf>
  </cellXfs>
  <cellStyles count="911">
    <cellStyle name="%20 - Vurgu1 10" xfId="905"/>
    <cellStyle name="%20 - Vurgu1 2" xfId="36"/>
    <cellStyle name="%20 - Vurgu1 2 2" xfId="41"/>
    <cellStyle name="%20 - Vurgu1 2 3" xfId="43"/>
    <cellStyle name="%20 - Vurgu1 2_25.İL-EMOD-Öncelikli Yaşam" xfId="35"/>
    <cellStyle name="%20 - Vurgu1 3" xfId="34"/>
    <cellStyle name="%20 - Vurgu1 3 2" xfId="33"/>
    <cellStyle name="%20 - Vurgu1 3 3" xfId="32"/>
    <cellStyle name="%20 - Vurgu1 4" xfId="38"/>
    <cellStyle name="%20 - Vurgu1 4 2" xfId="30"/>
    <cellStyle name="%20 - Vurgu1 4 3" xfId="46"/>
    <cellStyle name="%20 - Vurgu1 5" xfId="39"/>
    <cellStyle name="%20 - Vurgu1 6" xfId="796"/>
    <cellStyle name="%20 - Vurgu1 7" xfId="866"/>
    <cellStyle name="%20 - Vurgu1 8" xfId="869"/>
    <cellStyle name="%20 - Vurgu1 9" xfId="890"/>
    <cellStyle name="%20 - Vurgu2 10" xfId="904"/>
    <cellStyle name="%20 - Vurgu2 2" xfId="37"/>
    <cellStyle name="%20 - Vurgu2 2 2" xfId="42"/>
    <cellStyle name="%20 - Vurgu2 2 3" xfId="45"/>
    <cellStyle name="%20 - Vurgu2 2_25.İL-EMOD-Öncelikli Yaşam" xfId="40"/>
    <cellStyle name="%20 - Vurgu2 3" xfId="47"/>
    <cellStyle name="%20 - Vurgu2 3 2" xfId="48"/>
    <cellStyle name="%20 - Vurgu2 3 3" xfId="49"/>
    <cellStyle name="%20 - Vurgu2 4" xfId="50"/>
    <cellStyle name="%20 - Vurgu2 4 2" xfId="51"/>
    <cellStyle name="%20 - Vurgu2 4 3" xfId="52"/>
    <cellStyle name="%20 - Vurgu2 5" xfId="31"/>
    <cellStyle name="%20 - Vurgu2 6" xfId="166"/>
    <cellStyle name="%20 - Vurgu2 7" xfId="865"/>
    <cellStyle name="%20 - Vurgu2 8" xfId="29"/>
    <cellStyle name="%20 - Vurgu2 9" xfId="884"/>
    <cellStyle name="%20 - Vurgu3 10" xfId="903"/>
    <cellStyle name="%20 - Vurgu3 2" xfId="54"/>
    <cellStyle name="%20 - Vurgu3 2 2" xfId="55"/>
    <cellStyle name="%20 - Vurgu3 2 3" xfId="56"/>
    <cellStyle name="%20 - Vurgu3 2_25.İL-EMOD-Öncelikli Yaşam" xfId="57"/>
    <cellStyle name="%20 - Vurgu3 3" xfId="58"/>
    <cellStyle name="%20 - Vurgu3 3 2" xfId="59"/>
    <cellStyle name="%20 - Vurgu3 3 3" xfId="60"/>
    <cellStyle name="%20 - Vurgu3 4" xfId="61"/>
    <cellStyle name="%20 - Vurgu3 4 2" xfId="62"/>
    <cellStyle name="%20 - Vurgu3 4 3" xfId="63"/>
    <cellStyle name="%20 - Vurgu3 5" xfId="53"/>
    <cellStyle name="%20 - Vurgu3 6" xfId="847"/>
    <cellStyle name="%20 - Vurgu3 7" xfId="864"/>
    <cellStyle name="%20 - Vurgu3 8" xfId="878"/>
    <cellStyle name="%20 - Vurgu3 9" xfId="880"/>
    <cellStyle name="%20 - Vurgu4 10" xfId="901"/>
    <cellStyle name="%20 - Vurgu4 2" xfId="65"/>
    <cellStyle name="%20 - Vurgu4 2 2" xfId="66"/>
    <cellStyle name="%20 - Vurgu4 2 3" xfId="67"/>
    <cellStyle name="%20 - Vurgu4 2_25.İL-EMOD-Öncelikli Yaşam" xfId="68"/>
    <cellStyle name="%20 - Vurgu4 3" xfId="69"/>
    <cellStyle name="%20 - Vurgu4 3 2" xfId="70"/>
    <cellStyle name="%20 - Vurgu4 3 3" xfId="71"/>
    <cellStyle name="%20 - Vurgu4 4" xfId="72"/>
    <cellStyle name="%20 - Vurgu4 4 2" xfId="73"/>
    <cellStyle name="%20 - Vurgu4 4 3" xfId="74"/>
    <cellStyle name="%20 - Vurgu4 5" xfId="64"/>
    <cellStyle name="%20 - Vurgu4 6" xfId="848"/>
    <cellStyle name="%20 - Vurgu4 7" xfId="863"/>
    <cellStyle name="%20 - Vurgu4 8" xfId="871"/>
    <cellStyle name="%20 - Vurgu4 9" xfId="889"/>
    <cellStyle name="%20 - Vurgu5 10" xfId="894"/>
    <cellStyle name="%20 - Vurgu5 2" xfId="76"/>
    <cellStyle name="%20 - Vurgu5 2 2" xfId="77"/>
    <cellStyle name="%20 - Vurgu5 2 3" xfId="78"/>
    <cellStyle name="%20 - Vurgu5 2_25.İL-EMOD-Öncelikli Yaşam" xfId="79"/>
    <cellStyle name="%20 - Vurgu5 3" xfId="80"/>
    <cellStyle name="%20 - Vurgu5 3 2" xfId="81"/>
    <cellStyle name="%20 - Vurgu5 3 3" xfId="82"/>
    <cellStyle name="%20 - Vurgu5 4" xfId="83"/>
    <cellStyle name="%20 - Vurgu5 4 2" xfId="84"/>
    <cellStyle name="%20 - Vurgu5 4 3" xfId="85"/>
    <cellStyle name="%20 - Vurgu5 5" xfId="75"/>
    <cellStyle name="%20 - Vurgu5 6" xfId="849"/>
    <cellStyle name="%20 - Vurgu5 7" xfId="862"/>
    <cellStyle name="%20 - Vurgu5 8" xfId="877"/>
    <cellStyle name="%20 - Vurgu5 9" xfId="887"/>
    <cellStyle name="%20 - Vurgu6 10" xfId="895"/>
    <cellStyle name="%20 - Vurgu6 2" xfId="87"/>
    <cellStyle name="%20 - Vurgu6 2 2" xfId="88"/>
    <cellStyle name="%20 - Vurgu6 2 3" xfId="89"/>
    <cellStyle name="%20 - Vurgu6 2_25.İL-EMOD-Öncelikli Yaşam" xfId="90"/>
    <cellStyle name="%20 - Vurgu6 3" xfId="91"/>
    <cellStyle name="%20 - Vurgu6 3 2" xfId="92"/>
    <cellStyle name="%20 - Vurgu6 3 3" xfId="93"/>
    <cellStyle name="%20 - Vurgu6 4" xfId="94"/>
    <cellStyle name="%20 - Vurgu6 4 2" xfId="95"/>
    <cellStyle name="%20 - Vurgu6 4 3" xfId="96"/>
    <cellStyle name="%20 - Vurgu6 5" xfId="86"/>
    <cellStyle name="%20 - Vurgu6 6" xfId="850"/>
    <cellStyle name="%20 - Vurgu6 7" xfId="861"/>
    <cellStyle name="%20 - Vurgu6 8" xfId="867"/>
    <cellStyle name="%20 - Vurgu6 9" xfId="883"/>
    <cellStyle name="%40 - Vurgu1 10" xfId="896"/>
    <cellStyle name="%40 - Vurgu1 2" xfId="98"/>
    <cellStyle name="%40 - Vurgu1 2 2" xfId="99"/>
    <cellStyle name="%40 - Vurgu1 2 3" xfId="100"/>
    <cellStyle name="%40 - Vurgu1 2_25.İL-EMOD-Öncelikli Yaşam" xfId="101"/>
    <cellStyle name="%40 - Vurgu1 3" xfId="102"/>
    <cellStyle name="%40 - Vurgu1 3 2" xfId="103"/>
    <cellStyle name="%40 - Vurgu1 3 3" xfId="104"/>
    <cellStyle name="%40 - Vurgu1 4" xfId="105"/>
    <cellStyle name="%40 - Vurgu1 4 2" xfId="106"/>
    <cellStyle name="%40 - Vurgu1 4 3" xfId="107"/>
    <cellStyle name="%40 - Vurgu1 5" xfId="97"/>
    <cellStyle name="%40 - Vurgu1 6" xfId="851"/>
    <cellStyle name="%40 - Vurgu1 7" xfId="860"/>
    <cellStyle name="%40 - Vurgu1 8" xfId="868"/>
    <cellStyle name="%40 - Vurgu1 9" xfId="891"/>
    <cellStyle name="%40 - Vurgu2" xfId="23" builtinId="35" customBuiltin="1"/>
    <cellStyle name="%40 - Vurgu2 2" xfId="108"/>
    <cellStyle name="%40 - Vurgu2 2 2" xfId="109"/>
    <cellStyle name="%40 - Vurgu2 2 3" xfId="110"/>
    <cellStyle name="%40 - Vurgu2 2_25.İL-EMOD-Öncelikli Yaşam" xfId="111"/>
    <cellStyle name="%40 - Vurgu2 3" xfId="112"/>
    <cellStyle name="%40 - Vurgu2 3 2" xfId="113"/>
    <cellStyle name="%40 - Vurgu2 3 3" xfId="114"/>
    <cellStyle name="%40 - Vurgu2 4" xfId="115"/>
    <cellStyle name="%40 - Vurgu2 4 2" xfId="116"/>
    <cellStyle name="%40 - Vurgu2 4 3" xfId="117"/>
    <cellStyle name="%40 - Vurgu3 10" xfId="897"/>
    <cellStyle name="%40 - Vurgu3 2" xfId="119"/>
    <cellStyle name="%40 - Vurgu3 2 2" xfId="120"/>
    <cellStyle name="%40 - Vurgu3 2 3" xfId="121"/>
    <cellStyle name="%40 - Vurgu3 2_25.İL-EMOD-Öncelikli Yaşam" xfId="122"/>
    <cellStyle name="%40 - Vurgu3 3" xfId="123"/>
    <cellStyle name="%40 - Vurgu3 3 2" xfId="124"/>
    <cellStyle name="%40 - Vurgu3 3 3" xfId="125"/>
    <cellStyle name="%40 - Vurgu3 4" xfId="126"/>
    <cellStyle name="%40 - Vurgu3 4 2" xfId="127"/>
    <cellStyle name="%40 - Vurgu3 4 3" xfId="128"/>
    <cellStyle name="%40 - Vurgu3 5" xfId="118"/>
    <cellStyle name="%40 - Vurgu3 6" xfId="852"/>
    <cellStyle name="%40 - Vurgu3 7" xfId="859"/>
    <cellStyle name="%40 - Vurgu3 8" xfId="874"/>
    <cellStyle name="%40 - Vurgu3 9" xfId="882"/>
    <cellStyle name="%40 - Vurgu4 10" xfId="898"/>
    <cellStyle name="%40 - Vurgu4 2" xfId="130"/>
    <cellStyle name="%40 - Vurgu4 2 2" xfId="131"/>
    <cellStyle name="%40 - Vurgu4 2 3" xfId="132"/>
    <cellStyle name="%40 - Vurgu4 2_25.İL-EMOD-Öncelikli Yaşam" xfId="133"/>
    <cellStyle name="%40 - Vurgu4 3" xfId="134"/>
    <cellStyle name="%40 - Vurgu4 3 2" xfId="135"/>
    <cellStyle name="%40 - Vurgu4 3 3" xfId="136"/>
    <cellStyle name="%40 - Vurgu4 4" xfId="137"/>
    <cellStyle name="%40 - Vurgu4 4 2" xfId="138"/>
    <cellStyle name="%40 - Vurgu4 4 3" xfId="139"/>
    <cellStyle name="%40 - Vurgu4 5" xfId="129"/>
    <cellStyle name="%40 - Vurgu4 6" xfId="853"/>
    <cellStyle name="%40 - Vurgu4 7" xfId="858"/>
    <cellStyle name="%40 - Vurgu4 8" xfId="873"/>
    <cellStyle name="%40 - Vurgu4 9" xfId="879"/>
    <cellStyle name="%40 - Vurgu5 10" xfId="899"/>
    <cellStyle name="%40 - Vurgu5 2" xfId="141"/>
    <cellStyle name="%40 - Vurgu5 2 2" xfId="142"/>
    <cellStyle name="%40 - Vurgu5 2 3" xfId="143"/>
    <cellStyle name="%40 - Vurgu5 2_25.İL-EMOD-Öncelikli Yaşam" xfId="144"/>
    <cellStyle name="%40 - Vurgu5 3" xfId="145"/>
    <cellStyle name="%40 - Vurgu5 3 2" xfId="146"/>
    <cellStyle name="%40 - Vurgu5 3 3" xfId="147"/>
    <cellStyle name="%40 - Vurgu5 4" xfId="148"/>
    <cellStyle name="%40 - Vurgu5 4 2" xfId="149"/>
    <cellStyle name="%40 - Vurgu5 4 3" xfId="150"/>
    <cellStyle name="%40 - Vurgu5 5" xfId="140"/>
    <cellStyle name="%40 - Vurgu5 6" xfId="854"/>
    <cellStyle name="%40 - Vurgu5 7" xfId="857"/>
    <cellStyle name="%40 - Vurgu5 8" xfId="872"/>
    <cellStyle name="%40 - Vurgu5 9" xfId="886"/>
    <cellStyle name="%40 - Vurgu6 10" xfId="900"/>
    <cellStyle name="%40 - Vurgu6 2" xfId="152"/>
    <cellStyle name="%40 - Vurgu6 2 2" xfId="153"/>
    <cellStyle name="%40 - Vurgu6 2 3" xfId="154"/>
    <cellStyle name="%40 - Vurgu6 2_25.İL-EMOD-Öncelikli Yaşam" xfId="155"/>
    <cellStyle name="%40 - Vurgu6 3" xfId="156"/>
    <cellStyle name="%40 - Vurgu6 3 2" xfId="157"/>
    <cellStyle name="%40 - Vurgu6 3 3" xfId="158"/>
    <cellStyle name="%40 - Vurgu6 4" xfId="159"/>
    <cellStyle name="%40 - Vurgu6 4 2" xfId="160"/>
    <cellStyle name="%40 - Vurgu6 4 3" xfId="161"/>
    <cellStyle name="%40 - Vurgu6 5" xfId="151"/>
    <cellStyle name="%40 - Vurgu6 6" xfId="855"/>
    <cellStyle name="%40 - Vurgu6 7" xfId="856"/>
    <cellStyle name="%40 - Vurgu6 8" xfId="870"/>
    <cellStyle name="%40 - Vurgu6 9" xfId="885"/>
    <cellStyle name="%60 - Vurgu1 2" xfId="163"/>
    <cellStyle name="%60 - Vurgu1 3" xfId="164"/>
    <cellStyle name="%60 - Vurgu1 4" xfId="165"/>
    <cellStyle name="%60 - Vurgu1 5" xfId="162"/>
    <cellStyle name="%60 - Vurgu2" xfId="24" builtinId="36" customBuiltin="1"/>
    <cellStyle name="%60 - Vurgu2 2" xfId="167"/>
    <cellStyle name="%60 - Vurgu2 3" xfId="168"/>
    <cellStyle name="%60 - Vurgu2 4" xfId="169"/>
    <cellStyle name="%60 - Vurgu3 2" xfId="171"/>
    <cellStyle name="%60 - Vurgu3 3" xfId="172"/>
    <cellStyle name="%60 - Vurgu3 4" xfId="173"/>
    <cellStyle name="%60 - Vurgu3 5" xfId="170"/>
    <cellStyle name="%60 - Vurgu4 2" xfId="175"/>
    <cellStyle name="%60 - Vurgu4 3" xfId="176"/>
    <cellStyle name="%60 - Vurgu4 4" xfId="177"/>
    <cellStyle name="%60 - Vurgu4 5" xfId="174"/>
    <cellStyle name="%60 - Vurgu5" xfId="27" builtinId="48" customBuiltin="1"/>
    <cellStyle name="%60 - Vurgu5 2" xfId="178"/>
    <cellStyle name="%60 - Vurgu5 3" xfId="179"/>
    <cellStyle name="%60 - Vurgu5 4" xfId="180"/>
    <cellStyle name="%60 - Vurgu6 2" xfId="182"/>
    <cellStyle name="%60 - Vurgu6 3" xfId="183"/>
    <cellStyle name="%60 - Vurgu6 4" xfId="184"/>
    <cellStyle name="%60 - Vurgu6 5" xfId="181"/>
    <cellStyle name="Açıklama Metni" xfId="21" builtinId="53" customBuiltin="1"/>
    <cellStyle name="Açıklama Metni 2" xfId="185"/>
    <cellStyle name="Açıklama Metni 3" xfId="186"/>
    <cellStyle name="Açıklama Metni 4" xfId="187"/>
    <cellStyle name="Ana Başlık 2" xfId="189"/>
    <cellStyle name="Ana Başlık 3" xfId="190"/>
    <cellStyle name="Ana Başlık 4" xfId="191"/>
    <cellStyle name="Ana Başlık 5" xfId="188"/>
    <cellStyle name="Bağlı Hücre" xfId="18" builtinId="24" customBuiltin="1"/>
    <cellStyle name="Bağlı Hücre 2" xfId="192"/>
    <cellStyle name="Bağlı Hücre 3" xfId="193"/>
    <cellStyle name="Bağlı Hücre 4" xfId="194"/>
    <cellStyle name="Başlık 1 2" xfId="196"/>
    <cellStyle name="Başlık 1 3" xfId="197"/>
    <cellStyle name="Başlık 1 4" xfId="198"/>
    <cellStyle name="Başlık 1 5" xfId="195"/>
    <cellStyle name="Başlık 2 2" xfId="200"/>
    <cellStyle name="Başlık 2 3" xfId="201"/>
    <cellStyle name="Başlık 2 4" xfId="202"/>
    <cellStyle name="Başlık 2 5" xfId="199"/>
    <cellStyle name="Başlık 3 2" xfId="204"/>
    <cellStyle name="Başlık 3 3" xfId="205"/>
    <cellStyle name="Başlık 3 4" xfId="206"/>
    <cellStyle name="Başlık 3 5" xfId="203"/>
    <cellStyle name="Başlık 4 2" xfId="208"/>
    <cellStyle name="Başlık 4 3" xfId="209"/>
    <cellStyle name="Başlık 4 4" xfId="210"/>
    <cellStyle name="Başlık 4 5" xfId="207"/>
    <cellStyle name="Binlik Ayracı 2" xfId="1"/>
    <cellStyle name="Binlik Ayracı 3" xfId="13"/>
    <cellStyle name="Binlik Ayracı 4" xfId="12"/>
    <cellStyle name="Comma 2" xfId="211"/>
    <cellStyle name="Comma 2 2" xfId="212"/>
    <cellStyle name="Çıkış 2" xfId="214"/>
    <cellStyle name="Çıkış 3" xfId="215"/>
    <cellStyle name="Çıkış 4" xfId="216"/>
    <cellStyle name="Çıkış 5" xfId="213"/>
    <cellStyle name="Giriş 2" xfId="218"/>
    <cellStyle name="Giriş 3" xfId="219"/>
    <cellStyle name="Giriş 4" xfId="220"/>
    <cellStyle name="Giriş 5" xfId="217"/>
    <cellStyle name="Hesaplama 2" xfId="222"/>
    <cellStyle name="Hesaplama 3" xfId="223"/>
    <cellStyle name="Hesaplama 4" xfId="224"/>
    <cellStyle name="Hesaplama 5" xfId="221"/>
    <cellStyle name="Hyperlink" xfId="2"/>
    <cellStyle name="İşaretli Hücre" xfId="19" builtinId="23" customBuiltin="1"/>
    <cellStyle name="İşaretli Hücre 2" xfId="225"/>
    <cellStyle name="İşaretli Hücre 3" xfId="226"/>
    <cellStyle name="İşaretli Hücre 4" xfId="227"/>
    <cellStyle name="İyi" xfId="15" builtinId="26" customBuiltin="1"/>
    <cellStyle name="İyi 2" xfId="228"/>
    <cellStyle name="İyi 3" xfId="229"/>
    <cellStyle name="İyi 4" xfId="230"/>
    <cellStyle name="İzlenen Köprü 2" xfId="231"/>
    <cellStyle name="Köprü 2" xfId="232"/>
    <cellStyle name="Köprü 3" xfId="233"/>
    <cellStyle name="Kötü" xfId="16" builtinId="27" customBuiltin="1"/>
    <cellStyle name="Kötü 2" xfId="234"/>
    <cellStyle name="Kötü 3" xfId="235"/>
    <cellStyle name="Kötü 4" xfId="236"/>
    <cellStyle name="Normal" xfId="0" builtinId="0"/>
    <cellStyle name="Normal 10" xfId="237"/>
    <cellStyle name="Normal 10 2" xfId="238"/>
    <cellStyle name="Normal 100" xfId="239"/>
    <cellStyle name="Normal 101" xfId="240"/>
    <cellStyle name="Normal 102" xfId="241"/>
    <cellStyle name="Normal 103" xfId="242"/>
    <cellStyle name="Normal 104" xfId="14"/>
    <cellStyle name="Normal 105" xfId="243"/>
    <cellStyle name="Normal 105 2" xfId="244"/>
    <cellStyle name="Normal 106" xfId="245"/>
    <cellStyle name="Normal 107" xfId="246"/>
    <cellStyle name="Normal 108" xfId="247"/>
    <cellStyle name="Normal 109" xfId="248"/>
    <cellStyle name="Normal 109 2" xfId="907"/>
    <cellStyle name="Normal 11" xfId="249"/>
    <cellStyle name="Normal 11 10" xfId="250"/>
    <cellStyle name="Normal 11 11" xfId="251"/>
    <cellStyle name="Normal 11 12" xfId="252"/>
    <cellStyle name="Normal 11 2" xfId="253"/>
    <cellStyle name="Normal 11 2 2" xfId="254"/>
    <cellStyle name="Normal 11 2 3" xfId="255"/>
    <cellStyle name="Normal 11 3" xfId="256"/>
    <cellStyle name="Normal 11 3 2" xfId="257"/>
    <cellStyle name="Normal 11 3 3" xfId="258"/>
    <cellStyle name="Normal 11 4" xfId="259"/>
    <cellStyle name="Normal 11 4 2" xfId="260"/>
    <cellStyle name="Normal 11 4 3" xfId="261"/>
    <cellStyle name="Normal 11 5" xfId="262"/>
    <cellStyle name="Normal 11 5 2" xfId="263"/>
    <cellStyle name="Normal 11 5 3" xfId="264"/>
    <cellStyle name="Normal 11 6" xfId="265"/>
    <cellStyle name="Normal 11 6 2" xfId="266"/>
    <cellStyle name="Normal 11 6 3" xfId="267"/>
    <cellStyle name="Normal 11 7" xfId="268"/>
    <cellStyle name="Normal 11 7 2" xfId="269"/>
    <cellStyle name="Normal 11 7 3" xfId="270"/>
    <cellStyle name="Normal 11 8" xfId="271"/>
    <cellStyle name="Normal 11 8 2" xfId="272"/>
    <cellStyle name="Normal 11 8 3" xfId="273"/>
    <cellStyle name="Normal 11 9" xfId="274"/>
    <cellStyle name="Normal 110" xfId="44"/>
    <cellStyle name="Normal 110 2" xfId="875"/>
    <cellStyle name="Normal 110 3" xfId="902"/>
    <cellStyle name="Normal 111" xfId="881"/>
    <cellStyle name="Normal 111 2" xfId="892"/>
    <cellStyle name="Normal 112" xfId="906"/>
    <cellStyle name="Normal 113" xfId="908"/>
    <cellStyle name="Normal 12" xfId="275"/>
    <cellStyle name="Normal 12 2" xfId="276"/>
    <cellStyle name="Normal 12 2 2" xfId="277"/>
    <cellStyle name="Normal 12 2 3" xfId="278"/>
    <cellStyle name="Normal 12 3" xfId="279"/>
    <cellStyle name="Normal 12 4" xfId="280"/>
    <cellStyle name="Normal 13" xfId="281"/>
    <cellStyle name="Normal 13 2" xfId="282"/>
    <cellStyle name="Normal 13 2 2" xfId="283"/>
    <cellStyle name="Normal 13 2 3" xfId="284"/>
    <cellStyle name="Normal 13 3" xfId="285"/>
    <cellStyle name="Normal 13 4" xfId="286"/>
    <cellStyle name="Normal 14" xfId="287"/>
    <cellStyle name="Normal 14 2" xfId="288"/>
    <cellStyle name="Normal 14 2 2" xfId="289"/>
    <cellStyle name="Normal 14 2 3" xfId="290"/>
    <cellStyle name="Normal 14 3" xfId="291"/>
    <cellStyle name="Normal 15" xfId="292"/>
    <cellStyle name="Normal 15 2" xfId="293"/>
    <cellStyle name="Normal 16" xfId="294"/>
    <cellStyle name="Normal 16 2" xfId="295"/>
    <cellStyle name="Normal 16 2 2" xfId="296"/>
    <cellStyle name="Normal 16 2 3" xfId="297"/>
    <cellStyle name="Normal 16 3" xfId="298"/>
    <cellStyle name="Normal 17" xfId="299"/>
    <cellStyle name="Normal 17 2" xfId="300"/>
    <cellStyle name="Normal 17 2 2" xfId="301"/>
    <cellStyle name="Normal 17 2 3" xfId="302"/>
    <cellStyle name="Normal 17 3" xfId="303"/>
    <cellStyle name="Normal 18" xfId="304"/>
    <cellStyle name="Normal 18 2" xfId="305"/>
    <cellStyle name="Normal 18 3" xfId="306"/>
    <cellStyle name="Normal 18 4" xfId="307"/>
    <cellStyle name="Normal 19" xfId="308"/>
    <cellStyle name="Normal 19 2" xfId="309"/>
    <cellStyle name="Normal 19 3" xfId="310"/>
    <cellStyle name="Normal 19 4" xfId="311"/>
    <cellStyle name="Normal 2" xfId="3"/>
    <cellStyle name="Normal 2 10" xfId="312"/>
    <cellStyle name="Normal 2 10 2" xfId="313"/>
    <cellStyle name="Normal 2 10 3" xfId="314"/>
    <cellStyle name="Normal 2 11" xfId="315"/>
    <cellStyle name="Normal 2 12" xfId="316"/>
    <cellStyle name="Normal 2 13" xfId="317"/>
    <cellStyle name="Normal 2 14" xfId="318"/>
    <cellStyle name="Normal 2 15" xfId="319"/>
    <cellStyle name="Normal 2 16" xfId="320"/>
    <cellStyle name="Normal 2 17" xfId="321"/>
    <cellStyle name="Normal 2 18" xfId="322"/>
    <cellStyle name="Normal 2 19" xfId="323"/>
    <cellStyle name="Normal 2 2" xfId="324"/>
    <cellStyle name="Normal 2 2 2" xfId="325"/>
    <cellStyle name="Normal 2 2 3" xfId="326"/>
    <cellStyle name="Normal 2 2 4" xfId="327"/>
    <cellStyle name="Normal 2 3" xfId="328"/>
    <cellStyle name="Normal 2 3 2" xfId="329"/>
    <cellStyle name="Normal 2 3 2 2" xfId="330"/>
    <cellStyle name="Normal 2 3 3" xfId="331"/>
    <cellStyle name="Normal 2 4" xfId="332"/>
    <cellStyle name="Normal 2 4 10" xfId="333"/>
    <cellStyle name="Normal 2 4 11" xfId="334"/>
    <cellStyle name="Normal 2 4 12" xfId="335"/>
    <cellStyle name="Normal 2 4 2" xfId="336"/>
    <cellStyle name="Normal 2 4 2 2" xfId="337"/>
    <cellStyle name="Normal 2 4 2 3" xfId="338"/>
    <cellStyle name="Normal 2 4 2 4" xfId="339"/>
    <cellStyle name="Normal 2 4 2 5" xfId="340"/>
    <cellStyle name="Normal 2 4 3" xfId="341"/>
    <cellStyle name="Normal 2 4 3 2" xfId="342"/>
    <cellStyle name="Normal 2 4 3 3" xfId="343"/>
    <cellStyle name="Normal 2 4 4" xfId="344"/>
    <cellStyle name="Normal 2 4 4 2" xfId="345"/>
    <cellStyle name="Normal 2 4 4 3" xfId="346"/>
    <cellStyle name="Normal 2 4 5" xfId="347"/>
    <cellStyle name="Normal 2 4 5 2" xfId="348"/>
    <cellStyle name="Normal 2 4 5 3" xfId="349"/>
    <cellStyle name="Normal 2 4 6" xfId="350"/>
    <cellStyle name="Normal 2 4 6 2" xfId="351"/>
    <cellStyle name="Normal 2 4 6 3" xfId="352"/>
    <cellStyle name="Normal 2 4 7" xfId="353"/>
    <cellStyle name="Normal 2 4 7 2" xfId="354"/>
    <cellStyle name="Normal 2 4 7 3" xfId="355"/>
    <cellStyle name="Normal 2 4 8" xfId="356"/>
    <cellStyle name="Normal 2 4 8 2" xfId="357"/>
    <cellStyle name="Normal 2 4 8 3" xfId="358"/>
    <cellStyle name="Normal 2 4 9" xfId="359"/>
    <cellStyle name="Normal 2 5" xfId="360"/>
    <cellStyle name="Normal 2 5 2" xfId="361"/>
    <cellStyle name="Normal 2 5 2 2" xfId="362"/>
    <cellStyle name="Normal 2 5 3" xfId="363"/>
    <cellStyle name="Normal 2 6" xfId="364"/>
    <cellStyle name="Normal 2 6 2" xfId="365"/>
    <cellStyle name="Normal 2 6 2 2" xfId="366"/>
    <cellStyle name="Normal 2 6 3" xfId="367"/>
    <cellStyle name="Normal 2 7" xfId="368"/>
    <cellStyle name="Normal 2 7 2" xfId="369"/>
    <cellStyle name="Normal 2 7 3" xfId="370"/>
    <cellStyle name="Normal 2 8" xfId="371"/>
    <cellStyle name="Normal 2 8 2" xfId="372"/>
    <cellStyle name="Normal 2 8 3" xfId="373"/>
    <cellStyle name="Normal 2 9" xfId="374"/>
    <cellStyle name="Normal 2 9 2" xfId="375"/>
    <cellStyle name="Normal 2 9 3" xfId="376"/>
    <cellStyle name="Normal 20" xfId="377"/>
    <cellStyle name="Normal 20 2" xfId="378"/>
    <cellStyle name="Normal 20 3" xfId="379"/>
    <cellStyle name="Normal 20 4" xfId="380"/>
    <cellStyle name="Normal 21" xfId="381"/>
    <cellStyle name="Normal 21 2" xfId="382"/>
    <cellStyle name="Normal 21 3" xfId="383"/>
    <cellStyle name="Normal 21 4" xfId="384"/>
    <cellStyle name="Normal 22" xfId="385"/>
    <cellStyle name="Normal 22 2" xfId="386"/>
    <cellStyle name="Normal 22 3" xfId="387"/>
    <cellStyle name="Normal 22 4" xfId="388"/>
    <cellStyle name="Normal 23" xfId="389"/>
    <cellStyle name="Normal 23 2" xfId="390"/>
    <cellStyle name="Normal 23 3" xfId="391"/>
    <cellStyle name="Normal 23 4" xfId="392"/>
    <cellStyle name="Normal 24" xfId="393"/>
    <cellStyle name="Normal 24 2" xfId="394"/>
    <cellStyle name="Normal 24 2 2" xfId="395"/>
    <cellStyle name="Normal 24 3" xfId="396"/>
    <cellStyle name="Normal 24 3 2" xfId="397"/>
    <cellStyle name="Normal 24 4" xfId="398"/>
    <cellStyle name="Normal 24 5" xfId="399"/>
    <cellStyle name="Normal 24 6" xfId="400"/>
    <cellStyle name="Normal 25" xfId="401"/>
    <cellStyle name="Normal 25 2" xfId="402"/>
    <cellStyle name="Normal 25 2 2" xfId="403"/>
    <cellStyle name="Normal 25 2 3" xfId="404"/>
    <cellStyle name="Normal 25 2 4" xfId="405"/>
    <cellStyle name="Normal 25 3" xfId="406"/>
    <cellStyle name="Normal 25 4" xfId="407"/>
    <cellStyle name="Normal 25 5" xfId="408"/>
    <cellStyle name="Normal 25 6" xfId="409"/>
    <cellStyle name="Normal 26" xfId="410"/>
    <cellStyle name="Normal 26 2" xfId="411"/>
    <cellStyle name="Normal 26 2 2" xfId="412"/>
    <cellStyle name="Normal 26 2 3" xfId="413"/>
    <cellStyle name="Normal 26 3" xfId="414"/>
    <cellStyle name="Normal 27" xfId="415"/>
    <cellStyle name="Normal 27 2" xfId="416"/>
    <cellStyle name="Normal 27 2 2" xfId="417"/>
    <cellStyle name="Normal 27 2 3" xfId="418"/>
    <cellStyle name="Normal 27 3" xfId="419"/>
    <cellStyle name="Normal 28" xfId="420"/>
    <cellStyle name="Normal 28 2" xfId="421"/>
    <cellStyle name="Normal 28 2 2" xfId="422"/>
    <cellStyle name="Normal 28 2 3" xfId="423"/>
    <cellStyle name="Normal 28 3" xfId="424"/>
    <cellStyle name="Normal 29" xfId="425"/>
    <cellStyle name="Normal 29 2" xfId="426"/>
    <cellStyle name="Normal 29 2 2" xfId="427"/>
    <cellStyle name="Normal 29 2 3" xfId="428"/>
    <cellStyle name="Normal 29 2 4" xfId="429"/>
    <cellStyle name="Normal 29 3" xfId="430"/>
    <cellStyle name="Normal 29 4" xfId="431"/>
    <cellStyle name="Normal 29 5" xfId="432"/>
    <cellStyle name="Normal 3" xfId="4"/>
    <cellStyle name="Normal 3 2" xfId="434"/>
    <cellStyle name="Normal 3 2 2" xfId="435"/>
    <cellStyle name="Normal 3 2 3" xfId="436"/>
    <cellStyle name="Normal 3 3" xfId="437"/>
    <cellStyle name="Normal 3 3 2" xfId="438"/>
    <cellStyle name="Normal 3 3 3" xfId="439"/>
    <cellStyle name="Normal 3 4" xfId="440"/>
    <cellStyle name="Normal 3 4 2" xfId="441"/>
    <cellStyle name="Normal 3 4 3" xfId="442"/>
    <cellStyle name="Normal 3 5" xfId="443"/>
    <cellStyle name="Normal 3 5 2" xfId="444"/>
    <cellStyle name="Normal 3 5 3" xfId="445"/>
    <cellStyle name="Normal 3 6" xfId="446"/>
    <cellStyle name="Normal 3 7" xfId="447"/>
    <cellStyle name="Normal 3 8" xfId="433"/>
    <cellStyle name="Normal 30" xfId="448"/>
    <cellStyle name="Normal 30 2" xfId="449"/>
    <cellStyle name="Normal 30 3" xfId="450"/>
    <cellStyle name="Normal 30 4" xfId="451"/>
    <cellStyle name="Normal 31" xfId="452"/>
    <cellStyle name="Normal 31 2" xfId="453"/>
    <cellStyle name="Normal 31 3" xfId="454"/>
    <cellStyle name="Normal 31 4" xfId="455"/>
    <cellStyle name="Normal 32" xfId="456"/>
    <cellStyle name="Normal 32 2" xfId="457"/>
    <cellStyle name="Normal 32 3" xfId="458"/>
    <cellStyle name="Normal 32 4" xfId="459"/>
    <cellStyle name="Normal 33" xfId="460"/>
    <cellStyle name="Normal 33 2" xfId="461"/>
    <cellStyle name="Normal 33 3" xfId="462"/>
    <cellStyle name="Normal 33 4" xfId="463"/>
    <cellStyle name="Normal 34" xfId="464"/>
    <cellStyle name="Normal 34 2" xfId="465"/>
    <cellStyle name="Normal 34 3" xfId="466"/>
    <cellStyle name="Normal 34 4" xfId="467"/>
    <cellStyle name="Normal 35" xfId="468"/>
    <cellStyle name="Normal 35 2" xfId="469"/>
    <cellStyle name="Normal 35 3" xfId="470"/>
    <cellStyle name="Normal 35 4" xfId="471"/>
    <cellStyle name="Normal 36" xfId="472"/>
    <cellStyle name="Normal 36 2" xfId="473"/>
    <cellStyle name="Normal 36 3" xfId="474"/>
    <cellStyle name="Normal 36 4" xfId="475"/>
    <cellStyle name="Normal 37" xfId="476"/>
    <cellStyle name="Normal 37 2" xfId="477"/>
    <cellStyle name="Normal 37 3" xfId="478"/>
    <cellStyle name="Normal 37 4" xfId="479"/>
    <cellStyle name="Normal 38" xfId="480"/>
    <cellStyle name="Normal 38 2" xfId="481"/>
    <cellStyle name="Normal 38 3" xfId="482"/>
    <cellStyle name="Normal 39" xfId="483"/>
    <cellStyle name="Normal 39 2" xfId="484"/>
    <cellStyle name="Normal 39 3" xfId="485"/>
    <cellStyle name="Normal 4" xfId="486"/>
    <cellStyle name="Normal 4 2" xfId="487"/>
    <cellStyle name="Normal 4 2 2" xfId="5"/>
    <cellStyle name="Normal 4 2 2 2" xfId="6"/>
    <cellStyle name="Normal 4 2_25.İL-EMOD-Öncelikli Yaşam" xfId="488"/>
    <cellStyle name="Normal 4 3" xfId="489"/>
    <cellStyle name="Normal 4 3 10" xfId="490"/>
    <cellStyle name="Normal 4 3 10 2" xfId="491"/>
    <cellStyle name="Normal 4 3 10 3" xfId="492"/>
    <cellStyle name="Normal 4 3 11" xfId="493"/>
    <cellStyle name="Normal 4 3 12" xfId="494"/>
    <cellStyle name="Normal 4 3 13" xfId="495"/>
    <cellStyle name="Normal 4 3 2" xfId="496"/>
    <cellStyle name="Normal 4 3 2 10" xfId="497"/>
    <cellStyle name="Normal 4 3 2 11" xfId="498"/>
    <cellStyle name="Normal 4 3 2 2" xfId="499"/>
    <cellStyle name="Normal 4 3 2 2 2" xfId="500"/>
    <cellStyle name="Normal 4 3 2 2 3" xfId="501"/>
    <cellStyle name="Normal 4 3 2 2 4" xfId="502"/>
    <cellStyle name="Normal 4 3 2 3" xfId="503"/>
    <cellStyle name="Normal 4 3 2 3 2" xfId="504"/>
    <cellStyle name="Normal 4 3 2 3 3" xfId="505"/>
    <cellStyle name="Normal 4 3 2 4" xfId="506"/>
    <cellStyle name="Normal 4 3 2 4 2" xfId="507"/>
    <cellStyle name="Normal 4 3 2 4 3" xfId="508"/>
    <cellStyle name="Normal 4 3 2 5" xfId="509"/>
    <cellStyle name="Normal 4 3 2 5 2" xfId="510"/>
    <cellStyle name="Normal 4 3 2 5 3" xfId="511"/>
    <cellStyle name="Normal 4 3 2 6" xfId="512"/>
    <cellStyle name="Normal 4 3 2 6 2" xfId="513"/>
    <cellStyle name="Normal 4 3 2 6 3" xfId="514"/>
    <cellStyle name="Normal 4 3 2 7" xfId="515"/>
    <cellStyle name="Normal 4 3 2 7 2" xfId="516"/>
    <cellStyle name="Normal 4 3 2 7 3" xfId="517"/>
    <cellStyle name="Normal 4 3 2 8" xfId="518"/>
    <cellStyle name="Normal 4 3 2 8 2" xfId="519"/>
    <cellStyle name="Normal 4 3 2 8 3" xfId="520"/>
    <cellStyle name="Normal 4 3 2 9" xfId="521"/>
    <cellStyle name="Normal 4 3 3" xfId="522"/>
    <cellStyle name="Normal 4 3 3 2" xfId="523"/>
    <cellStyle name="Normal 4 3 3 3" xfId="524"/>
    <cellStyle name="Normal 4 3 3 4" xfId="525"/>
    <cellStyle name="Normal 4 3 4" xfId="526"/>
    <cellStyle name="Normal 4 3 4 10" xfId="527"/>
    <cellStyle name="Normal 4 3 4 11" xfId="528"/>
    <cellStyle name="Normal 4 3 4 2" xfId="529"/>
    <cellStyle name="Normal 4 3 4 2 2" xfId="530"/>
    <cellStyle name="Normal 4 3 4 2 3" xfId="531"/>
    <cellStyle name="Normal 4 3 4 2 4" xfId="532"/>
    <cellStyle name="Normal 4 3 4 3" xfId="533"/>
    <cellStyle name="Normal 4 3 4 3 2" xfId="534"/>
    <cellStyle name="Normal 4 3 4 3 3" xfId="535"/>
    <cellStyle name="Normal 4 3 4 4" xfId="536"/>
    <cellStyle name="Normal 4 3 4 4 2" xfId="537"/>
    <cellStyle name="Normal 4 3 4 4 3" xfId="538"/>
    <cellStyle name="Normal 4 3 4 5" xfId="539"/>
    <cellStyle name="Normal 4 3 4 5 2" xfId="540"/>
    <cellStyle name="Normal 4 3 4 5 3" xfId="541"/>
    <cellStyle name="Normal 4 3 4 6" xfId="542"/>
    <cellStyle name="Normal 4 3 4 6 2" xfId="543"/>
    <cellStyle name="Normal 4 3 4 6 3" xfId="544"/>
    <cellStyle name="Normal 4 3 4 7" xfId="545"/>
    <cellStyle name="Normal 4 3 4 7 2" xfId="546"/>
    <cellStyle name="Normal 4 3 4 7 3" xfId="547"/>
    <cellStyle name="Normal 4 3 4 8" xfId="548"/>
    <cellStyle name="Normal 4 3 4 8 2" xfId="549"/>
    <cellStyle name="Normal 4 3 4 8 3" xfId="550"/>
    <cellStyle name="Normal 4 3 4 9" xfId="551"/>
    <cellStyle name="Normal 4 3 5" xfId="552"/>
    <cellStyle name="Normal 4 3 5 2" xfId="553"/>
    <cellStyle name="Normal 4 3 5 3" xfId="554"/>
    <cellStyle name="Normal 4 3 5 4" xfId="555"/>
    <cellStyle name="Normal 4 3 6" xfId="556"/>
    <cellStyle name="Normal 4 3 6 2" xfId="557"/>
    <cellStyle name="Normal 4 3 6 3" xfId="558"/>
    <cellStyle name="Normal 4 3 7" xfId="559"/>
    <cellStyle name="Normal 4 3 7 2" xfId="560"/>
    <cellStyle name="Normal 4 3 7 3" xfId="561"/>
    <cellStyle name="Normal 4 3 8" xfId="562"/>
    <cellStyle name="Normal 4 3 8 2" xfId="563"/>
    <cellStyle name="Normal 4 3 8 3" xfId="564"/>
    <cellStyle name="Normal 4 3 9" xfId="565"/>
    <cellStyle name="Normal 4 3 9 2" xfId="566"/>
    <cellStyle name="Normal 4 3 9 3" xfId="567"/>
    <cellStyle name="Normal 4 4" xfId="568"/>
    <cellStyle name="Normal 4 5" xfId="569"/>
    <cellStyle name="Normal 4_25.İL-EMOD-Öncelikli Yaşam" xfId="570"/>
    <cellStyle name="Normal 40" xfId="571"/>
    <cellStyle name="Normal 40 2" xfId="572"/>
    <cellStyle name="Normal 40 3" xfId="573"/>
    <cellStyle name="Normal 41" xfId="574"/>
    <cellStyle name="Normal 41 2" xfId="575"/>
    <cellStyle name="Normal 41 3" xfId="576"/>
    <cellStyle name="Normal 42" xfId="577"/>
    <cellStyle name="Normal 42 2" xfId="578"/>
    <cellStyle name="Normal 42 3" xfId="579"/>
    <cellStyle name="Normal 43" xfId="580"/>
    <cellStyle name="Normal 43 2" xfId="581"/>
    <cellStyle name="Normal 43 3" xfId="582"/>
    <cellStyle name="Normal 44" xfId="583"/>
    <cellStyle name="Normal 44 2" xfId="584"/>
    <cellStyle name="Normal 44 3" xfId="585"/>
    <cellStyle name="Normal 45" xfId="586"/>
    <cellStyle name="Normal 45 2" xfId="587"/>
    <cellStyle name="Normal 45 3" xfId="588"/>
    <cellStyle name="Normal 46" xfId="589"/>
    <cellStyle name="Normal 46 2" xfId="590"/>
    <cellStyle name="Normal 46 3" xfId="591"/>
    <cellStyle name="Normal 47" xfId="592"/>
    <cellStyle name="Normal 47 2" xfId="593"/>
    <cellStyle name="Normal 47 3" xfId="594"/>
    <cellStyle name="Normal 48" xfId="595"/>
    <cellStyle name="Normal 48 2" xfId="596"/>
    <cellStyle name="Normal 48 3" xfId="597"/>
    <cellStyle name="Normal 49" xfId="598"/>
    <cellStyle name="Normal 49 2" xfId="599"/>
    <cellStyle name="Normal 49 3" xfId="600"/>
    <cellStyle name="Normal 5" xfId="601"/>
    <cellStyle name="Normal 5 2" xfId="602"/>
    <cellStyle name="Normal 5 3" xfId="603"/>
    <cellStyle name="Normal 5 4" xfId="604"/>
    <cellStyle name="Normal 5 5" xfId="605"/>
    <cellStyle name="Normal 5 6" xfId="606"/>
    <cellStyle name="Normal 5 7" xfId="607"/>
    <cellStyle name="Normal 50" xfId="608"/>
    <cellStyle name="Normal 50 2" xfId="609"/>
    <cellStyle name="Normal 50 3" xfId="610"/>
    <cellStyle name="Normal 51" xfId="611"/>
    <cellStyle name="Normal 51 2" xfId="612"/>
    <cellStyle name="Normal 51 3" xfId="613"/>
    <cellStyle name="Normal 52" xfId="614"/>
    <cellStyle name="Normal 52 2" xfId="615"/>
    <cellStyle name="Normal 52 3" xfId="616"/>
    <cellStyle name="Normal 53" xfId="617"/>
    <cellStyle name="Normal 53 2" xfId="618"/>
    <cellStyle name="Normal 53 3" xfId="619"/>
    <cellStyle name="Normal 54" xfId="620"/>
    <cellStyle name="Normal 54 2" xfId="621"/>
    <cellStyle name="Normal 54 3" xfId="622"/>
    <cellStyle name="Normal 55" xfId="623"/>
    <cellStyle name="Normal 55 2" xfId="624"/>
    <cellStyle name="Normal 55 3" xfId="625"/>
    <cellStyle name="Normal 56" xfId="626"/>
    <cellStyle name="Normal 56 2" xfId="627"/>
    <cellStyle name="Normal 56 3" xfId="628"/>
    <cellStyle name="Normal 57" xfId="629"/>
    <cellStyle name="Normal 57 2" xfId="630"/>
    <cellStyle name="Normal 57 3" xfId="631"/>
    <cellStyle name="Normal 58" xfId="632"/>
    <cellStyle name="Normal 58 2" xfId="633"/>
    <cellStyle name="Normal 58 3" xfId="634"/>
    <cellStyle name="Normal 59" xfId="635"/>
    <cellStyle name="Normal 59 2" xfId="636"/>
    <cellStyle name="Normal 59 3" xfId="637"/>
    <cellStyle name="Normal 6" xfId="638"/>
    <cellStyle name="Normal 6 10" xfId="639"/>
    <cellStyle name="Normal 6 11" xfId="640"/>
    <cellStyle name="Normal 6 12" xfId="641"/>
    <cellStyle name="Normal 6 2" xfId="642"/>
    <cellStyle name="Normal 6 2 2" xfId="643"/>
    <cellStyle name="Normal 6 2 3" xfId="644"/>
    <cellStyle name="Normal 6 2 4" xfId="645"/>
    <cellStyle name="Normal 6 3" xfId="646"/>
    <cellStyle name="Normal 6 3 2" xfId="647"/>
    <cellStyle name="Normal 6 3 3" xfId="648"/>
    <cellStyle name="Normal 6 3 4" xfId="649"/>
    <cellStyle name="Normal 6 4" xfId="650"/>
    <cellStyle name="Normal 6 4 2" xfId="651"/>
    <cellStyle name="Normal 6 4 3" xfId="652"/>
    <cellStyle name="Normal 6 4 4" xfId="653"/>
    <cellStyle name="Normal 6 5" xfId="654"/>
    <cellStyle name="Normal 6 5 2" xfId="655"/>
    <cellStyle name="Normal 6 5 3" xfId="656"/>
    <cellStyle name="Normal 6 6" xfId="657"/>
    <cellStyle name="Normal 6 6 2" xfId="658"/>
    <cellStyle name="Normal 6 6 2 2" xfId="659"/>
    <cellStyle name="Normal 6 6 2 3" xfId="660"/>
    <cellStyle name="Normal 6 6 3" xfId="661"/>
    <cellStyle name="Normal 6 6 4" xfId="662"/>
    <cellStyle name="Normal 6 7" xfId="663"/>
    <cellStyle name="Normal 6 7 2" xfId="664"/>
    <cellStyle name="Normal 6 7 3" xfId="665"/>
    <cellStyle name="Normal 6 8" xfId="666"/>
    <cellStyle name="Normal 6 8 2" xfId="667"/>
    <cellStyle name="Normal 6 8 3" xfId="668"/>
    <cellStyle name="Normal 6 9" xfId="669"/>
    <cellStyle name="Normal 60" xfId="670"/>
    <cellStyle name="Normal 60 2" xfId="671"/>
    <cellStyle name="Normal 60 3" xfId="672"/>
    <cellStyle name="Normal 61" xfId="673"/>
    <cellStyle name="Normal 61 2" xfId="674"/>
    <cellStyle name="Normal 61 3" xfId="675"/>
    <cellStyle name="Normal 62" xfId="676"/>
    <cellStyle name="Normal 62 2" xfId="677"/>
    <cellStyle name="Normal 62 3" xfId="678"/>
    <cellStyle name="Normal 63" xfId="679"/>
    <cellStyle name="Normal 63 2" xfId="680"/>
    <cellStyle name="Normal 63 3" xfId="681"/>
    <cellStyle name="Normal 64" xfId="682"/>
    <cellStyle name="Normal 65" xfId="683"/>
    <cellStyle name="Normal 65 2" xfId="684"/>
    <cellStyle name="Normal 65 3" xfId="685"/>
    <cellStyle name="Normal 66" xfId="686"/>
    <cellStyle name="Normal 66 2" xfId="687"/>
    <cellStyle name="Normal 66 3" xfId="688"/>
    <cellStyle name="Normal 67" xfId="689"/>
    <cellStyle name="Normal 67 2" xfId="690"/>
    <cellStyle name="Normal 67 3" xfId="691"/>
    <cellStyle name="Normal 68" xfId="692"/>
    <cellStyle name="Normal 68 2" xfId="693"/>
    <cellStyle name="Normal 68 3" xfId="694"/>
    <cellStyle name="Normal 69" xfId="695"/>
    <cellStyle name="Normal 69 2" xfId="696"/>
    <cellStyle name="Normal 69 3" xfId="697"/>
    <cellStyle name="Normal 7" xfId="698"/>
    <cellStyle name="Normal 7 2" xfId="699"/>
    <cellStyle name="Normal 70" xfId="700"/>
    <cellStyle name="Normal 70 2" xfId="701"/>
    <cellStyle name="Normal 70 3" xfId="702"/>
    <cellStyle name="Normal 71" xfId="703"/>
    <cellStyle name="Normal 71 2" xfId="704"/>
    <cellStyle name="Normal 71 3" xfId="705"/>
    <cellStyle name="Normal 72" xfId="706"/>
    <cellStyle name="Normal 72 2" xfId="707"/>
    <cellStyle name="Normal 72 3" xfId="708"/>
    <cellStyle name="Normal 73" xfId="709"/>
    <cellStyle name="Normal 73 2" xfId="710"/>
    <cellStyle name="Normal 73 3" xfId="711"/>
    <cellStyle name="Normal 74" xfId="712"/>
    <cellStyle name="Normal 74 2" xfId="713"/>
    <cellStyle name="Normal 74 3" xfId="714"/>
    <cellStyle name="Normal 75" xfId="715"/>
    <cellStyle name="Normal 75 2" xfId="716"/>
    <cellStyle name="Normal 75 3" xfId="717"/>
    <cellStyle name="Normal 76" xfId="718"/>
    <cellStyle name="Normal 76 2" xfId="719"/>
    <cellStyle name="Normal 76 3" xfId="720"/>
    <cellStyle name="Normal 77" xfId="721"/>
    <cellStyle name="Normal 77 2" xfId="722"/>
    <cellStyle name="Normal 77 3" xfId="723"/>
    <cellStyle name="Normal 78" xfId="724"/>
    <cellStyle name="Normal 78 2" xfId="725"/>
    <cellStyle name="Normal 78 3" xfId="726"/>
    <cellStyle name="Normal 79" xfId="727"/>
    <cellStyle name="Normal 79 2" xfId="728"/>
    <cellStyle name="Normal 79 3" xfId="729"/>
    <cellStyle name="Normal 8" xfId="730"/>
    <cellStyle name="Normal 8 2" xfId="731"/>
    <cellStyle name="Normal 80" xfId="732"/>
    <cellStyle name="Normal 80 2" xfId="733"/>
    <cellStyle name="Normal 80 3" xfId="734"/>
    <cellStyle name="Normal 81" xfId="735"/>
    <cellStyle name="Normal 81 2" xfId="736"/>
    <cellStyle name="Normal 81 3" xfId="737"/>
    <cellStyle name="Normal 82" xfId="738"/>
    <cellStyle name="Normal 82 2" xfId="739"/>
    <cellStyle name="Normal 82 3" xfId="740"/>
    <cellStyle name="Normal 83" xfId="741"/>
    <cellStyle name="Normal 83 2" xfId="742"/>
    <cellStyle name="Normal 83 3" xfId="743"/>
    <cellStyle name="Normal 84" xfId="744"/>
    <cellStyle name="Normal 84 2" xfId="745"/>
    <cellStyle name="Normal 84 3" xfId="746"/>
    <cellStyle name="Normal 85" xfId="747"/>
    <cellStyle name="Normal 85 2" xfId="748"/>
    <cellStyle name="Normal 85 3" xfId="749"/>
    <cellStyle name="Normal 86" xfId="750"/>
    <cellStyle name="Normal 86 2" xfId="751"/>
    <cellStyle name="Normal 86 3" xfId="752"/>
    <cellStyle name="Normal 87" xfId="753"/>
    <cellStyle name="Normal 87 2" xfId="754"/>
    <cellStyle name="Normal 87 3" xfId="755"/>
    <cellStyle name="Normal 88" xfId="756"/>
    <cellStyle name="Normal 88 2" xfId="757"/>
    <cellStyle name="Normal 88 3" xfId="758"/>
    <cellStyle name="Normal 89" xfId="759"/>
    <cellStyle name="Normal 89 2" xfId="760"/>
    <cellStyle name="Normal 89 3" xfId="761"/>
    <cellStyle name="Normal 9" xfId="762"/>
    <cellStyle name="Normal 9 2" xfId="763"/>
    <cellStyle name="Normal 9 2 2" xfId="764"/>
    <cellStyle name="Normal 9 2 3" xfId="765"/>
    <cellStyle name="Normal 9 3" xfId="766"/>
    <cellStyle name="Normal 9 4" xfId="767"/>
    <cellStyle name="Normal 90" xfId="768"/>
    <cellStyle name="Normal 90 2" xfId="769"/>
    <cellStyle name="Normal 90 3" xfId="770"/>
    <cellStyle name="Normal 91" xfId="771"/>
    <cellStyle name="Normal 91 2" xfId="772"/>
    <cellStyle name="Normal 91 3" xfId="773"/>
    <cellStyle name="Normal 92" xfId="774"/>
    <cellStyle name="Normal 92 2" xfId="775"/>
    <cellStyle name="Normal 92 3" xfId="776"/>
    <cellStyle name="Normal 93" xfId="777"/>
    <cellStyle name="Normal 93 2" xfId="778"/>
    <cellStyle name="Normal 93 3" xfId="779"/>
    <cellStyle name="Normal 94" xfId="780"/>
    <cellStyle name="Normal 94 2" xfId="781"/>
    <cellStyle name="Normal 94 3" xfId="782"/>
    <cellStyle name="Normal 95" xfId="783"/>
    <cellStyle name="Normal 95 2" xfId="784"/>
    <cellStyle name="Normal 95 3" xfId="785"/>
    <cellStyle name="Normal 96" xfId="786"/>
    <cellStyle name="Normal 96 2" xfId="787"/>
    <cellStyle name="Normal 96 3" xfId="788"/>
    <cellStyle name="Normal 97" xfId="789"/>
    <cellStyle name="Normal 97 2" xfId="790"/>
    <cellStyle name="Normal 97 3" xfId="791"/>
    <cellStyle name="Normal 98" xfId="792"/>
    <cellStyle name="Normal 98 2" xfId="793"/>
    <cellStyle name="Normal 98 3" xfId="794"/>
    <cellStyle name="Normal 99" xfId="795"/>
    <cellStyle name="Normal_BÜTÇEVELİ" xfId="910"/>
    <cellStyle name="Normal_Sayfa2" xfId="7"/>
    <cellStyle name="Normal_TABLO-69" xfId="8"/>
    <cellStyle name="Not 2" xfId="797"/>
    <cellStyle name="Not 3" xfId="798"/>
    <cellStyle name="Not 3 2" xfId="799"/>
    <cellStyle name="Not 3_25.İL-EMOD-Öncelikli Yaşam" xfId="800"/>
    <cellStyle name="Not 4" xfId="801"/>
    <cellStyle name="Nötr" xfId="17" builtinId="28" customBuiltin="1"/>
    <cellStyle name="Nötr 2" xfId="802"/>
    <cellStyle name="Nötr 3" xfId="803"/>
    <cellStyle name="Nötr 4" xfId="804"/>
    <cellStyle name="Stil 1" xfId="805"/>
    <cellStyle name="Toplam 2" xfId="807"/>
    <cellStyle name="Toplam 3" xfId="808"/>
    <cellStyle name="Toplam 4" xfId="809"/>
    <cellStyle name="Toplam 5" xfId="806"/>
    <cellStyle name="Uyarı Metni" xfId="20" builtinId="11" customBuiltin="1"/>
    <cellStyle name="Uyarı Metni 2" xfId="810"/>
    <cellStyle name="Uyarı Metni 3" xfId="811"/>
    <cellStyle name="Uyarı Metni 4" xfId="812"/>
    <cellStyle name="Virgül" xfId="9" builtinId="3"/>
    <cellStyle name="Virgül 2" xfId="814"/>
    <cellStyle name="Virgül 2 2" xfId="10"/>
    <cellStyle name="Virgül 3" xfId="815"/>
    <cellStyle name="Virgül 3 2" xfId="816"/>
    <cellStyle name="Virgül 4" xfId="817"/>
    <cellStyle name="Virgül 4 2" xfId="818"/>
    <cellStyle name="Virgül 5" xfId="819"/>
    <cellStyle name="Virgül 6" xfId="820"/>
    <cellStyle name="Virgül 7" xfId="813"/>
    <cellStyle name="Virgül 7 2" xfId="876"/>
    <cellStyle name="Virgül 8" xfId="888"/>
    <cellStyle name="Virgül 8 2" xfId="893"/>
    <cellStyle name="Virgül 9" xfId="909"/>
    <cellStyle name="Vurgu1 2" xfId="822"/>
    <cellStyle name="Vurgu1 3" xfId="823"/>
    <cellStyle name="Vurgu1 4" xfId="824"/>
    <cellStyle name="Vurgu1 5" xfId="821"/>
    <cellStyle name="Vurgu2" xfId="22" builtinId="33" customBuiltin="1"/>
    <cellStyle name="Vurgu2 2" xfId="825"/>
    <cellStyle name="Vurgu2 3" xfId="826"/>
    <cellStyle name="Vurgu2 4" xfId="827"/>
    <cellStyle name="Vurgu3" xfId="25" builtinId="37" customBuiltin="1"/>
    <cellStyle name="Vurgu3 2" xfId="828"/>
    <cellStyle name="Vurgu3 3" xfId="829"/>
    <cellStyle name="Vurgu3 4" xfId="830"/>
    <cellStyle name="Vurgu4 2" xfId="832"/>
    <cellStyle name="Vurgu4 3" xfId="833"/>
    <cellStyle name="Vurgu4 4" xfId="834"/>
    <cellStyle name="Vurgu4 5" xfId="831"/>
    <cellStyle name="Vurgu5" xfId="26" builtinId="45" customBuiltin="1"/>
    <cellStyle name="Vurgu5 2" xfId="835"/>
    <cellStyle name="Vurgu5 3" xfId="836"/>
    <cellStyle name="Vurgu5 4" xfId="837"/>
    <cellStyle name="Vurgu6" xfId="28" builtinId="49" customBuiltin="1"/>
    <cellStyle name="Vurgu6 2" xfId="838"/>
    <cellStyle name="Vurgu6 3" xfId="839"/>
    <cellStyle name="Vurgu6 4" xfId="840"/>
    <cellStyle name="Yüzde" xfId="11" builtinId="5"/>
    <cellStyle name="Yüzde 2" xfId="841"/>
    <cellStyle name="Yüzde 2 2" xfId="842"/>
    <cellStyle name="Yüzde 2 3" xfId="843"/>
    <cellStyle name="Yüzde 3" xfId="844"/>
    <cellStyle name="Yüzde 4" xfId="845"/>
    <cellStyle name="Yüzde 4 2" xfId="84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&#252;ltenler/TEPAV%20&#304;stihdam%20&#304;zleme%20B&#252;lteni/2016/Temmuz/ENDEKS%20VE%20B&#220;LTENLER/TEPAV%20&#304;stihdam%20&#304;zleme%20B&#252;lteni/N&#304;SAN-2016/&#304;stihdam_&#304;zleme_B&#252;lteni_04_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deksler"/>
      <sheetName val="4a_Sektör"/>
      <sheetName val="4a_İmalat_Sektör"/>
      <sheetName val="4a_İşyeri_Sektör"/>
      <sheetName val="4a_İl"/>
      <sheetName val="4b_Esnaf_İl"/>
      <sheetName val="4b_Tarım_İl"/>
      <sheetName val="4c_Kamu_İl "/>
      <sheetName val="4a_İşyeri_İl"/>
      <sheetName val="4a_Kadın_Sektör"/>
      <sheetName val="4a_Kadın_İmalat_Sektör"/>
      <sheetName val="4a_Kadın_İl"/>
      <sheetName val="İşsizlikSigortası_Başvuru"/>
      <sheetName val="İşsizlikSigortası_Ödeme"/>
      <sheetName val="Ortalama_Günlük_Kazanç_Sektör"/>
      <sheetName val="Ortalama_Günlük_Kazanç_İl"/>
      <sheetName val="KOBİ_İşyeri_İl"/>
      <sheetName val="KOBİ_İşyeri_Sektör"/>
      <sheetName val="KOBİ_Sigortalı_İl"/>
      <sheetName val="KOBİ_Sigortalı_Sektör"/>
    </sheetNames>
    <sheetDataSet>
      <sheetData sheetId="0"/>
      <sheetData sheetId="1"/>
      <sheetData sheetId="2"/>
      <sheetData sheetId="3"/>
      <sheetData sheetId="4">
        <row r="2">
          <cell r="E2">
            <v>295538</v>
          </cell>
        </row>
        <row r="3">
          <cell r="E3">
            <v>48373</v>
          </cell>
        </row>
        <row r="4">
          <cell r="E4">
            <v>87323</v>
          </cell>
        </row>
        <row r="5">
          <cell r="E5">
            <v>22425</v>
          </cell>
        </row>
        <row r="6">
          <cell r="E6">
            <v>40992</v>
          </cell>
        </row>
        <row r="7">
          <cell r="E7">
            <v>1304091</v>
          </cell>
        </row>
        <row r="8">
          <cell r="E8">
            <v>502238</v>
          </cell>
        </row>
        <row r="9">
          <cell r="E9">
            <v>24397</v>
          </cell>
        </row>
        <row r="10">
          <cell r="E10">
            <v>155480</v>
          </cell>
        </row>
        <row r="11">
          <cell r="E11">
            <v>162965</v>
          </cell>
        </row>
        <row r="12">
          <cell r="E12">
            <v>42605</v>
          </cell>
        </row>
        <row r="13">
          <cell r="E13">
            <v>27806</v>
          </cell>
        </row>
        <row r="14">
          <cell r="E14">
            <v>21223</v>
          </cell>
        </row>
        <row r="15">
          <cell r="E15">
            <v>55396</v>
          </cell>
        </row>
        <row r="16">
          <cell r="E16">
            <v>37197</v>
          </cell>
        </row>
        <row r="17">
          <cell r="E17">
            <v>656372</v>
          </cell>
        </row>
        <row r="18">
          <cell r="E18">
            <v>78909</v>
          </cell>
        </row>
        <row r="19">
          <cell r="E19">
            <v>25989</v>
          </cell>
        </row>
        <row r="20">
          <cell r="E20">
            <v>59540</v>
          </cell>
        </row>
        <row r="21">
          <cell r="E21">
            <v>188034</v>
          </cell>
        </row>
        <row r="22">
          <cell r="E22">
            <v>126104</v>
          </cell>
        </row>
        <row r="23">
          <cell r="E23">
            <v>58688</v>
          </cell>
        </row>
        <row r="24">
          <cell r="E24">
            <v>61182</v>
          </cell>
        </row>
        <row r="25">
          <cell r="E25">
            <v>26943</v>
          </cell>
        </row>
        <row r="26">
          <cell r="E26">
            <v>80596</v>
          </cell>
        </row>
        <row r="27">
          <cell r="E27">
            <v>170518</v>
          </cell>
        </row>
        <row r="28">
          <cell r="E28">
            <v>269268</v>
          </cell>
        </row>
        <row r="29">
          <cell r="E29">
            <v>50548</v>
          </cell>
        </row>
        <row r="30">
          <cell r="E30">
            <v>15311</v>
          </cell>
        </row>
        <row r="31">
          <cell r="E31">
            <v>10850</v>
          </cell>
        </row>
        <row r="32">
          <cell r="E32">
            <v>158547</v>
          </cell>
        </row>
        <row r="33">
          <cell r="E33">
            <v>60579</v>
          </cell>
        </row>
        <row r="34">
          <cell r="E34">
            <v>236965</v>
          </cell>
        </row>
        <row r="35">
          <cell r="E35">
            <v>4099185</v>
          </cell>
        </row>
        <row r="36">
          <cell r="E36">
            <v>863383</v>
          </cell>
        </row>
        <row r="37">
          <cell r="E37">
            <v>22844</v>
          </cell>
        </row>
        <row r="38">
          <cell r="E38">
            <v>46244</v>
          </cell>
        </row>
        <row r="39">
          <cell r="E39">
            <v>219785</v>
          </cell>
        </row>
        <row r="40">
          <cell r="E40">
            <v>66084</v>
          </cell>
        </row>
        <row r="41">
          <cell r="E41">
            <v>26167</v>
          </cell>
        </row>
        <row r="42">
          <cell r="E42">
            <v>469313</v>
          </cell>
        </row>
        <row r="43">
          <cell r="E43">
            <v>301061</v>
          </cell>
        </row>
        <row r="44">
          <cell r="E44">
            <v>80654</v>
          </cell>
        </row>
        <row r="45">
          <cell r="E45">
            <v>90679</v>
          </cell>
        </row>
        <row r="46">
          <cell r="E46">
            <v>228534</v>
          </cell>
        </row>
        <row r="47">
          <cell r="E47">
            <v>137567</v>
          </cell>
        </row>
        <row r="48">
          <cell r="E48">
            <v>58607</v>
          </cell>
        </row>
        <row r="49">
          <cell r="E49">
            <v>190197</v>
          </cell>
        </row>
        <row r="50">
          <cell r="E50">
            <v>22437</v>
          </cell>
        </row>
        <row r="51">
          <cell r="E51">
            <v>40810</v>
          </cell>
        </row>
        <row r="52">
          <cell r="E52">
            <v>40444</v>
          </cell>
        </row>
        <row r="53">
          <cell r="E53">
            <v>76969</v>
          </cell>
        </row>
        <row r="54">
          <cell r="E54">
            <v>57262</v>
          </cell>
        </row>
        <row r="55">
          <cell r="E55">
            <v>175454</v>
          </cell>
        </row>
        <row r="56">
          <cell r="E56">
            <v>160406</v>
          </cell>
        </row>
        <row r="57">
          <cell r="E57">
            <v>22407</v>
          </cell>
        </row>
        <row r="58">
          <cell r="E58">
            <v>24015</v>
          </cell>
        </row>
        <row r="59">
          <cell r="E59">
            <v>81039</v>
          </cell>
        </row>
        <row r="60">
          <cell r="E60">
            <v>248301</v>
          </cell>
        </row>
        <row r="61">
          <cell r="E61">
            <v>55282</v>
          </cell>
        </row>
        <row r="62">
          <cell r="E62">
            <v>117795</v>
          </cell>
        </row>
        <row r="63">
          <cell r="E63">
            <v>7224</v>
          </cell>
        </row>
        <row r="64">
          <cell r="E64">
            <v>123454</v>
          </cell>
        </row>
        <row r="65">
          <cell r="E65">
            <v>61973</v>
          </cell>
        </row>
        <row r="66">
          <cell r="E66">
            <v>69921</v>
          </cell>
        </row>
        <row r="67">
          <cell r="E67">
            <v>40939</v>
          </cell>
        </row>
        <row r="68">
          <cell r="E68">
            <v>86733</v>
          </cell>
        </row>
        <row r="69">
          <cell r="E69">
            <v>47341</v>
          </cell>
        </row>
        <row r="70">
          <cell r="E70">
            <v>8954</v>
          </cell>
        </row>
        <row r="71">
          <cell r="E71">
            <v>41905</v>
          </cell>
        </row>
        <row r="72">
          <cell r="E72">
            <v>38416</v>
          </cell>
        </row>
        <row r="73">
          <cell r="E73">
            <v>49885</v>
          </cell>
        </row>
        <row r="74">
          <cell r="E74">
            <v>28639</v>
          </cell>
        </row>
        <row r="75">
          <cell r="E75">
            <v>27650</v>
          </cell>
        </row>
        <row r="76">
          <cell r="E76">
            <v>9171</v>
          </cell>
        </row>
        <row r="77">
          <cell r="E77">
            <v>14765</v>
          </cell>
        </row>
        <row r="78">
          <cell r="E78">
            <v>51915</v>
          </cell>
        </row>
        <row r="79">
          <cell r="E79">
            <v>39751</v>
          </cell>
        </row>
        <row r="80">
          <cell r="E80">
            <v>13696</v>
          </cell>
        </row>
        <row r="81">
          <cell r="E81">
            <v>52364</v>
          </cell>
        </row>
        <row r="82">
          <cell r="E82">
            <v>69260</v>
          </cell>
        </row>
        <row r="83">
          <cell r="E83">
            <v>14069873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A101"/>
  <sheetViews>
    <sheetView tabSelected="1" zoomScaleNormal="100" workbookViewId="0">
      <pane ySplit="1" topLeftCell="A2" activePane="bottomLeft" state="frozen"/>
      <selection pane="bottomLeft" activeCell="X13" sqref="X13"/>
    </sheetView>
  </sheetViews>
  <sheetFormatPr defaultColWidth="8.81640625" defaultRowHeight="14.5"/>
  <cols>
    <col min="1" max="1" width="9.1796875" style="6" customWidth="1"/>
    <col min="2" max="2" width="17.7265625" style="6" bestFit="1" customWidth="1"/>
    <col min="3" max="3" width="11.54296875" style="6" bestFit="1" customWidth="1"/>
    <col min="4" max="4" width="15.54296875" style="6" bestFit="1" customWidth="1"/>
    <col min="5" max="5" width="17.7265625" style="6" bestFit="1" customWidth="1"/>
    <col min="6" max="6" width="12.81640625" style="6" bestFit="1" customWidth="1"/>
    <col min="7" max="7" width="18" style="6" customWidth="1"/>
    <col min="8" max="8" width="14.54296875" style="6" bestFit="1" customWidth="1"/>
    <col min="9" max="9" width="11.453125" style="6" bestFit="1" customWidth="1"/>
    <col min="10" max="10" width="8.81640625" style="6"/>
    <col min="11" max="11" width="9.1796875" style="6" bestFit="1" customWidth="1"/>
    <col min="12" max="14" width="8.81640625" style="6"/>
    <col min="15" max="15" width="10.1796875" style="6" bestFit="1" customWidth="1"/>
    <col min="16" max="16384" width="8.81640625" style="6"/>
  </cols>
  <sheetData>
    <row r="1" spans="1:53">
      <c r="A1" s="26" t="s">
        <v>0</v>
      </c>
      <c r="B1" s="28" t="s">
        <v>255</v>
      </c>
      <c r="C1" s="28" t="s">
        <v>256</v>
      </c>
      <c r="D1" s="29" t="s">
        <v>261</v>
      </c>
      <c r="E1" s="29" t="s">
        <v>262</v>
      </c>
      <c r="F1" s="30" t="s">
        <v>259</v>
      </c>
      <c r="G1" s="30" t="s">
        <v>260</v>
      </c>
      <c r="H1" s="31" t="s">
        <v>258</v>
      </c>
      <c r="I1" s="31" t="s">
        <v>257</v>
      </c>
    </row>
    <row r="2" spans="1:53">
      <c r="A2" s="33">
        <v>39722</v>
      </c>
      <c r="B2" s="37">
        <v>9119936</v>
      </c>
      <c r="C2" s="35">
        <f>(B2/$B$2)*100</f>
        <v>100</v>
      </c>
      <c r="D2" s="37">
        <v>1910373</v>
      </c>
      <c r="E2" s="35">
        <f t="shared" ref="E2:E65" si="0">(D2/$D$2)*100</f>
        <v>100</v>
      </c>
      <c r="F2" s="37">
        <v>1137405</v>
      </c>
      <c r="G2" s="35">
        <f>(F2/$F$2)*100</f>
        <v>100</v>
      </c>
      <c r="H2" s="37">
        <v>2187772</v>
      </c>
      <c r="I2" s="36">
        <f>(H2/$H$2)*100</f>
        <v>100</v>
      </c>
      <c r="J2" s="7"/>
      <c r="K2" s="16"/>
      <c r="O2" s="15"/>
      <c r="P2" s="8"/>
    </row>
    <row r="3" spans="1:53">
      <c r="A3" s="33">
        <v>39753</v>
      </c>
      <c r="B3" s="37">
        <v>9022823</v>
      </c>
      <c r="C3" s="35">
        <f t="shared" ref="C3:C66" si="1">(B3/$B$2)*100</f>
        <v>98.935157001101757</v>
      </c>
      <c r="D3" s="37">
        <v>1911654</v>
      </c>
      <c r="E3" s="35">
        <f t="shared" si="0"/>
        <v>100.06705496779948</v>
      </c>
      <c r="F3" s="37">
        <v>1140518</v>
      </c>
      <c r="G3" s="35">
        <f t="shared" ref="G3:G66" si="2">(F3/$F$2)*100</f>
        <v>100.27369318756291</v>
      </c>
      <c r="H3" s="37">
        <v>2199425</v>
      </c>
      <c r="I3" s="36">
        <f t="shared" ref="I3:I66" si="3">(H3/$H$2)*100</f>
        <v>100.53264234115804</v>
      </c>
      <c r="J3" s="7"/>
      <c r="K3" s="16"/>
      <c r="O3" s="15"/>
      <c r="P3" s="8"/>
    </row>
    <row r="4" spans="1:53">
      <c r="A4" s="33">
        <v>39783</v>
      </c>
      <c r="B4" s="37">
        <v>8802989</v>
      </c>
      <c r="C4" s="35">
        <f t="shared" si="1"/>
        <v>96.524679559154805</v>
      </c>
      <c r="D4" s="37">
        <v>1897864</v>
      </c>
      <c r="E4" s="35">
        <f t="shared" si="0"/>
        <v>99.345206407335112</v>
      </c>
      <c r="F4" s="37">
        <v>1141467</v>
      </c>
      <c r="G4" s="35">
        <f t="shared" si="2"/>
        <v>100.35712872723437</v>
      </c>
      <c r="H4" s="37">
        <v>2205676</v>
      </c>
      <c r="I4" s="36">
        <f t="shared" si="3"/>
        <v>100.81836681336081</v>
      </c>
      <c r="J4" s="7"/>
      <c r="K4" s="16"/>
      <c r="O4" s="15"/>
      <c r="P4" s="8"/>
    </row>
    <row r="5" spans="1:53">
      <c r="A5" s="33">
        <v>39814</v>
      </c>
      <c r="B5" s="37">
        <v>8481011</v>
      </c>
      <c r="C5" s="35">
        <f t="shared" si="1"/>
        <v>92.994194257503565</v>
      </c>
      <c r="D5" s="37">
        <v>1912296</v>
      </c>
      <c r="E5" s="35">
        <f t="shared" si="0"/>
        <v>100.10066097039687</v>
      </c>
      <c r="F5" s="37">
        <v>1144082</v>
      </c>
      <c r="G5" s="35">
        <f t="shared" si="2"/>
        <v>100.58703803834166</v>
      </c>
      <c r="H5" s="37">
        <v>2208984</v>
      </c>
      <c r="I5" s="36">
        <f t="shared" si="3"/>
        <v>100.96957086935933</v>
      </c>
      <c r="J5" s="7"/>
      <c r="K5" s="16"/>
      <c r="O5" s="15"/>
      <c r="P5" s="8"/>
    </row>
    <row r="6" spans="1:53">
      <c r="A6" s="33">
        <v>39845</v>
      </c>
      <c r="B6" s="37">
        <v>8362290</v>
      </c>
      <c r="C6" s="35">
        <f t="shared" si="1"/>
        <v>91.692419771366815</v>
      </c>
      <c r="D6" s="37">
        <v>1918636</v>
      </c>
      <c r="E6" s="35">
        <f t="shared" si="0"/>
        <v>100.43253333249579</v>
      </c>
      <c r="F6" s="37">
        <v>1146634</v>
      </c>
      <c r="G6" s="35">
        <f t="shared" si="2"/>
        <v>100.81140842531904</v>
      </c>
      <c r="H6" s="37">
        <v>2213460</v>
      </c>
      <c r="I6" s="36">
        <f t="shared" si="3"/>
        <v>101.17416257269953</v>
      </c>
      <c r="J6" s="7"/>
      <c r="K6" s="16"/>
      <c r="O6" s="15"/>
      <c r="P6" s="8"/>
    </row>
    <row r="7" spans="1:53">
      <c r="A7" s="33">
        <v>39873</v>
      </c>
      <c r="B7" s="37">
        <v>8410234</v>
      </c>
      <c r="C7" s="35">
        <f t="shared" si="1"/>
        <v>92.218125214913798</v>
      </c>
      <c r="D7" s="37">
        <v>1916016</v>
      </c>
      <c r="E7" s="35">
        <f t="shared" si="0"/>
        <v>100.29538734058741</v>
      </c>
      <c r="F7" s="37">
        <v>1150295</v>
      </c>
      <c r="G7" s="35">
        <f t="shared" si="2"/>
        <v>101.13328146086926</v>
      </c>
      <c r="H7" s="37">
        <v>2279020</v>
      </c>
      <c r="I7" s="36">
        <f t="shared" si="3"/>
        <v>104.17081853136432</v>
      </c>
      <c r="J7" s="7"/>
      <c r="K7" s="16"/>
      <c r="O7" s="15"/>
      <c r="P7" s="8"/>
    </row>
    <row r="8" spans="1:53">
      <c r="A8" s="33">
        <v>39904</v>
      </c>
      <c r="B8" s="37">
        <v>8503053</v>
      </c>
      <c r="C8" s="35">
        <f t="shared" si="1"/>
        <v>93.235884550067013</v>
      </c>
      <c r="D8" s="37">
        <v>1931510</v>
      </c>
      <c r="E8" s="35">
        <f t="shared" si="0"/>
        <v>101.10643314159067</v>
      </c>
      <c r="F8" s="37">
        <v>1149546</v>
      </c>
      <c r="G8" s="35">
        <f t="shared" si="2"/>
        <v>101.06742980732457</v>
      </c>
      <c r="H8" s="37">
        <v>2271908</v>
      </c>
      <c r="I8" s="36">
        <f t="shared" si="3"/>
        <v>103.84573895268794</v>
      </c>
      <c r="J8" s="7"/>
      <c r="K8" s="16"/>
      <c r="O8" s="15"/>
      <c r="P8" s="8"/>
    </row>
    <row r="9" spans="1:53">
      <c r="A9" s="33">
        <v>39934</v>
      </c>
      <c r="B9" s="37">
        <v>8674726</v>
      </c>
      <c r="C9" s="35">
        <f t="shared" si="1"/>
        <v>95.118277145804527</v>
      </c>
      <c r="D9" s="37">
        <v>1945342</v>
      </c>
      <c r="E9" s="35">
        <f t="shared" si="0"/>
        <v>101.83048022558945</v>
      </c>
      <c r="F9" s="37">
        <v>1153672</v>
      </c>
      <c r="G9" s="35">
        <f t="shared" si="2"/>
        <v>101.4301853781195</v>
      </c>
      <c r="H9" s="37">
        <v>2270276</v>
      </c>
      <c r="I9" s="36">
        <f t="shared" si="3"/>
        <v>103.77114251393655</v>
      </c>
      <c r="J9" s="7"/>
      <c r="K9" s="16"/>
      <c r="O9" s="15"/>
      <c r="P9" s="8"/>
    </row>
    <row r="10" spans="1:53">
      <c r="A10" s="33">
        <v>39965</v>
      </c>
      <c r="B10" s="37">
        <v>8922743</v>
      </c>
      <c r="C10" s="35">
        <f t="shared" si="1"/>
        <v>97.837780879164058</v>
      </c>
      <c r="D10" s="37">
        <v>1894680</v>
      </c>
      <c r="E10" s="35">
        <f t="shared" si="0"/>
        <v>99.178537385107518</v>
      </c>
      <c r="F10" s="37">
        <v>1158562</v>
      </c>
      <c r="G10" s="35">
        <f t="shared" si="2"/>
        <v>101.86011139391861</v>
      </c>
      <c r="H10" s="37">
        <v>2271485</v>
      </c>
      <c r="I10" s="36">
        <f t="shared" si="3"/>
        <v>103.82640421396745</v>
      </c>
      <c r="J10" s="7"/>
      <c r="K10" s="16"/>
      <c r="O10" s="15"/>
      <c r="P10" s="8"/>
    </row>
    <row r="11" spans="1:53">
      <c r="A11" s="33">
        <v>39995</v>
      </c>
      <c r="B11" s="37">
        <v>9013349</v>
      </c>
      <c r="C11" s="35">
        <f t="shared" si="1"/>
        <v>98.831274693155748</v>
      </c>
      <c r="D11" s="37">
        <v>1830370</v>
      </c>
      <c r="E11" s="35">
        <f t="shared" si="0"/>
        <v>95.812179087539448</v>
      </c>
      <c r="F11" s="37">
        <v>1049015</v>
      </c>
      <c r="G11" s="35">
        <f t="shared" si="2"/>
        <v>92.228801526281316</v>
      </c>
      <c r="H11" s="37">
        <v>2260614</v>
      </c>
      <c r="I11" s="36">
        <f t="shared" si="3"/>
        <v>103.32950599971112</v>
      </c>
      <c r="J11" s="7"/>
      <c r="K11" s="16"/>
      <c r="O11" s="15"/>
      <c r="P11" s="8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</row>
    <row r="12" spans="1:53">
      <c r="A12" s="33">
        <v>40026</v>
      </c>
      <c r="B12" s="37">
        <v>8977653</v>
      </c>
      <c r="C12" s="35">
        <f t="shared" si="1"/>
        <v>98.439868437673255</v>
      </c>
      <c r="D12" s="37">
        <v>1786003</v>
      </c>
      <c r="E12" s="35">
        <f t="shared" si="0"/>
        <v>93.489753048226703</v>
      </c>
      <c r="F12" s="37">
        <v>1053385</v>
      </c>
      <c r="G12" s="35">
        <f t="shared" si="2"/>
        <v>92.613009438150883</v>
      </c>
      <c r="H12" s="37">
        <v>2248048</v>
      </c>
      <c r="I12" s="36">
        <f t="shared" si="3"/>
        <v>102.75513170476631</v>
      </c>
      <c r="J12" s="7"/>
      <c r="K12" s="16"/>
      <c r="O12" s="15"/>
      <c r="P12" s="8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</row>
    <row r="13" spans="1:53">
      <c r="A13" s="33">
        <v>40057</v>
      </c>
      <c r="B13" s="37">
        <v>8950211</v>
      </c>
      <c r="C13" s="35">
        <f t="shared" si="1"/>
        <v>98.138967203278611</v>
      </c>
      <c r="D13" s="37">
        <v>1820914</v>
      </c>
      <c r="E13" s="35">
        <f t="shared" si="0"/>
        <v>95.317197217506731</v>
      </c>
      <c r="F13" s="37">
        <v>1059182</v>
      </c>
      <c r="G13" s="35">
        <f t="shared" si="2"/>
        <v>93.122678377534825</v>
      </c>
      <c r="H13" s="37">
        <v>2262750</v>
      </c>
      <c r="I13" s="36">
        <f t="shared" si="3"/>
        <v>103.42713957395927</v>
      </c>
      <c r="J13" s="7"/>
      <c r="K13" s="16"/>
      <c r="O13" s="15"/>
      <c r="P13" s="8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</row>
    <row r="14" spans="1:53">
      <c r="A14" s="33">
        <v>40087</v>
      </c>
      <c r="B14" s="37">
        <v>9046769</v>
      </c>
      <c r="C14" s="35">
        <f t="shared" si="1"/>
        <v>99.197724633155318</v>
      </c>
      <c r="D14" s="37">
        <v>1831341</v>
      </c>
      <c r="E14" s="35">
        <f t="shared" si="0"/>
        <v>95.863006857823052</v>
      </c>
      <c r="F14" s="37">
        <v>1061647</v>
      </c>
      <c r="G14" s="35">
        <f t="shared" si="2"/>
        <v>93.339399774047067</v>
      </c>
      <c r="H14" s="37">
        <v>2279402</v>
      </c>
      <c r="I14" s="36">
        <f t="shared" si="3"/>
        <v>104.1882792173956</v>
      </c>
      <c r="J14" s="7"/>
      <c r="K14" s="16"/>
      <c r="O14" s="15"/>
      <c r="P14" s="8"/>
    </row>
    <row r="15" spans="1:53">
      <c r="A15" s="33">
        <v>40118</v>
      </c>
      <c r="B15" s="37">
        <v>8975981</v>
      </c>
      <c r="C15" s="35">
        <f t="shared" si="1"/>
        <v>98.42153497568404</v>
      </c>
      <c r="D15" s="37">
        <v>1833978</v>
      </c>
      <c r="E15" s="35">
        <f t="shared" si="0"/>
        <v>96.001042728304881</v>
      </c>
      <c r="F15" s="37">
        <v>1066653</v>
      </c>
      <c r="G15" s="35">
        <f t="shared" si="2"/>
        <v>93.779524443799701</v>
      </c>
      <c r="H15" s="37">
        <v>2266276</v>
      </c>
      <c r="I15" s="36">
        <f t="shared" si="3"/>
        <v>103.58830810523216</v>
      </c>
      <c r="J15" s="7"/>
      <c r="K15" s="16"/>
      <c r="O15" s="15"/>
      <c r="P15" s="8"/>
    </row>
    <row r="16" spans="1:53">
      <c r="A16" s="33">
        <v>40148</v>
      </c>
      <c r="B16" s="37">
        <v>9030202</v>
      </c>
      <c r="C16" s="35">
        <f t="shared" si="1"/>
        <v>99.016067656615135</v>
      </c>
      <c r="D16" s="37">
        <v>1832133</v>
      </c>
      <c r="E16" s="35">
        <f t="shared" si="0"/>
        <v>95.904464730186206</v>
      </c>
      <c r="F16" s="37">
        <v>1016692</v>
      </c>
      <c r="G16" s="35">
        <f t="shared" si="2"/>
        <v>89.386981769906058</v>
      </c>
      <c r="H16" s="37">
        <v>2241418</v>
      </c>
      <c r="I16" s="36">
        <f t="shared" si="3"/>
        <v>102.4520836723388</v>
      </c>
      <c r="J16" s="7"/>
      <c r="K16" s="16"/>
      <c r="O16" s="15"/>
      <c r="P16" s="8"/>
    </row>
    <row r="17" spans="1:16">
      <c r="A17" s="33">
        <v>40179</v>
      </c>
      <c r="B17" s="37">
        <v>8874966</v>
      </c>
      <c r="C17" s="35">
        <f t="shared" si="1"/>
        <v>97.31390658881817</v>
      </c>
      <c r="D17" s="37">
        <v>1829450</v>
      </c>
      <c r="E17" s="35">
        <f t="shared" si="0"/>
        <v>95.76402095297621</v>
      </c>
      <c r="F17" s="37">
        <v>1023665</v>
      </c>
      <c r="G17" s="35">
        <f t="shared" si="2"/>
        <v>90.000043959715313</v>
      </c>
      <c r="H17" s="37">
        <v>2224741</v>
      </c>
      <c r="I17" s="36">
        <f t="shared" si="3"/>
        <v>101.68980131384806</v>
      </c>
      <c r="J17" s="7"/>
      <c r="K17" s="16"/>
      <c r="O17" s="15"/>
      <c r="P17" s="8"/>
    </row>
    <row r="18" spans="1:16">
      <c r="A18" s="33">
        <v>40210</v>
      </c>
      <c r="B18" s="37">
        <v>8900113</v>
      </c>
      <c r="C18" s="35">
        <f t="shared" si="1"/>
        <v>97.589643172934544</v>
      </c>
      <c r="D18" s="37">
        <v>1836308</v>
      </c>
      <c r="E18" s="35">
        <f t="shared" si="0"/>
        <v>96.123008438666176</v>
      </c>
      <c r="F18" s="37">
        <v>1036251</v>
      </c>
      <c r="G18" s="35">
        <f t="shared" si="2"/>
        <v>91.106597913671919</v>
      </c>
      <c r="H18" s="37">
        <v>2232394</v>
      </c>
      <c r="I18" s="36">
        <f t="shared" si="3"/>
        <v>102.03960924630171</v>
      </c>
      <c r="J18" s="7"/>
      <c r="K18" s="16"/>
      <c r="O18" s="15"/>
      <c r="P18" s="8"/>
    </row>
    <row r="19" spans="1:16">
      <c r="A19" s="33">
        <v>40238</v>
      </c>
      <c r="B19" s="37">
        <v>9136036</v>
      </c>
      <c r="C19" s="35">
        <f t="shared" si="1"/>
        <v>100.17653632657071</v>
      </c>
      <c r="D19" s="37">
        <v>1836519</v>
      </c>
      <c r="E19" s="35">
        <f t="shared" si="0"/>
        <v>96.134053402136658</v>
      </c>
      <c r="F19" s="37">
        <v>1044023</v>
      </c>
      <c r="G19" s="35">
        <f t="shared" si="2"/>
        <v>91.789907728557552</v>
      </c>
      <c r="H19" s="37">
        <v>2233661</v>
      </c>
      <c r="I19" s="36">
        <f t="shared" si="3"/>
        <v>102.09752204525884</v>
      </c>
      <c r="J19" s="7"/>
      <c r="K19" s="16"/>
      <c r="O19" s="15"/>
      <c r="P19" s="8"/>
    </row>
    <row r="20" spans="1:16">
      <c r="A20" s="33">
        <v>40269</v>
      </c>
      <c r="B20" s="37">
        <v>9361665</v>
      </c>
      <c r="C20" s="35">
        <f t="shared" si="1"/>
        <v>102.65055588109391</v>
      </c>
      <c r="D20" s="37">
        <v>1840882</v>
      </c>
      <c r="E20" s="35">
        <f t="shared" si="0"/>
        <v>96.362438120723027</v>
      </c>
      <c r="F20" s="37">
        <v>1049270</v>
      </c>
      <c r="G20" s="35">
        <f t="shared" si="2"/>
        <v>92.251220981092928</v>
      </c>
      <c r="H20" s="37">
        <v>2228659</v>
      </c>
      <c r="I20" s="36">
        <f t="shared" si="3"/>
        <v>101.86888761717401</v>
      </c>
      <c r="J20" s="7"/>
      <c r="K20" s="16"/>
      <c r="O20" s="15"/>
      <c r="P20" s="8"/>
    </row>
    <row r="21" spans="1:16">
      <c r="A21" s="33">
        <v>40299</v>
      </c>
      <c r="B21" s="37">
        <v>9604589</v>
      </c>
      <c r="C21" s="35">
        <f t="shared" si="1"/>
        <v>105.31421492431525</v>
      </c>
      <c r="D21" s="37">
        <v>1850444</v>
      </c>
      <c r="E21" s="35">
        <f t="shared" si="0"/>
        <v>96.862968645390197</v>
      </c>
      <c r="F21" s="37">
        <v>1047511</v>
      </c>
      <c r="G21" s="35">
        <f t="shared" si="2"/>
        <v>92.096570702608133</v>
      </c>
      <c r="H21" s="37">
        <v>2220134</v>
      </c>
      <c r="I21" s="36">
        <f t="shared" si="3"/>
        <v>101.47922178362279</v>
      </c>
      <c r="J21" s="7"/>
      <c r="K21" s="16"/>
      <c r="O21" s="15"/>
      <c r="P21" s="8"/>
    </row>
    <row r="22" spans="1:16">
      <c r="A22" s="33">
        <v>40330</v>
      </c>
      <c r="B22" s="37">
        <v>9743072</v>
      </c>
      <c r="C22" s="35">
        <f t="shared" si="1"/>
        <v>106.83267952757562</v>
      </c>
      <c r="D22" s="37">
        <v>1849129</v>
      </c>
      <c r="E22" s="35">
        <f t="shared" si="0"/>
        <v>96.794133920443798</v>
      </c>
      <c r="F22" s="37">
        <v>1054916</v>
      </c>
      <c r="G22" s="35">
        <f t="shared" si="2"/>
        <v>92.747614086451179</v>
      </c>
      <c r="H22" s="37">
        <v>2250200</v>
      </c>
      <c r="I22" s="36">
        <f t="shared" si="3"/>
        <v>102.85349661664927</v>
      </c>
      <c r="J22" s="7"/>
      <c r="K22" s="16"/>
      <c r="O22" s="15"/>
      <c r="P22" s="8"/>
    </row>
    <row r="23" spans="1:16">
      <c r="A23" s="33">
        <v>40360</v>
      </c>
      <c r="B23" s="37">
        <v>9976855</v>
      </c>
      <c r="C23" s="35">
        <f t="shared" si="1"/>
        <v>109.39610760426388</v>
      </c>
      <c r="D23" s="37">
        <v>1859828.0926363636</v>
      </c>
      <c r="E23" s="35">
        <f t="shared" si="0"/>
        <v>97.354186467059762</v>
      </c>
      <c r="F23" s="37">
        <v>1068099</v>
      </c>
      <c r="G23" s="35">
        <f t="shared" si="2"/>
        <v>93.906655940496137</v>
      </c>
      <c r="H23" s="37">
        <v>2238882</v>
      </c>
      <c r="I23" s="36">
        <f t="shared" si="3"/>
        <v>102.33616665722023</v>
      </c>
      <c r="J23" s="7"/>
      <c r="K23" s="16"/>
      <c r="O23" s="15"/>
      <c r="P23" s="8"/>
    </row>
    <row r="24" spans="1:16">
      <c r="A24" s="33">
        <v>40391</v>
      </c>
      <c r="B24" s="37">
        <v>9937919</v>
      </c>
      <c r="C24" s="35">
        <f t="shared" si="1"/>
        <v>108.96917478368269</v>
      </c>
      <c r="D24" s="37">
        <v>1861234</v>
      </c>
      <c r="E24" s="35">
        <f t="shared" si="0"/>
        <v>97.427779810539619</v>
      </c>
      <c r="F24" s="37">
        <v>1075781</v>
      </c>
      <c r="G24" s="35">
        <f t="shared" si="2"/>
        <v>94.582053006624733</v>
      </c>
      <c r="H24" s="37">
        <v>2244534</v>
      </c>
      <c r="I24" s="36">
        <f t="shared" si="3"/>
        <v>102.59451167671952</v>
      </c>
      <c r="J24" s="7"/>
      <c r="K24" s="16"/>
      <c r="O24" s="15"/>
      <c r="P24" s="8"/>
    </row>
    <row r="25" spans="1:16">
      <c r="A25" s="33">
        <v>40422</v>
      </c>
      <c r="B25" s="37">
        <v>9959685</v>
      </c>
      <c r="C25" s="35">
        <f t="shared" si="1"/>
        <v>109.20783873921923</v>
      </c>
      <c r="D25" s="37">
        <v>1817693.7794000001</v>
      </c>
      <c r="E25" s="35">
        <f t="shared" si="0"/>
        <v>95.14863219905223</v>
      </c>
      <c r="F25" s="37">
        <v>1083929</v>
      </c>
      <c r="G25" s="35">
        <f t="shared" si="2"/>
        <v>95.298420527428661</v>
      </c>
      <c r="H25" s="37">
        <v>2246537</v>
      </c>
      <c r="I25" s="36">
        <f t="shared" si="3"/>
        <v>102.68606600687824</v>
      </c>
      <c r="J25" s="7"/>
      <c r="K25" s="16"/>
      <c r="O25" s="15"/>
      <c r="P25" s="8"/>
    </row>
    <row r="26" spans="1:16">
      <c r="A26" s="33">
        <v>40452</v>
      </c>
      <c r="B26" s="37">
        <v>9992591</v>
      </c>
      <c r="C26" s="35">
        <f t="shared" si="1"/>
        <v>109.56865267475561</v>
      </c>
      <c r="D26" s="37">
        <v>1824281.3330515001</v>
      </c>
      <c r="E26" s="35">
        <f t="shared" si="0"/>
        <v>95.493462954695246</v>
      </c>
      <c r="F26" s="37">
        <v>1089543</v>
      </c>
      <c r="G26" s="35">
        <f t="shared" si="2"/>
        <v>95.792000211006638</v>
      </c>
      <c r="H26" s="37">
        <v>2263441</v>
      </c>
      <c r="I26" s="36">
        <f t="shared" si="3"/>
        <v>103.45872421806294</v>
      </c>
      <c r="J26" s="7"/>
      <c r="K26" s="16"/>
      <c r="O26" s="15"/>
      <c r="P26" s="8"/>
    </row>
    <row r="27" spans="1:16">
      <c r="A27" s="33">
        <v>40483</v>
      </c>
      <c r="B27" s="37">
        <v>9914876</v>
      </c>
      <c r="C27" s="35">
        <f t="shared" si="1"/>
        <v>108.71650853690203</v>
      </c>
      <c r="D27" s="37">
        <v>1832451.5024645755</v>
      </c>
      <c r="E27" s="35">
        <f t="shared" si="0"/>
        <v>95.921136995998964</v>
      </c>
      <c r="F27" s="37">
        <v>1095643</v>
      </c>
      <c r="G27" s="35">
        <f t="shared" si="2"/>
        <v>96.328308737872618</v>
      </c>
      <c r="H27" s="37">
        <v>2260299</v>
      </c>
      <c r="I27" s="36">
        <f t="shared" si="3"/>
        <v>103.31510779002566</v>
      </c>
      <c r="J27" s="7"/>
      <c r="K27" s="16"/>
      <c r="O27" s="15"/>
      <c r="P27" s="8"/>
    </row>
    <row r="28" spans="1:16">
      <c r="A28" s="33">
        <v>40513</v>
      </c>
      <c r="B28" s="37">
        <v>10030810</v>
      </c>
      <c r="C28" s="35">
        <f t="shared" si="1"/>
        <v>109.98772359806033</v>
      </c>
      <c r="D28" s="37">
        <v>1862191.7550279992</v>
      </c>
      <c r="E28" s="35">
        <f t="shared" si="0"/>
        <v>97.477914262188548</v>
      </c>
      <c r="F28" s="37">
        <v>1101131</v>
      </c>
      <c r="G28" s="35">
        <f t="shared" si="2"/>
        <v>96.810810573190736</v>
      </c>
      <c r="H28" s="37">
        <v>2282511</v>
      </c>
      <c r="I28" s="36">
        <f t="shared" si="3"/>
        <v>104.33038726156107</v>
      </c>
      <c r="J28" s="7"/>
      <c r="K28" s="16"/>
      <c r="O28" s="15"/>
      <c r="P28" s="8"/>
    </row>
    <row r="29" spans="1:16">
      <c r="A29" s="33">
        <v>40544</v>
      </c>
      <c r="B29" s="37">
        <v>9960858</v>
      </c>
      <c r="C29" s="35">
        <f t="shared" si="1"/>
        <v>109.22070067158367</v>
      </c>
      <c r="D29" s="37">
        <v>1876534.0000000005</v>
      </c>
      <c r="E29" s="35">
        <f t="shared" si="0"/>
        <v>98.228670526645871</v>
      </c>
      <c r="F29" s="37">
        <v>1115031</v>
      </c>
      <c r="G29" s="35">
        <f t="shared" si="2"/>
        <v>98.032890659000088</v>
      </c>
      <c r="H29" s="37">
        <v>2287486</v>
      </c>
      <c r="I29" s="36">
        <f t="shared" si="3"/>
        <v>104.55778755738716</v>
      </c>
      <c r="J29" s="7"/>
      <c r="K29" s="16"/>
      <c r="O29" s="15"/>
      <c r="P29" s="8"/>
    </row>
    <row r="30" spans="1:16">
      <c r="A30" s="33">
        <v>40575</v>
      </c>
      <c r="B30" s="37">
        <v>9970036</v>
      </c>
      <c r="C30" s="35">
        <f t="shared" si="1"/>
        <v>109.32133734271821</v>
      </c>
      <c r="D30" s="37">
        <v>1883401.7738148256</v>
      </c>
      <c r="E30" s="35">
        <f t="shared" si="0"/>
        <v>98.588169630476642</v>
      </c>
      <c r="F30" s="37">
        <v>1144364</v>
      </c>
      <c r="G30" s="35">
        <f t="shared" si="2"/>
        <v>100.61183131778037</v>
      </c>
      <c r="H30" s="37">
        <v>2301439</v>
      </c>
      <c r="I30" s="36">
        <f t="shared" si="3"/>
        <v>105.19555968355021</v>
      </c>
      <c r="J30" s="7"/>
      <c r="K30" s="16"/>
      <c r="O30" s="15"/>
      <c r="P30" s="8"/>
    </row>
    <row r="31" spans="1:16">
      <c r="A31" s="33">
        <v>40603</v>
      </c>
      <c r="B31" s="37">
        <v>10252034</v>
      </c>
      <c r="C31" s="35">
        <f t="shared" si="1"/>
        <v>112.41344237503421</v>
      </c>
      <c r="D31" s="37">
        <v>1901118.7959576449</v>
      </c>
      <c r="E31" s="35">
        <f t="shared" si="0"/>
        <v>99.515581300491846</v>
      </c>
      <c r="F31" s="37">
        <v>1157888</v>
      </c>
      <c r="G31" s="35">
        <f t="shared" si="2"/>
        <v>101.80085369767144</v>
      </c>
      <c r="H31" s="37">
        <v>2306478</v>
      </c>
      <c r="I31" s="36">
        <f t="shared" si="3"/>
        <v>105.42588532991554</v>
      </c>
      <c r="J31" s="7"/>
      <c r="K31" s="16"/>
      <c r="O31" s="15"/>
      <c r="P31" s="8"/>
    </row>
    <row r="32" spans="1:16">
      <c r="A32" s="33">
        <v>40634</v>
      </c>
      <c r="B32" s="37">
        <v>10511792</v>
      </c>
      <c r="C32" s="35">
        <f t="shared" si="1"/>
        <v>115.26168604691962</v>
      </c>
      <c r="D32" s="37">
        <v>1906281.7196028521</v>
      </c>
      <c r="E32" s="35">
        <f t="shared" si="0"/>
        <v>99.785838660976268</v>
      </c>
      <c r="F32" s="37">
        <v>1195761</v>
      </c>
      <c r="G32" s="35">
        <f t="shared" si="2"/>
        <v>105.13062629406411</v>
      </c>
      <c r="H32" s="37">
        <v>2305863</v>
      </c>
      <c r="I32" s="36">
        <f t="shared" si="3"/>
        <v>105.39777453957726</v>
      </c>
      <c r="J32" s="7"/>
      <c r="K32" s="16"/>
      <c r="O32" s="15"/>
      <c r="P32" s="8"/>
    </row>
    <row r="33" spans="1:16">
      <c r="A33" s="33">
        <v>40664</v>
      </c>
      <c r="B33" s="37">
        <v>10771209</v>
      </c>
      <c r="C33" s="35">
        <f t="shared" si="1"/>
        <v>118.10619065747829</v>
      </c>
      <c r="D33" s="37">
        <v>1885039.9718485156</v>
      </c>
      <c r="E33" s="35">
        <f t="shared" si="0"/>
        <v>98.673922414550219</v>
      </c>
      <c r="F33" s="37">
        <v>1218210</v>
      </c>
      <c r="G33" s="35">
        <f t="shared" si="2"/>
        <v>107.10432959236155</v>
      </c>
      <c r="H33" s="37">
        <v>2312096</v>
      </c>
      <c r="I33" s="36">
        <f t="shared" si="3"/>
        <v>105.68267625694085</v>
      </c>
      <c r="J33" s="7"/>
      <c r="K33" s="16"/>
      <c r="O33" s="15"/>
      <c r="P33" s="8"/>
    </row>
    <row r="34" spans="1:16">
      <c r="A34" s="33">
        <v>40695</v>
      </c>
      <c r="B34" s="37">
        <v>11045909</v>
      </c>
      <c r="C34" s="35">
        <f t="shared" si="1"/>
        <v>121.1182731984084</v>
      </c>
      <c r="D34" s="37">
        <v>1889623.9999999995</v>
      </c>
      <c r="E34" s="35">
        <f t="shared" si="0"/>
        <v>98.913877028203373</v>
      </c>
      <c r="F34" s="37">
        <v>1199684</v>
      </c>
      <c r="G34" s="35">
        <f t="shared" si="2"/>
        <v>105.47553422044038</v>
      </c>
      <c r="H34" s="37">
        <v>2370551</v>
      </c>
      <c r="I34" s="36">
        <f t="shared" si="3"/>
        <v>108.3545725971445</v>
      </c>
      <c r="J34" s="7"/>
      <c r="K34" s="16"/>
      <c r="O34" s="15"/>
      <c r="P34" s="8"/>
    </row>
    <row r="35" spans="1:16">
      <c r="A35" s="33">
        <v>40725</v>
      </c>
      <c r="B35" s="37">
        <v>11112453</v>
      </c>
      <c r="C35" s="35">
        <f t="shared" si="1"/>
        <v>121.84792744159607</v>
      </c>
      <c r="D35" s="37">
        <v>1868398.0000000002</v>
      </c>
      <c r="E35" s="35">
        <f t="shared" si="0"/>
        <v>97.802785110551724</v>
      </c>
      <c r="F35" s="37">
        <v>1184844</v>
      </c>
      <c r="G35" s="35">
        <f t="shared" si="2"/>
        <v>104.1708098698353</v>
      </c>
      <c r="H35" s="37">
        <v>2376533</v>
      </c>
      <c r="I35" s="36">
        <f t="shared" si="3"/>
        <v>108.62800145536188</v>
      </c>
      <c r="J35" s="7"/>
      <c r="K35" s="16"/>
      <c r="O35" s="15"/>
      <c r="P35" s="8"/>
    </row>
    <row r="36" spans="1:16">
      <c r="A36" s="33">
        <v>40756</v>
      </c>
      <c r="B36" s="37">
        <v>10886860</v>
      </c>
      <c r="C36" s="35">
        <f t="shared" si="1"/>
        <v>119.37430262668509</v>
      </c>
      <c r="D36" s="37">
        <v>1876833</v>
      </c>
      <c r="E36" s="35">
        <f t="shared" si="0"/>
        <v>98.244321920378894</v>
      </c>
      <c r="F36" s="37">
        <v>1166692</v>
      </c>
      <c r="G36" s="35">
        <f t="shared" si="2"/>
        <v>102.57489636497115</v>
      </c>
      <c r="H36" s="37">
        <v>2509484</v>
      </c>
      <c r="I36" s="36">
        <f t="shared" si="3"/>
        <v>114.70500582327591</v>
      </c>
      <c r="J36" s="7"/>
      <c r="K36" s="16"/>
      <c r="O36" s="15"/>
      <c r="P36" s="8"/>
    </row>
    <row r="37" spans="1:16">
      <c r="A37" s="33">
        <v>40787</v>
      </c>
      <c r="B37" s="37">
        <v>11061597</v>
      </c>
      <c r="C37" s="35">
        <f t="shared" si="1"/>
        <v>121.29029194941718</v>
      </c>
      <c r="D37" s="37">
        <v>1864766</v>
      </c>
      <c r="E37" s="35">
        <f t="shared" si="0"/>
        <v>97.612665170623742</v>
      </c>
      <c r="F37" s="37">
        <v>1155959</v>
      </c>
      <c r="G37" s="35">
        <f t="shared" si="2"/>
        <v>101.63125711597891</v>
      </c>
      <c r="H37" s="37">
        <v>2537648</v>
      </c>
      <c r="I37" s="36">
        <f t="shared" si="3"/>
        <v>115.99234289496346</v>
      </c>
      <c r="J37" s="7"/>
      <c r="K37" s="16"/>
      <c r="O37" s="15"/>
      <c r="P37" s="8"/>
    </row>
    <row r="38" spans="1:16">
      <c r="A38" s="33">
        <v>40817</v>
      </c>
      <c r="B38" s="37">
        <v>11078121</v>
      </c>
      <c r="C38" s="35">
        <f t="shared" si="1"/>
        <v>121.47147743142057</v>
      </c>
      <c r="D38" s="37">
        <v>1869097</v>
      </c>
      <c r="E38" s="35">
        <f t="shared" si="0"/>
        <v>97.839374823660094</v>
      </c>
      <c r="F38" s="37">
        <v>1154076</v>
      </c>
      <c r="G38" s="35">
        <f t="shared" si="2"/>
        <v>101.46570482809554</v>
      </c>
      <c r="H38" s="37">
        <v>2579366</v>
      </c>
      <c r="I38" s="36">
        <f t="shared" si="3"/>
        <v>117.8992143605458</v>
      </c>
      <c r="J38" s="7"/>
      <c r="K38" s="16"/>
      <c r="O38" s="15"/>
      <c r="P38" s="8"/>
    </row>
    <row r="39" spans="1:16">
      <c r="A39" s="33">
        <v>40848</v>
      </c>
      <c r="B39" s="37">
        <v>10984191</v>
      </c>
      <c r="C39" s="35">
        <f t="shared" si="1"/>
        <v>120.44153599323504</v>
      </c>
      <c r="D39" s="37">
        <v>1878909</v>
      </c>
      <c r="E39" s="35">
        <f t="shared" si="0"/>
        <v>98.352991797936838</v>
      </c>
      <c r="F39" s="37">
        <v>1142647</v>
      </c>
      <c r="G39" s="35">
        <f t="shared" si="2"/>
        <v>100.46087365538222</v>
      </c>
      <c r="H39" s="37">
        <v>2543634</v>
      </c>
      <c r="I39" s="36">
        <f t="shared" si="3"/>
        <v>116.26595458758958</v>
      </c>
      <c r="J39" s="7"/>
      <c r="K39" s="16"/>
      <c r="O39" s="8"/>
    </row>
    <row r="40" spans="1:16">
      <c r="A40" s="33">
        <v>40878</v>
      </c>
      <c r="B40" s="37">
        <v>11030939</v>
      </c>
      <c r="C40" s="35">
        <f t="shared" si="1"/>
        <v>120.95412730966532</v>
      </c>
      <c r="D40" s="37">
        <v>1880740</v>
      </c>
      <c r="E40" s="35">
        <f t="shared" si="0"/>
        <v>98.448836954877393</v>
      </c>
      <c r="F40" s="37">
        <v>1121777</v>
      </c>
      <c r="G40" s="35">
        <f t="shared" si="2"/>
        <v>98.625995138055487</v>
      </c>
      <c r="H40" s="37">
        <v>2554200</v>
      </c>
      <c r="I40" s="36">
        <f t="shared" si="3"/>
        <v>116.74891167818218</v>
      </c>
      <c r="J40" s="7"/>
      <c r="K40" s="16"/>
      <c r="O40" s="8"/>
    </row>
    <row r="41" spans="1:16">
      <c r="A41" s="33">
        <v>40909</v>
      </c>
      <c r="B41" s="37">
        <v>10957242</v>
      </c>
      <c r="C41" s="35">
        <f t="shared" si="1"/>
        <v>120.14604049852981</v>
      </c>
      <c r="D41" s="37">
        <v>1900471</v>
      </c>
      <c r="E41" s="35">
        <f t="shared" si="0"/>
        <v>99.481671903863798</v>
      </c>
      <c r="F41" s="37">
        <v>1139504</v>
      </c>
      <c r="G41" s="35">
        <f t="shared" si="2"/>
        <v>100.18454288490028</v>
      </c>
      <c r="H41" s="37">
        <v>2563237</v>
      </c>
      <c r="I41" s="36">
        <f t="shared" si="3"/>
        <v>117.16198031604756</v>
      </c>
      <c r="J41" s="7"/>
      <c r="K41" s="16"/>
    </row>
    <row r="42" spans="1:16">
      <c r="A42" s="33">
        <v>40940</v>
      </c>
      <c r="B42" s="37">
        <v>10845430</v>
      </c>
      <c r="C42" s="35">
        <f t="shared" si="1"/>
        <v>118.92002312296927</v>
      </c>
      <c r="D42" s="37">
        <v>1921116</v>
      </c>
      <c r="E42" s="35">
        <f t="shared" si="0"/>
        <v>100.56235091262282</v>
      </c>
      <c r="F42" s="37">
        <v>1138592</v>
      </c>
      <c r="G42" s="35">
        <f t="shared" si="2"/>
        <v>100.10436036416228</v>
      </c>
      <c r="H42" s="37">
        <v>2576419</v>
      </c>
      <c r="I42" s="36">
        <f t="shared" si="3"/>
        <v>117.76451110993284</v>
      </c>
      <c r="J42" s="7"/>
      <c r="K42" s="16"/>
    </row>
    <row r="43" spans="1:16">
      <c r="A43" s="33">
        <v>40969</v>
      </c>
      <c r="B43" s="37">
        <v>11257343</v>
      </c>
      <c r="C43" s="35">
        <f t="shared" si="1"/>
        <v>123.43664473084021</v>
      </c>
      <c r="D43" s="37">
        <v>1932074</v>
      </c>
      <c r="E43" s="35">
        <f t="shared" si="0"/>
        <v>101.1359561719099</v>
      </c>
      <c r="F43" s="37">
        <v>1136096</v>
      </c>
      <c r="G43" s="35">
        <f t="shared" si="2"/>
        <v>99.8849134653004</v>
      </c>
      <c r="H43" s="37">
        <v>2574644</v>
      </c>
      <c r="I43" s="36">
        <f t="shared" si="3"/>
        <v>117.68337834107028</v>
      </c>
      <c r="J43" s="7"/>
      <c r="K43" s="16"/>
    </row>
    <row r="44" spans="1:16">
      <c r="A44" s="33">
        <v>41000</v>
      </c>
      <c r="B44" s="37">
        <v>11521869</v>
      </c>
      <c r="C44" s="35">
        <f t="shared" si="1"/>
        <v>126.3371694713647</v>
      </c>
      <c r="D44" s="37">
        <v>1937480</v>
      </c>
      <c r="E44" s="35">
        <f t="shared" si="0"/>
        <v>101.4189375582674</v>
      </c>
      <c r="F44" s="37">
        <v>1121103</v>
      </c>
      <c r="G44" s="35">
        <f t="shared" si="2"/>
        <v>98.566737441808328</v>
      </c>
      <c r="H44" s="37">
        <v>2569269</v>
      </c>
      <c r="I44" s="36">
        <f t="shared" si="3"/>
        <v>117.43769460437376</v>
      </c>
      <c r="J44" s="7"/>
      <c r="K44" s="16"/>
    </row>
    <row r="45" spans="1:16">
      <c r="A45" s="33">
        <v>41030</v>
      </c>
      <c r="B45" s="37">
        <v>11820778</v>
      </c>
      <c r="C45" s="35">
        <f t="shared" si="1"/>
        <v>129.61470343651536</v>
      </c>
      <c r="D45" s="37">
        <v>1931182</v>
      </c>
      <c r="E45" s="35">
        <f t="shared" si="0"/>
        <v>101.0892637197029</v>
      </c>
      <c r="F45" s="37">
        <v>1113613</v>
      </c>
      <c r="G45" s="35">
        <f t="shared" si="2"/>
        <v>97.908220906361407</v>
      </c>
      <c r="H45" s="37">
        <v>2574350</v>
      </c>
      <c r="I45" s="36">
        <f t="shared" si="3"/>
        <v>117.66994001203051</v>
      </c>
      <c r="J45" s="7"/>
      <c r="K45" s="16"/>
    </row>
    <row r="46" spans="1:16">
      <c r="A46" s="33">
        <v>41061</v>
      </c>
      <c r="B46" s="37">
        <v>12087084</v>
      </c>
      <c r="C46" s="35">
        <f t="shared" si="1"/>
        <v>132.53474585786566</v>
      </c>
      <c r="D46" s="37">
        <v>1935759</v>
      </c>
      <c r="E46" s="35">
        <f t="shared" si="0"/>
        <v>101.32885043915508</v>
      </c>
      <c r="F46" s="37">
        <v>1104403</v>
      </c>
      <c r="G46" s="35">
        <f t="shared" si="2"/>
        <v>97.098482950224422</v>
      </c>
      <c r="H46" s="37">
        <v>2610813</v>
      </c>
      <c r="I46" s="36">
        <f t="shared" si="3"/>
        <v>119.33661277317746</v>
      </c>
      <c r="J46" s="7"/>
      <c r="K46" s="16"/>
    </row>
    <row r="47" spans="1:16">
      <c r="A47" s="33">
        <v>41091</v>
      </c>
      <c r="B47" s="37">
        <v>12107944</v>
      </c>
      <c r="C47" s="35">
        <f t="shared" si="1"/>
        <v>132.76347553316162</v>
      </c>
      <c r="D47" s="37">
        <v>1938997</v>
      </c>
      <c r="E47" s="35">
        <f t="shared" si="0"/>
        <v>101.49834613449835</v>
      </c>
      <c r="F47" s="37">
        <v>1103934</v>
      </c>
      <c r="G47" s="35">
        <f t="shared" si="2"/>
        <v>97.057248737257169</v>
      </c>
      <c r="H47" s="37">
        <v>2613791</v>
      </c>
      <c r="I47" s="36">
        <f t="shared" si="3"/>
        <v>119.47273299045787</v>
      </c>
      <c r="J47" s="7"/>
      <c r="K47" s="16"/>
    </row>
    <row r="48" spans="1:16">
      <c r="A48" s="33">
        <v>41122</v>
      </c>
      <c r="B48" s="37">
        <v>11716148</v>
      </c>
      <c r="C48" s="35">
        <f t="shared" si="1"/>
        <v>128.46743661359028</v>
      </c>
      <c r="D48" s="37">
        <v>1937355</v>
      </c>
      <c r="E48" s="35">
        <f t="shared" si="0"/>
        <v>101.41239433346263</v>
      </c>
      <c r="F48" s="37">
        <v>1101083</v>
      </c>
      <c r="G48" s="35">
        <f t="shared" si="2"/>
        <v>96.80659044052031</v>
      </c>
      <c r="H48" s="37">
        <v>2600540</v>
      </c>
      <c r="I48" s="36">
        <f t="shared" si="3"/>
        <v>118.86704830302244</v>
      </c>
      <c r="J48" s="7"/>
      <c r="K48" s="16"/>
    </row>
    <row r="49" spans="1:11">
      <c r="A49" s="33">
        <v>41153</v>
      </c>
      <c r="B49" s="37">
        <v>12069085</v>
      </c>
      <c r="C49" s="35">
        <f t="shared" si="1"/>
        <v>132.33738701675099</v>
      </c>
      <c r="D49" s="37">
        <v>1937908</v>
      </c>
      <c r="E49" s="35">
        <f t="shared" si="0"/>
        <v>101.44134155999902</v>
      </c>
      <c r="F49" s="37">
        <v>1097163</v>
      </c>
      <c r="G49" s="35">
        <f t="shared" si="2"/>
        <v>96.461946272435938</v>
      </c>
      <c r="H49" s="37">
        <v>2613470</v>
      </c>
      <c r="I49" s="36">
        <f t="shared" si="3"/>
        <v>119.45806052915935</v>
      </c>
      <c r="J49" s="7"/>
      <c r="K49" s="16"/>
    </row>
    <row r="50" spans="1:11">
      <c r="A50" s="33">
        <v>41183</v>
      </c>
      <c r="B50" s="37">
        <v>11743906</v>
      </c>
      <c r="C50" s="35">
        <f t="shared" si="1"/>
        <v>128.77180278458093</v>
      </c>
      <c r="D50" s="37">
        <v>1987922</v>
      </c>
      <c r="E50" s="35">
        <f t="shared" si="0"/>
        <v>104.05936432309292</v>
      </c>
      <c r="F50" s="37">
        <v>1079239</v>
      </c>
      <c r="G50" s="35">
        <f t="shared" si="2"/>
        <v>94.886078397756307</v>
      </c>
      <c r="H50" s="37">
        <v>2688851</v>
      </c>
      <c r="I50" s="36">
        <f t="shared" si="3"/>
        <v>122.90362066979557</v>
      </c>
      <c r="J50" s="7"/>
      <c r="K50" s="16"/>
    </row>
    <row r="51" spans="1:11">
      <c r="A51" s="33">
        <v>41214</v>
      </c>
      <c r="B51" s="37">
        <v>11996881</v>
      </c>
      <c r="C51" s="35">
        <f t="shared" si="1"/>
        <v>131.54567093453286</v>
      </c>
      <c r="D51" s="37">
        <v>1933781</v>
      </c>
      <c r="E51" s="35">
        <f t="shared" si="0"/>
        <v>101.22531044984409</v>
      </c>
      <c r="F51" s="37">
        <v>1071133</v>
      </c>
      <c r="G51" s="35">
        <f t="shared" si="2"/>
        <v>94.173403493038975</v>
      </c>
      <c r="H51" s="37">
        <v>2622715</v>
      </c>
      <c r="I51" s="36">
        <f t="shared" si="3"/>
        <v>119.88063655627734</v>
      </c>
      <c r="J51" s="7"/>
      <c r="K51" s="16"/>
    </row>
    <row r="52" spans="1:11">
      <c r="A52" s="33">
        <v>41244</v>
      </c>
      <c r="B52" s="37">
        <v>11939620</v>
      </c>
      <c r="C52" s="35">
        <f t="shared" si="1"/>
        <v>130.91780468634869</v>
      </c>
      <c r="D52" s="37">
        <v>1910505</v>
      </c>
      <c r="E52" s="35">
        <f t="shared" si="0"/>
        <v>100.00690964539385</v>
      </c>
      <c r="F52" s="37">
        <v>1056852</v>
      </c>
      <c r="G52" s="35">
        <f t="shared" si="2"/>
        <v>92.917826104158152</v>
      </c>
      <c r="H52" s="37">
        <v>2662608</v>
      </c>
      <c r="I52" s="36">
        <f t="shared" si="3"/>
        <v>121.70408982288832</v>
      </c>
      <c r="J52" s="7"/>
      <c r="K52" s="16"/>
    </row>
    <row r="53" spans="1:11">
      <c r="A53" s="33">
        <v>41275</v>
      </c>
      <c r="B53" s="37">
        <v>11818115</v>
      </c>
      <c r="C53" s="35">
        <f t="shared" si="1"/>
        <v>129.58550367020118</v>
      </c>
      <c r="D53" s="37">
        <v>1913440</v>
      </c>
      <c r="E53" s="35">
        <f t="shared" si="0"/>
        <v>100.16054456381032</v>
      </c>
      <c r="F53" s="37">
        <v>1050279</v>
      </c>
      <c r="G53" s="35">
        <f t="shared" si="2"/>
        <v>92.339931686602398</v>
      </c>
      <c r="H53" s="37">
        <v>2667984</v>
      </c>
      <c r="I53" s="36">
        <f t="shared" si="3"/>
        <v>121.949819268187</v>
      </c>
      <c r="J53" s="7"/>
      <c r="K53" s="16"/>
    </row>
    <row r="54" spans="1:11">
      <c r="A54" s="33">
        <v>41306</v>
      </c>
      <c r="B54" s="37">
        <v>11748042</v>
      </c>
      <c r="C54" s="35">
        <f t="shared" si="1"/>
        <v>128.81715398002794</v>
      </c>
      <c r="D54" s="37">
        <v>1927111.9999999998</v>
      </c>
      <c r="E54" s="35">
        <f t="shared" si="0"/>
        <v>100.87621632005894</v>
      </c>
      <c r="F54" s="37">
        <v>1042120</v>
      </c>
      <c r="G54" s="35">
        <f t="shared" si="2"/>
        <v>91.622597052061494</v>
      </c>
      <c r="H54" s="37">
        <v>2670744</v>
      </c>
      <c r="I54" s="36">
        <f t="shared" si="3"/>
        <v>122.07597501019303</v>
      </c>
      <c r="K54" s="16"/>
    </row>
    <row r="55" spans="1:11">
      <c r="A55" s="33">
        <v>41334</v>
      </c>
      <c r="B55" s="37">
        <v>12030850</v>
      </c>
      <c r="C55" s="35">
        <f t="shared" si="1"/>
        <v>131.91814065361862</v>
      </c>
      <c r="D55" s="37">
        <v>1938193</v>
      </c>
      <c r="E55" s="35">
        <f t="shared" si="0"/>
        <v>101.45626011255393</v>
      </c>
      <c r="F55" s="37">
        <v>1034903</v>
      </c>
      <c r="G55" s="35">
        <f t="shared" si="2"/>
        <v>90.988082521177589</v>
      </c>
      <c r="H55" s="37">
        <v>2651342</v>
      </c>
      <c r="I55" s="36">
        <f t="shared" si="3"/>
        <v>121.18913671077243</v>
      </c>
      <c r="K55" s="16"/>
    </row>
    <row r="56" spans="1:11">
      <c r="A56" s="33">
        <v>41365</v>
      </c>
      <c r="B56" s="37">
        <v>12262422</v>
      </c>
      <c r="C56" s="35">
        <f t="shared" si="1"/>
        <v>134.45732513912378</v>
      </c>
      <c r="D56" s="37">
        <v>1948982</v>
      </c>
      <c r="E56" s="35">
        <f t="shared" si="0"/>
        <v>102.02101893190492</v>
      </c>
      <c r="F56" s="37">
        <v>1027778</v>
      </c>
      <c r="G56" s="35">
        <f t="shared" si="2"/>
        <v>90.361656577912001</v>
      </c>
      <c r="H56" s="37">
        <v>2649513</v>
      </c>
      <c r="I56" s="36">
        <f t="shared" si="3"/>
        <v>121.10553567739235</v>
      </c>
      <c r="J56" s="8"/>
      <c r="K56" s="16"/>
    </row>
    <row r="57" spans="1:11">
      <c r="A57" s="33">
        <v>41395</v>
      </c>
      <c r="B57" s="37">
        <v>12354071</v>
      </c>
      <c r="C57" s="35">
        <f t="shared" si="1"/>
        <v>135.46225543688027</v>
      </c>
      <c r="D57" s="37">
        <v>1958586</v>
      </c>
      <c r="E57" s="35">
        <f t="shared" si="0"/>
        <v>102.52374798010651</v>
      </c>
      <c r="F57" s="37">
        <v>1022716</v>
      </c>
      <c r="G57" s="35">
        <f t="shared" si="2"/>
        <v>89.916608420043872</v>
      </c>
      <c r="H57" s="37">
        <v>2650756</v>
      </c>
      <c r="I57" s="36">
        <f t="shared" si="3"/>
        <v>121.16235146989722</v>
      </c>
      <c r="K57" s="16"/>
    </row>
    <row r="58" spans="1:11">
      <c r="A58" s="33">
        <v>41426</v>
      </c>
      <c r="B58" s="37">
        <v>12561253</v>
      </c>
      <c r="C58" s="35">
        <f t="shared" si="1"/>
        <v>137.73400383511463</v>
      </c>
      <c r="D58" s="37">
        <v>1961927</v>
      </c>
      <c r="E58" s="35">
        <f t="shared" si="0"/>
        <v>102.69863529268892</v>
      </c>
      <c r="F58" s="37">
        <v>1012428</v>
      </c>
      <c r="G58" s="35">
        <f t="shared" si="2"/>
        <v>89.012093317683679</v>
      </c>
      <c r="H58" s="37">
        <v>2663305</v>
      </c>
      <c r="I58" s="36">
        <f t="shared" si="3"/>
        <v>121.73594871860504</v>
      </c>
      <c r="K58" s="16"/>
    </row>
    <row r="59" spans="1:11">
      <c r="A59" s="33">
        <v>41456</v>
      </c>
      <c r="B59" s="37">
        <v>12615267</v>
      </c>
      <c r="C59" s="35">
        <f t="shared" si="1"/>
        <v>138.32626676327553</v>
      </c>
      <c r="D59" s="37">
        <v>1966920</v>
      </c>
      <c r="E59" s="35">
        <f t="shared" si="0"/>
        <v>102.95999786429142</v>
      </c>
      <c r="F59" s="37">
        <v>1003774</v>
      </c>
      <c r="G59" s="35">
        <f t="shared" si="2"/>
        <v>88.251238564979047</v>
      </c>
      <c r="H59" s="37">
        <v>2668898</v>
      </c>
      <c r="I59" s="36">
        <f t="shared" si="3"/>
        <v>121.99159693057595</v>
      </c>
      <c r="K59" s="16"/>
    </row>
    <row r="60" spans="1:11">
      <c r="A60" s="33">
        <v>41487</v>
      </c>
      <c r="B60" s="37">
        <v>12542642</v>
      </c>
      <c r="C60" s="35">
        <f t="shared" si="1"/>
        <v>137.52993442059244</v>
      </c>
      <c r="D60" s="37">
        <v>1945347</v>
      </c>
      <c r="E60" s="35">
        <f t="shared" si="0"/>
        <v>101.83074195458164</v>
      </c>
      <c r="F60" s="37">
        <v>986334</v>
      </c>
      <c r="G60" s="35">
        <f t="shared" si="2"/>
        <v>86.717923694726153</v>
      </c>
      <c r="H60" s="37">
        <v>2663081</v>
      </c>
      <c r="I60" s="36">
        <f t="shared" si="3"/>
        <v>121.72570999171761</v>
      </c>
      <c r="K60" s="16"/>
    </row>
    <row r="61" spans="1:11">
      <c r="A61" s="33">
        <v>41518</v>
      </c>
      <c r="B61" s="37">
        <v>12679379</v>
      </c>
      <c r="C61" s="35">
        <f t="shared" si="1"/>
        <v>139.02925415266071</v>
      </c>
      <c r="D61" s="37">
        <v>1913073</v>
      </c>
      <c r="E61" s="35">
        <f t="shared" si="0"/>
        <v>100.14133365578346</v>
      </c>
      <c r="F61" s="37">
        <v>970007</v>
      </c>
      <c r="G61" s="35">
        <f t="shared" si="2"/>
        <v>85.282463150768635</v>
      </c>
      <c r="H61" s="37">
        <v>2707070</v>
      </c>
      <c r="I61" s="36">
        <f t="shared" si="3"/>
        <v>123.73638569284185</v>
      </c>
      <c r="K61" s="16"/>
    </row>
    <row r="62" spans="1:11">
      <c r="A62" s="33">
        <v>41548</v>
      </c>
      <c r="B62" s="37">
        <v>12412998</v>
      </c>
      <c r="C62" s="35">
        <f t="shared" si="1"/>
        <v>136.10838935711828</v>
      </c>
      <c r="D62" s="37">
        <v>1896377</v>
      </c>
      <c r="E62" s="35">
        <f t="shared" si="0"/>
        <v>99.267368205057338</v>
      </c>
      <c r="F62" s="37">
        <v>960369</v>
      </c>
      <c r="G62" s="35">
        <f t="shared" si="2"/>
        <v>84.43509567832038</v>
      </c>
      <c r="H62" s="37">
        <v>2756891</v>
      </c>
      <c r="I62" s="36">
        <f t="shared" si="3"/>
        <v>126.0136339618571</v>
      </c>
    </row>
    <row r="63" spans="1:11">
      <c r="A63" s="33">
        <v>41579</v>
      </c>
      <c r="B63" s="37">
        <v>12557625</v>
      </c>
      <c r="C63" s="35">
        <f t="shared" si="1"/>
        <v>137.69422285419546</v>
      </c>
      <c r="D63" s="37">
        <v>1860055</v>
      </c>
      <c r="E63" s="35">
        <f t="shared" si="0"/>
        <v>97.366064114180844</v>
      </c>
      <c r="F63" s="37">
        <v>940806</v>
      </c>
      <c r="G63" s="35">
        <f t="shared" si="2"/>
        <v>82.715127856831998</v>
      </c>
      <c r="H63" s="37">
        <v>2766055</v>
      </c>
      <c r="I63" s="36">
        <f t="shared" si="3"/>
        <v>126.43250759219882</v>
      </c>
    </row>
    <row r="64" spans="1:11">
      <c r="A64" s="33">
        <v>41609</v>
      </c>
      <c r="B64" s="37">
        <v>12484113</v>
      </c>
      <c r="C64" s="35">
        <f t="shared" si="1"/>
        <v>136.88816456606713</v>
      </c>
      <c r="D64" s="37">
        <v>1832463</v>
      </c>
      <c r="E64" s="35">
        <f t="shared" si="0"/>
        <v>95.921738843670852</v>
      </c>
      <c r="F64" s="37">
        <v>928454</v>
      </c>
      <c r="G64" s="35">
        <f t="shared" si="2"/>
        <v>81.629147049643706</v>
      </c>
      <c r="H64" s="37">
        <v>2823400</v>
      </c>
      <c r="I64" s="36">
        <f t="shared" si="3"/>
        <v>129.053667383987</v>
      </c>
    </row>
    <row r="65" spans="1:9">
      <c r="A65" s="33">
        <v>41640</v>
      </c>
      <c r="B65" s="37">
        <v>12447958</v>
      </c>
      <c r="C65" s="35">
        <f t="shared" si="1"/>
        <v>136.49172538052898</v>
      </c>
      <c r="D65" s="37">
        <v>1849023</v>
      </c>
      <c r="E65" s="35">
        <f t="shared" si="0"/>
        <v>96.788585265809346</v>
      </c>
      <c r="F65" s="37">
        <v>908141</v>
      </c>
      <c r="G65" s="35">
        <f t="shared" si="2"/>
        <v>79.84323965518</v>
      </c>
      <c r="H65" s="38">
        <v>2838873</v>
      </c>
      <c r="I65" s="36">
        <f t="shared" si="3"/>
        <v>129.76091658545772</v>
      </c>
    </row>
    <row r="66" spans="1:9">
      <c r="A66" s="33">
        <v>41671</v>
      </c>
      <c r="B66" s="37">
        <v>12486017</v>
      </c>
      <c r="C66" s="35">
        <f t="shared" si="1"/>
        <v>136.90904190555725</v>
      </c>
      <c r="D66" s="37">
        <v>1925354</v>
      </c>
      <c r="E66" s="35">
        <f t="shared" ref="E66:E76" si="4">(D66/$D$2)*100</f>
        <v>100.7841924064044</v>
      </c>
      <c r="F66" s="37">
        <v>929946</v>
      </c>
      <c r="G66" s="35">
        <f t="shared" si="2"/>
        <v>81.760322840149286</v>
      </c>
      <c r="H66" s="38">
        <v>2836699</v>
      </c>
      <c r="I66" s="36">
        <f t="shared" si="3"/>
        <v>129.66154608432689</v>
      </c>
    </row>
    <row r="67" spans="1:9">
      <c r="A67" s="33">
        <v>41699</v>
      </c>
      <c r="B67" s="37">
        <v>12700185</v>
      </c>
      <c r="C67" s="35">
        <f t="shared" ref="C67:C76" si="5">(B67/$B$2)*100</f>
        <v>139.25739171853837</v>
      </c>
      <c r="D67" s="37">
        <v>1928800</v>
      </c>
      <c r="E67" s="35">
        <f t="shared" si="4"/>
        <v>100.96457602782283</v>
      </c>
      <c r="F67" s="37">
        <v>942484</v>
      </c>
      <c r="G67" s="35">
        <f t="shared" ref="G67:G95" si="6">(F67/$F$2)*100</f>
        <v>82.862656661435466</v>
      </c>
      <c r="H67" s="38">
        <v>2849623</v>
      </c>
      <c r="I67" s="36">
        <f t="shared" ref="I67:I88" si="7">(H67/$H$2)*100</f>
        <v>130.25228405885073</v>
      </c>
    </row>
    <row r="68" spans="1:9">
      <c r="A68" s="33">
        <v>41730</v>
      </c>
      <c r="B68" s="37">
        <v>12868737</v>
      </c>
      <c r="C68" s="35">
        <f t="shared" si="5"/>
        <v>141.10556258289532</v>
      </c>
      <c r="D68" s="37">
        <v>1902614</v>
      </c>
      <c r="E68" s="35">
        <f t="shared" si="4"/>
        <v>99.593848949917103</v>
      </c>
      <c r="F68" s="37">
        <v>913407</v>
      </c>
      <c r="G68" s="35">
        <f t="shared" si="6"/>
        <v>80.306223376897407</v>
      </c>
      <c r="H68" s="38">
        <v>2844868</v>
      </c>
      <c r="I68" s="36">
        <f t="shared" si="7"/>
        <v>130.03493965550342</v>
      </c>
    </row>
    <row r="69" spans="1:9">
      <c r="A69" s="33">
        <v>41760</v>
      </c>
      <c r="B69" s="37">
        <v>13068558</v>
      </c>
      <c r="C69" s="35">
        <f t="shared" si="5"/>
        <v>143.29659769542243</v>
      </c>
      <c r="D69" s="37">
        <v>1904808</v>
      </c>
      <c r="E69" s="35">
        <f t="shared" si="4"/>
        <v>99.708695631690773</v>
      </c>
      <c r="F69" s="37">
        <v>911396</v>
      </c>
      <c r="G69" s="35">
        <f t="shared" si="6"/>
        <v>80.129417401892908</v>
      </c>
      <c r="H69" s="38">
        <v>2849314</v>
      </c>
      <c r="I69" s="36">
        <f t="shared" si="7"/>
        <v>130.23816010077834</v>
      </c>
    </row>
    <row r="70" spans="1:9">
      <c r="A70" s="33">
        <v>41791</v>
      </c>
      <c r="B70" s="37">
        <v>13351474</v>
      </c>
      <c r="C70" s="35">
        <f t="shared" si="5"/>
        <v>146.39876858784976</v>
      </c>
      <c r="D70" s="37">
        <v>1906518</v>
      </c>
      <c r="E70" s="35">
        <f t="shared" si="4"/>
        <v>99.79820694702029</v>
      </c>
      <c r="F70" s="37">
        <v>911356</v>
      </c>
      <c r="G70" s="35">
        <f t="shared" si="6"/>
        <v>80.125900624667551</v>
      </c>
      <c r="H70" s="38">
        <v>2852087</v>
      </c>
      <c r="I70" s="36">
        <f t="shared" si="7"/>
        <v>130.36491005461264</v>
      </c>
    </row>
    <row r="71" spans="1:9">
      <c r="A71" s="33">
        <v>41821</v>
      </c>
      <c r="B71" s="37">
        <v>13109755</v>
      </c>
      <c r="C71" s="35">
        <f t="shared" si="5"/>
        <v>143.74832235664812</v>
      </c>
      <c r="D71" s="37">
        <v>1948562</v>
      </c>
      <c r="E71" s="35">
        <f t="shared" si="4"/>
        <v>101.99903369656083</v>
      </c>
      <c r="F71" s="37">
        <v>927355</v>
      </c>
      <c r="G71" s="35">
        <f t="shared" si="6"/>
        <v>81.532523595377199</v>
      </c>
      <c r="H71" s="38">
        <v>2864800</v>
      </c>
      <c r="I71" s="36">
        <f t="shared" si="7"/>
        <v>130.94600351407732</v>
      </c>
    </row>
    <row r="72" spans="1:9">
      <c r="A72" s="33">
        <v>41852</v>
      </c>
      <c r="B72" s="37">
        <v>13212186</v>
      </c>
      <c r="C72" s="35">
        <f t="shared" si="5"/>
        <v>144.87147716826084</v>
      </c>
      <c r="D72" s="37">
        <v>1983848</v>
      </c>
      <c r="E72" s="35">
        <f t="shared" si="4"/>
        <v>103.84610754025523</v>
      </c>
      <c r="F72" s="37">
        <v>925809</v>
      </c>
      <c r="G72" s="35">
        <f t="shared" si="6"/>
        <v>81.396600155617392</v>
      </c>
      <c r="H72" s="38">
        <v>2859563</v>
      </c>
      <c r="I72" s="36">
        <f t="shared" si="7"/>
        <v>130.70662756448112</v>
      </c>
    </row>
    <row r="73" spans="1:9">
      <c r="A73" s="33">
        <v>41883</v>
      </c>
      <c r="B73" s="37">
        <v>13321597</v>
      </c>
      <c r="C73" s="35">
        <f t="shared" si="5"/>
        <v>146.07116760468494</v>
      </c>
      <c r="D73" s="37">
        <v>1984653</v>
      </c>
      <c r="E73" s="35">
        <f t="shared" si="4"/>
        <v>103.88824590799808</v>
      </c>
      <c r="F73" s="37">
        <v>922896</v>
      </c>
      <c r="G73" s="35">
        <f t="shared" si="6"/>
        <v>81.140490854181223</v>
      </c>
      <c r="H73" s="38">
        <v>2879940</v>
      </c>
      <c r="I73" s="36">
        <f t="shared" si="7"/>
        <v>131.63803175102342</v>
      </c>
    </row>
    <row r="74" spans="1:9">
      <c r="A74" s="33">
        <v>41913</v>
      </c>
      <c r="B74" s="38">
        <v>13211467</v>
      </c>
      <c r="C74" s="35">
        <f t="shared" si="5"/>
        <v>144.8635933410059</v>
      </c>
      <c r="D74" s="37">
        <v>2001958</v>
      </c>
      <c r="E74" s="35">
        <f t="shared" si="4"/>
        <v>104.79408994997313</v>
      </c>
      <c r="F74" s="37">
        <v>922888</v>
      </c>
      <c r="G74" s="35">
        <f t="shared" si="6"/>
        <v>81.139787498736155</v>
      </c>
      <c r="H74" s="38">
        <v>2908367</v>
      </c>
      <c r="I74" s="36">
        <f t="shared" si="7"/>
        <v>132.93739018508327</v>
      </c>
    </row>
    <row r="75" spans="1:9" s="51" customFormat="1">
      <c r="A75" s="50">
        <v>41944</v>
      </c>
      <c r="B75" s="52">
        <v>13237370</v>
      </c>
      <c r="C75" s="34">
        <f t="shared" si="5"/>
        <v>145.14761945697865</v>
      </c>
      <c r="D75" s="52">
        <v>1990727</v>
      </c>
      <c r="E75" s="34">
        <f t="shared" si="4"/>
        <v>104.20619428771241</v>
      </c>
      <c r="F75" s="52">
        <v>878159</v>
      </c>
      <c r="G75" s="34">
        <f t="shared" si="6"/>
        <v>77.207239285918376</v>
      </c>
      <c r="H75" s="52">
        <v>2929226</v>
      </c>
      <c r="I75" s="36">
        <f t="shared" si="7"/>
        <v>133.89082591787445</v>
      </c>
    </row>
    <row r="76" spans="1:9">
      <c r="A76" s="53">
        <v>41974</v>
      </c>
      <c r="B76" s="54">
        <v>13240122</v>
      </c>
      <c r="C76" s="34">
        <f t="shared" si="5"/>
        <v>145.17779510733408</v>
      </c>
      <c r="D76" s="55">
        <v>1963165</v>
      </c>
      <c r="E76" s="34">
        <f t="shared" si="4"/>
        <v>102.76343939115556</v>
      </c>
      <c r="F76" s="52">
        <v>864468</v>
      </c>
      <c r="G76" s="34">
        <f t="shared" si="6"/>
        <v>76.003534361111477</v>
      </c>
      <c r="H76" s="49">
        <v>2910148</v>
      </c>
      <c r="I76" s="36">
        <f t="shared" si="7"/>
        <v>133.01879720555888</v>
      </c>
    </row>
    <row r="77" spans="1:9">
      <c r="A77" s="53">
        <v>42005</v>
      </c>
      <c r="B77" s="56">
        <v>13058277</v>
      </c>
      <c r="C77" s="34">
        <f t="shared" ref="C77:C86" si="8">(B77/$B$2)*100</f>
        <v>143.18386664116943</v>
      </c>
      <c r="D77" s="62">
        <v>1971494</v>
      </c>
      <c r="E77" s="34">
        <f t="shared" ref="E77:E89" si="9">(D77/$D$2)*100</f>
        <v>103.19942754634828</v>
      </c>
      <c r="F77" s="56">
        <v>850325</v>
      </c>
      <c r="G77" s="34">
        <f t="shared" si="6"/>
        <v>74.760089853658101</v>
      </c>
      <c r="H77" s="56">
        <v>2926680</v>
      </c>
      <c r="I77" s="36">
        <f t="shared" si="7"/>
        <v>133.77445181673411</v>
      </c>
    </row>
    <row r="78" spans="1:9">
      <c r="A78" s="53">
        <v>42036</v>
      </c>
      <c r="B78" s="64">
        <v>13019198</v>
      </c>
      <c r="C78" s="34">
        <f t="shared" si="8"/>
        <v>142.75536582712863</v>
      </c>
      <c r="D78" s="57">
        <v>2027866</v>
      </c>
      <c r="E78" s="34">
        <f t="shared" si="9"/>
        <v>106.150264895913</v>
      </c>
      <c r="F78" s="64">
        <v>886675</v>
      </c>
      <c r="G78" s="34">
        <f t="shared" si="6"/>
        <v>77.955961157195546</v>
      </c>
      <c r="H78" s="64">
        <v>2929385</v>
      </c>
      <c r="I78" s="36">
        <f t="shared" si="7"/>
        <v>133.89809358562044</v>
      </c>
    </row>
    <row r="79" spans="1:9">
      <c r="A79" s="53">
        <v>42064</v>
      </c>
      <c r="B79" s="57">
        <v>13328128</v>
      </c>
      <c r="C79" s="34">
        <f t="shared" si="8"/>
        <v>146.14277994933298</v>
      </c>
      <c r="D79" s="57">
        <v>2025815</v>
      </c>
      <c r="E79" s="34">
        <f t="shared" si="9"/>
        <v>106.04290366331601</v>
      </c>
      <c r="F79" s="57">
        <v>872201</v>
      </c>
      <c r="G79" s="34">
        <f t="shared" si="6"/>
        <v>76.683415318202393</v>
      </c>
      <c r="H79" s="57">
        <v>2926533</v>
      </c>
      <c r="I79" s="36">
        <f t="shared" si="7"/>
        <v>133.76773265221422</v>
      </c>
    </row>
    <row r="80" spans="1:9">
      <c r="A80" s="53">
        <v>42095</v>
      </c>
      <c r="B80" s="64">
        <v>13681271</v>
      </c>
      <c r="C80" s="34">
        <f t="shared" si="8"/>
        <v>150.01498914027468</v>
      </c>
      <c r="D80" s="64">
        <v>1949831</v>
      </c>
      <c r="E80" s="34">
        <f t="shared" si="9"/>
        <v>102.06546051477905</v>
      </c>
      <c r="F80" s="66">
        <v>839337</v>
      </c>
      <c r="G80" s="34">
        <f t="shared" si="6"/>
        <v>73.794031149854277</v>
      </c>
      <c r="H80" s="64">
        <v>2928695</v>
      </c>
      <c r="I80" s="36">
        <f t="shared" si="7"/>
        <v>133.86655465011893</v>
      </c>
    </row>
    <row r="81" spans="1:9">
      <c r="A81" s="53">
        <v>42125</v>
      </c>
      <c r="B81" s="66">
        <v>13830442</v>
      </c>
      <c r="C81" s="34">
        <f t="shared" si="8"/>
        <v>151.65064754840384</v>
      </c>
      <c r="D81" s="66">
        <v>2026587</v>
      </c>
      <c r="E81" s="34">
        <f t="shared" si="9"/>
        <v>106.08331461971039</v>
      </c>
      <c r="F81" s="66">
        <v>848248</v>
      </c>
      <c r="G81" s="34">
        <f t="shared" si="6"/>
        <v>74.577481196231773</v>
      </c>
      <c r="H81" s="66">
        <v>2928677</v>
      </c>
      <c r="I81" s="36">
        <f t="shared" si="7"/>
        <v>133.86573189527977</v>
      </c>
    </row>
    <row r="82" spans="1:9">
      <c r="A82" s="53">
        <v>42156</v>
      </c>
      <c r="B82" s="45">
        <v>14033585</v>
      </c>
      <c r="C82" s="34">
        <f t="shared" si="8"/>
        <v>153.87810835514634</v>
      </c>
      <c r="D82" s="72">
        <v>1996411</v>
      </c>
      <c r="E82" s="34">
        <f t="shared" si="9"/>
        <v>104.50372780603578</v>
      </c>
      <c r="F82" s="72">
        <v>833523</v>
      </c>
      <c r="G82" s="34">
        <f t="shared" si="6"/>
        <v>73.282867580149542</v>
      </c>
      <c r="H82" s="72">
        <v>2936848</v>
      </c>
      <c r="I82" s="36">
        <f t="shared" si="7"/>
        <v>134.23921688366062</v>
      </c>
    </row>
    <row r="83" spans="1:9">
      <c r="A83" s="53">
        <v>42186</v>
      </c>
      <c r="B83" s="72">
        <v>13891275</v>
      </c>
      <c r="C83" s="34">
        <f t="shared" si="8"/>
        <v>152.31768073811045</v>
      </c>
      <c r="D83" s="72">
        <v>2010252</v>
      </c>
      <c r="E83" s="34">
        <f t="shared" si="9"/>
        <v>105.22824600222052</v>
      </c>
      <c r="F83" s="72">
        <v>828946</v>
      </c>
      <c r="G83" s="34">
        <f t="shared" si="6"/>
        <v>72.880460346138804</v>
      </c>
      <c r="H83" s="72">
        <v>2948014</v>
      </c>
      <c r="I83" s="36">
        <f t="shared" si="7"/>
        <v>134.7495991355589</v>
      </c>
    </row>
    <row r="84" spans="1:9">
      <c r="A84" s="53">
        <v>42217</v>
      </c>
      <c r="B84" s="27">
        <v>14021397</v>
      </c>
      <c r="C84" s="34">
        <f t="shared" si="8"/>
        <v>153.74446706643556</v>
      </c>
      <c r="D84" s="27">
        <v>2018645</v>
      </c>
      <c r="E84" s="34">
        <f t="shared" si="9"/>
        <v>105.66758428851328</v>
      </c>
      <c r="F84" s="27">
        <v>611147</v>
      </c>
      <c r="G84" s="34">
        <f t="shared" si="6"/>
        <v>53.731696273534936</v>
      </c>
      <c r="H84" s="27">
        <v>2949836</v>
      </c>
      <c r="I84" s="36">
        <f t="shared" si="7"/>
        <v>134.83288020872376</v>
      </c>
    </row>
    <row r="85" spans="1:9">
      <c r="A85" s="53">
        <v>42248</v>
      </c>
      <c r="B85" s="72">
        <v>13761913</v>
      </c>
      <c r="C85" s="34">
        <f t="shared" si="8"/>
        <v>150.89922780159861</v>
      </c>
      <c r="D85" s="72">
        <v>2027249</v>
      </c>
      <c r="E85" s="34">
        <f t="shared" si="9"/>
        <v>106.11796753827656</v>
      </c>
      <c r="F85" s="72">
        <v>814110</v>
      </c>
      <c r="G85" s="34">
        <f t="shared" si="6"/>
        <v>71.576087673256225</v>
      </c>
      <c r="H85" s="72">
        <v>2967562</v>
      </c>
      <c r="I85" s="36">
        <f t="shared" si="7"/>
        <v>135.64311089089722</v>
      </c>
    </row>
    <row r="86" spans="1:9">
      <c r="A86" s="53">
        <v>42278</v>
      </c>
      <c r="B86" s="72">
        <v>14004735</v>
      </c>
      <c r="C86" s="34">
        <f t="shared" si="8"/>
        <v>153.56176841591872</v>
      </c>
      <c r="D86" s="72">
        <v>2026155</v>
      </c>
      <c r="E86" s="34">
        <f t="shared" si="9"/>
        <v>106.06070123478504</v>
      </c>
      <c r="F86" s="72">
        <v>808113</v>
      </c>
      <c r="G86" s="34">
        <f t="shared" si="6"/>
        <v>71.048834847745525</v>
      </c>
      <c r="H86" s="72">
        <v>3071020</v>
      </c>
      <c r="I86" s="36">
        <f t="shared" si="7"/>
        <v>140.37203145483167</v>
      </c>
    </row>
    <row r="87" spans="1:9">
      <c r="A87" s="53">
        <v>42309</v>
      </c>
      <c r="B87" s="27">
        <v>14040015</v>
      </c>
      <c r="C87" s="34">
        <f>(B87/$B$2)*100</f>
        <v>153.94861323588236</v>
      </c>
      <c r="D87" s="72">
        <v>2027916</v>
      </c>
      <c r="E87" s="34">
        <f t="shared" si="9"/>
        <v>106.15288218583491</v>
      </c>
      <c r="F87" s="72">
        <v>802893</v>
      </c>
      <c r="G87" s="34">
        <f t="shared" si="6"/>
        <v>70.589895419837262</v>
      </c>
      <c r="H87" s="27">
        <v>2996123</v>
      </c>
      <c r="I87" s="36">
        <f t="shared" si="7"/>
        <v>136.94859427764868</v>
      </c>
    </row>
    <row r="88" spans="1:9">
      <c r="A88" s="53">
        <v>42339</v>
      </c>
      <c r="B88" s="72">
        <v>13999398</v>
      </c>
      <c r="C88" s="34">
        <f>(B88/$B$2)*100</f>
        <v>153.5032482684089</v>
      </c>
      <c r="D88" s="72">
        <v>2035701</v>
      </c>
      <c r="E88" s="34">
        <f t="shared" si="9"/>
        <v>106.5603942266772</v>
      </c>
      <c r="F88" s="72">
        <v>797334</v>
      </c>
      <c r="G88" s="34">
        <f t="shared" si="6"/>
        <v>70.101151304944153</v>
      </c>
      <c r="H88" s="72">
        <v>3032971</v>
      </c>
      <c r="I88" s="36">
        <f t="shared" si="7"/>
        <v>138.63286485063341</v>
      </c>
    </row>
    <row r="89" spans="1:9">
      <c r="A89" s="53">
        <v>42370</v>
      </c>
      <c r="B89" s="72">
        <v>13620794</v>
      </c>
      <c r="C89" s="34">
        <f>(B89/$B$2)*100</f>
        <v>149.35185948673325</v>
      </c>
      <c r="D89" s="72">
        <v>2011113</v>
      </c>
      <c r="E89" s="34">
        <f t="shared" si="9"/>
        <v>105.27331573467589</v>
      </c>
      <c r="F89" s="72">
        <v>792615</v>
      </c>
      <c r="G89" s="34">
        <f t="shared" si="6"/>
        <v>69.686259511783405</v>
      </c>
      <c r="H89" s="72">
        <v>3034105</v>
      </c>
      <c r="I89" s="36">
        <f t="shared" ref="I89:I95" si="10">(H89/$H$2)*100</f>
        <v>138.68469840550114</v>
      </c>
    </row>
    <row r="90" spans="1:9">
      <c r="A90" s="53">
        <v>42401</v>
      </c>
      <c r="B90" s="27">
        <v>13575109</v>
      </c>
      <c r="C90" s="34">
        <f>(B90/$B$2)*100</f>
        <v>148.85092395385232</v>
      </c>
      <c r="D90" s="102">
        <v>1949324</v>
      </c>
      <c r="E90" s="34">
        <f t="shared" ref="E90:E95" si="11">(D90/$D$2)*100</f>
        <v>102.03892119497083</v>
      </c>
      <c r="F90" s="102">
        <v>797334</v>
      </c>
      <c r="G90" s="34">
        <f t="shared" si="6"/>
        <v>70.101151304944153</v>
      </c>
      <c r="H90" s="102">
        <v>3059263</v>
      </c>
      <c r="I90" s="36">
        <f t="shared" si="10"/>
        <v>139.83463541904732</v>
      </c>
    </row>
    <row r="91" spans="1:9">
      <c r="A91" s="53">
        <v>42430</v>
      </c>
      <c r="B91" s="27">
        <v>13866804</v>
      </c>
      <c r="C91" s="34">
        <f>(B91/$B$2)*100</f>
        <v>152.04935648671218</v>
      </c>
      <c r="D91" s="102">
        <v>1935899</v>
      </c>
      <c r="E91" s="34">
        <f t="shared" si="11"/>
        <v>101.33617885093645</v>
      </c>
      <c r="F91" s="102">
        <v>748079</v>
      </c>
      <c r="G91" s="34">
        <f t="shared" si="6"/>
        <v>65.770679749077942</v>
      </c>
      <c r="H91" s="102">
        <v>3068719</v>
      </c>
      <c r="I91" s="36">
        <f t="shared" si="10"/>
        <v>140.26685596122448</v>
      </c>
    </row>
    <row r="92" spans="1:9">
      <c r="A92" s="53">
        <v>42461</v>
      </c>
      <c r="B92" s="27">
        <v>14069873</v>
      </c>
      <c r="C92" s="34">
        <f t="shared" ref="C92:C95" si="12">(B92/$B$2)*100</f>
        <v>154.27600588425182</v>
      </c>
      <c r="D92" s="102">
        <v>1931701</v>
      </c>
      <c r="E92" s="34">
        <f t="shared" si="11"/>
        <v>101.1164311890924</v>
      </c>
      <c r="F92" s="102">
        <v>740165</v>
      </c>
      <c r="G92" s="34">
        <f t="shared" si="6"/>
        <v>65.074885375042314</v>
      </c>
      <c r="H92" s="102">
        <v>3062031</v>
      </c>
      <c r="I92" s="36">
        <f t="shared" si="10"/>
        <v>139.96115682987076</v>
      </c>
    </row>
    <row r="93" spans="1:9">
      <c r="A93" s="53">
        <v>42491</v>
      </c>
      <c r="B93" s="27">
        <v>14143311</v>
      </c>
      <c r="C93" s="34">
        <f t="shared" si="12"/>
        <v>155.08125276317728</v>
      </c>
      <c r="D93" s="165">
        <v>1944407</v>
      </c>
      <c r="E93" s="34">
        <f t="shared" si="11"/>
        <v>101.78153690404963</v>
      </c>
      <c r="F93" s="165">
        <v>738719</v>
      </c>
      <c r="G93" s="34">
        <f t="shared" si="6"/>
        <v>64.947753878345878</v>
      </c>
      <c r="H93" s="165">
        <v>3063975</v>
      </c>
      <c r="I93" s="34">
        <f t="shared" si="10"/>
        <v>140.05001435250108</v>
      </c>
    </row>
    <row r="94" spans="1:9">
      <c r="A94" s="53">
        <v>42522</v>
      </c>
      <c r="B94" s="102">
        <v>14275280</v>
      </c>
      <c r="C94" s="166">
        <f t="shared" si="12"/>
        <v>156.5282914266065</v>
      </c>
      <c r="D94" s="102">
        <v>1946198</v>
      </c>
      <c r="E94" s="166">
        <f t="shared" si="11"/>
        <v>101.87528822905266</v>
      </c>
      <c r="F94" s="102">
        <v>733669</v>
      </c>
      <c r="G94" s="166">
        <f t="shared" si="6"/>
        <v>64.503760753645352</v>
      </c>
      <c r="H94" s="102">
        <v>3083240</v>
      </c>
      <c r="I94" s="166">
        <f t="shared" si="10"/>
        <v>140.93059057342356</v>
      </c>
    </row>
    <row r="95" spans="1:9">
      <c r="A95" s="53">
        <v>42552</v>
      </c>
      <c r="B95" s="102">
        <v>14067498</v>
      </c>
      <c r="C95" s="166">
        <f t="shared" si="12"/>
        <v>154.24996403483533</v>
      </c>
      <c r="D95" s="102">
        <v>1957113</v>
      </c>
      <c r="E95" s="166">
        <f t="shared" si="11"/>
        <v>102.44664261900687</v>
      </c>
      <c r="F95" s="102">
        <v>729995</v>
      </c>
      <c r="G95" s="166">
        <f t="shared" si="6"/>
        <v>64.180744765496897</v>
      </c>
      <c r="H95" s="102">
        <v>3071724</v>
      </c>
      <c r="I95" s="166">
        <f t="shared" si="10"/>
        <v>140.40421031076363</v>
      </c>
    </row>
    <row r="99" spans="2:2">
      <c r="B99" s="164"/>
    </row>
    <row r="100" spans="2:2">
      <c r="B100" s="164"/>
    </row>
    <row r="101" spans="2:2">
      <c r="B101" s="164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98"/>
  <sheetViews>
    <sheetView zoomScale="80" zoomScaleNormal="80" workbookViewId="0">
      <pane ySplit="1" topLeftCell="A2" activePane="bottomLeft" state="frozen"/>
      <selection activeCell="X1" sqref="X1"/>
      <selection pane="bottomLeft" activeCell="N12" sqref="N12"/>
    </sheetView>
  </sheetViews>
  <sheetFormatPr defaultColWidth="9.1796875" defaultRowHeight="14.5"/>
  <cols>
    <col min="1" max="1" width="17.26953125" style="6" customWidth="1"/>
    <col min="2" max="2" width="34.453125" style="6" bestFit="1" customWidth="1"/>
    <col min="3" max="5" width="13.453125" style="6" customWidth="1"/>
    <col min="6" max="6" width="21.81640625" style="6" customWidth="1"/>
    <col min="7" max="7" width="30" style="6" customWidth="1"/>
    <col min="8" max="8" width="26.7265625" style="6" customWidth="1"/>
    <col min="9" max="9" width="22" style="6" customWidth="1"/>
    <col min="10" max="10" width="27.1796875" style="6" customWidth="1"/>
    <col min="11" max="16384" width="9.1796875" style="6"/>
  </cols>
  <sheetData>
    <row r="1" spans="1:11" ht="63" customHeight="1">
      <c r="A1" s="98" t="s">
        <v>1</v>
      </c>
      <c r="B1" s="98" t="s">
        <v>90</v>
      </c>
      <c r="C1" s="97">
        <v>42186</v>
      </c>
      <c r="D1" s="97">
        <v>42522</v>
      </c>
      <c r="E1" s="97">
        <v>42552</v>
      </c>
      <c r="F1" s="96" t="s">
        <v>289</v>
      </c>
      <c r="G1" s="96" t="s">
        <v>290</v>
      </c>
      <c r="H1" s="96" t="s">
        <v>291</v>
      </c>
      <c r="I1" s="96" t="s">
        <v>292</v>
      </c>
      <c r="J1" s="100" t="s">
        <v>293</v>
      </c>
    </row>
    <row r="2" spans="1:11">
      <c r="A2" s="39">
        <v>1</v>
      </c>
      <c r="B2" s="103" t="s">
        <v>2</v>
      </c>
      <c r="C2" s="101">
        <v>116744</v>
      </c>
      <c r="D2" s="101">
        <v>113453</v>
      </c>
      <c r="E2" s="101">
        <v>115168</v>
      </c>
      <c r="F2" s="104">
        <f t="shared" ref="F2:F65" si="0">E2/$E$90</f>
        <v>8.1868147413278469E-3</v>
      </c>
      <c r="G2" s="104">
        <f>(E2-C2)/C2</f>
        <v>-1.3499623106969096E-2</v>
      </c>
      <c r="H2" s="101">
        <f>E2-C2</f>
        <v>-1576</v>
      </c>
      <c r="I2" s="105">
        <f>H2/$H$90</f>
        <v>-8.9432139959029176E-3</v>
      </c>
      <c r="J2" s="102">
        <f>E2-D2</f>
        <v>1715</v>
      </c>
    </row>
    <row r="3" spans="1:11">
      <c r="A3" s="39">
        <v>2</v>
      </c>
      <c r="B3" s="103" t="s">
        <v>3</v>
      </c>
      <c r="C3" s="101">
        <v>97717</v>
      </c>
      <c r="D3" s="101">
        <v>51327</v>
      </c>
      <c r="E3" s="101">
        <v>48393</v>
      </c>
      <c r="F3" s="104">
        <f t="shared" si="0"/>
        <v>3.4400573577476252E-3</v>
      </c>
      <c r="G3" s="104">
        <f t="shared" ref="G3:G66" si="1">(E3-C3)/C3</f>
        <v>-0.50476375656231776</v>
      </c>
      <c r="H3" s="101">
        <f t="shared" ref="H3:H66" si="2">E3-C3</f>
        <v>-49324</v>
      </c>
      <c r="I3" s="105">
        <f t="shared" ref="I3:I66" si="3">H3/$H$90</f>
        <v>-0.2798953598565454</v>
      </c>
      <c r="J3" s="102">
        <f t="shared" ref="J3:J66" si="4">E3-D3</f>
        <v>-2934</v>
      </c>
    </row>
    <row r="4" spans="1:11">
      <c r="A4" s="39">
        <v>3</v>
      </c>
      <c r="B4" s="103" t="s">
        <v>4</v>
      </c>
      <c r="C4" s="101">
        <v>7391</v>
      </c>
      <c r="D4" s="101">
        <v>7686</v>
      </c>
      <c r="E4" s="101">
        <v>7695</v>
      </c>
      <c r="F4" s="104">
        <f t="shared" si="0"/>
        <v>5.4700558692100045E-4</v>
      </c>
      <c r="G4" s="104">
        <f t="shared" si="1"/>
        <v>4.1131105398457581E-2</v>
      </c>
      <c r="H4" s="101">
        <f t="shared" si="2"/>
        <v>304</v>
      </c>
      <c r="I4" s="105">
        <f t="shared" si="3"/>
        <v>1.7250869636767051E-3</v>
      </c>
      <c r="J4" s="102">
        <f t="shared" si="4"/>
        <v>9</v>
      </c>
    </row>
    <row r="5" spans="1:11">
      <c r="A5" s="39">
        <v>5</v>
      </c>
      <c r="B5" s="103" t="s">
        <v>5</v>
      </c>
      <c r="C5" s="101">
        <v>28242</v>
      </c>
      <c r="D5" s="101">
        <v>38765</v>
      </c>
      <c r="E5" s="101">
        <v>38136</v>
      </c>
      <c r="F5" s="104">
        <f t="shared" si="0"/>
        <v>2.7109298327250516E-3</v>
      </c>
      <c r="G5" s="104">
        <f t="shared" si="1"/>
        <v>0.35032929679201191</v>
      </c>
      <c r="H5" s="101">
        <f t="shared" si="2"/>
        <v>9894</v>
      </c>
      <c r="I5" s="105">
        <f t="shared" si="3"/>
        <v>5.6144771113872761E-2</v>
      </c>
      <c r="J5" s="102">
        <f t="shared" si="4"/>
        <v>-629</v>
      </c>
    </row>
    <row r="6" spans="1:11">
      <c r="A6" s="39">
        <v>6</v>
      </c>
      <c r="B6" s="103" t="s">
        <v>6</v>
      </c>
      <c r="C6" s="101">
        <v>2289</v>
      </c>
      <c r="D6" s="101">
        <v>2967</v>
      </c>
      <c r="E6" s="101">
        <v>2916</v>
      </c>
      <c r="F6" s="104">
        <f t="shared" si="0"/>
        <v>2.0728632767532648E-4</v>
      </c>
      <c r="G6" s="104">
        <f t="shared" si="1"/>
        <v>0.27391874180865006</v>
      </c>
      <c r="H6" s="101">
        <f t="shared" si="2"/>
        <v>627</v>
      </c>
      <c r="I6" s="105">
        <f t="shared" si="3"/>
        <v>3.5579918625832044E-3</v>
      </c>
      <c r="J6" s="102">
        <f t="shared" si="4"/>
        <v>-51</v>
      </c>
    </row>
    <row r="7" spans="1:11">
      <c r="A7" s="39">
        <v>7</v>
      </c>
      <c r="B7" s="103" t="s">
        <v>7</v>
      </c>
      <c r="C7" s="101">
        <v>24628</v>
      </c>
      <c r="D7" s="101">
        <v>21731</v>
      </c>
      <c r="E7" s="101">
        <v>22184</v>
      </c>
      <c r="F7" s="104">
        <f t="shared" si="0"/>
        <v>1.5769684132885607E-3</v>
      </c>
      <c r="G7" s="104">
        <f t="shared" si="1"/>
        <v>-9.9236641221374045E-2</v>
      </c>
      <c r="H7" s="101">
        <f t="shared" si="2"/>
        <v>-2444</v>
      </c>
      <c r="I7" s="105">
        <f t="shared" si="3"/>
        <v>-1.3868791247453511E-2</v>
      </c>
      <c r="J7" s="102">
        <f t="shared" si="4"/>
        <v>453</v>
      </c>
    </row>
    <row r="8" spans="1:11">
      <c r="A8" s="39">
        <v>8</v>
      </c>
      <c r="B8" s="103" t="s">
        <v>281</v>
      </c>
      <c r="C8" s="101">
        <v>64902</v>
      </c>
      <c r="D8" s="101">
        <v>65592</v>
      </c>
      <c r="E8" s="101">
        <v>65899</v>
      </c>
      <c r="F8" s="104">
        <f t="shared" si="0"/>
        <v>4.6844861822621193E-3</v>
      </c>
      <c r="G8" s="104">
        <f t="shared" si="1"/>
        <v>1.5361622137992666E-2</v>
      </c>
      <c r="H8" s="101">
        <f t="shared" si="2"/>
        <v>997</v>
      </c>
      <c r="I8" s="105">
        <f t="shared" si="3"/>
        <v>5.6576042854791942E-3</v>
      </c>
      <c r="J8" s="102">
        <f t="shared" si="4"/>
        <v>307</v>
      </c>
    </row>
    <row r="9" spans="1:11">
      <c r="A9" s="39">
        <v>9</v>
      </c>
      <c r="B9" s="103" t="s">
        <v>8</v>
      </c>
      <c r="C9" s="101">
        <v>9014</v>
      </c>
      <c r="D9" s="101">
        <v>8499</v>
      </c>
      <c r="E9" s="101">
        <v>8840</v>
      </c>
      <c r="F9" s="104">
        <f t="shared" si="0"/>
        <v>6.2839888088130525E-4</v>
      </c>
      <c r="G9" s="104">
        <f t="shared" si="1"/>
        <v>-1.9303305968493455E-2</v>
      </c>
      <c r="H9" s="101">
        <f t="shared" si="2"/>
        <v>-174</v>
      </c>
      <c r="I9" s="105">
        <f t="shared" si="3"/>
        <v>-9.8738530157811417E-4</v>
      </c>
      <c r="J9" s="102">
        <f t="shared" si="4"/>
        <v>341</v>
      </c>
    </row>
    <row r="10" spans="1:11" s="20" customFormat="1">
      <c r="A10" s="39">
        <v>10</v>
      </c>
      <c r="B10" s="103" t="s">
        <v>9</v>
      </c>
      <c r="C10" s="101">
        <v>437545</v>
      </c>
      <c r="D10" s="101">
        <v>434173</v>
      </c>
      <c r="E10" s="101">
        <v>436934</v>
      </c>
      <c r="F10" s="104">
        <f t="shared" si="0"/>
        <v>3.1059823146944821E-2</v>
      </c>
      <c r="G10" s="104">
        <f t="shared" si="1"/>
        <v>-1.3964277959981259E-3</v>
      </c>
      <c r="H10" s="101">
        <f t="shared" si="2"/>
        <v>-611</v>
      </c>
      <c r="I10" s="105">
        <f t="shared" si="3"/>
        <v>-3.4671978118633777E-3</v>
      </c>
      <c r="J10" s="102">
        <f t="shared" si="4"/>
        <v>2761</v>
      </c>
    </row>
    <row r="11" spans="1:11">
      <c r="A11" s="106">
        <v>11</v>
      </c>
      <c r="B11" s="103" t="s">
        <v>10</v>
      </c>
      <c r="C11" s="101">
        <v>15915</v>
      </c>
      <c r="D11" s="101">
        <v>15560</v>
      </c>
      <c r="E11" s="101">
        <v>15865</v>
      </c>
      <c r="F11" s="104">
        <f t="shared" si="0"/>
        <v>1.1277769508124329E-3</v>
      </c>
      <c r="G11" s="104">
        <f t="shared" si="1"/>
        <v>-3.1416902293433867E-3</v>
      </c>
      <c r="H11" s="101">
        <f t="shared" si="2"/>
        <v>-50</v>
      </c>
      <c r="I11" s="105">
        <f t="shared" si="3"/>
        <v>-2.8373140849945807E-4</v>
      </c>
      <c r="J11" s="102">
        <f t="shared" si="4"/>
        <v>305</v>
      </c>
    </row>
    <row r="12" spans="1:11" ht="16.5" customHeight="1">
      <c r="A12" s="106">
        <v>12</v>
      </c>
      <c r="B12" s="103" t="s">
        <v>11</v>
      </c>
      <c r="C12" s="101">
        <v>3509</v>
      </c>
      <c r="D12" s="101">
        <v>4084</v>
      </c>
      <c r="E12" s="101">
        <v>3767</v>
      </c>
      <c r="F12" s="104">
        <f t="shared" si="0"/>
        <v>2.6778038283709017E-4</v>
      </c>
      <c r="G12" s="104">
        <f t="shared" si="1"/>
        <v>7.3525220860644058E-2</v>
      </c>
      <c r="H12" s="101">
        <f t="shared" si="2"/>
        <v>258</v>
      </c>
      <c r="I12" s="105">
        <f t="shared" si="3"/>
        <v>1.4640540678572036E-3</v>
      </c>
      <c r="J12" s="102">
        <f t="shared" si="4"/>
        <v>-317</v>
      </c>
    </row>
    <row r="13" spans="1:11">
      <c r="A13" s="106">
        <v>13</v>
      </c>
      <c r="B13" s="103" t="s">
        <v>12</v>
      </c>
      <c r="C13" s="101">
        <v>418688</v>
      </c>
      <c r="D13" s="101">
        <v>409349</v>
      </c>
      <c r="E13" s="101">
        <v>408453</v>
      </c>
      <c r="F13" s="104">
        <f t="shared" si="0"/>
        <v>2.9035227159797714E-2</v>
      </c>
      <c r="G13" s="104">
        <f t="shared" si="1"/>
        <v>-2.4445410424946499E-2</v>
      </c>
      <c r="H13" s="101">
        <f t="shared" si="2"/>
        <v>-10235</v>
      </c>
      <c r="I13" s="105">
        <f t="shared" si="3"/>
        <v>-5.807981931983907E-2</v>
      </c>
      <c r="J13" s="102">
        <f t="shared" si="4"/>
        <v>-896</v>
      </c>
    </row>
    <row r="14" spans="1:11" s="20" customFormat="1">
      <c r="A14" s="106">
        <v>14</v>
      </c>
      <c r="B14" s="103" t="s">
        <v>13</v>
      </c>
      <c r="C14" s="101">
        <v>479179</v>
      </c>
      <c r="D14" s="101">
        <v>466594</v>
      </c>
      <c r="E14" s="101">
        <v>462825</v>
      </c>
      <c r="F14" s="104">
        <f t="shared" si="0"/>
        <v>3.2900306792295261E-2</v>
      </c>
      <c r="G14" s="104">
        <f t="shared" si="1"/>
        <v>-3.4129208500372515E-2</v>
      </c>
      <c r="H14" s="101">
        <f t="shared" si="2"/>
        <v>-16354</v>
      </c>
      <c r="I14" s="105">
        <f t="shared" si="3"/>
        <v>-9.2802869092002749E-2</v>
      </c>
      <c r="J14" s="102">
        <f t="shared" si="4"/>
        <v>-3769</v>
      </c>
      <c r="K14" s="24"/>
    </row>
    <row r="15" spans="1:11">
      <c r="A15" s="106">
        <v>15</v>
      </c>
      <c r="B15" s="103" t="s">
        <v>14</v>
      </c>
      <c r="C15" s="101">
        <v>61368</v>
      </c>
      <c r="D15" s="101">
        <v>61201</v>
      </c>
      <c r="E15" s="101">
        <v>60483</v>
      </c>
      <c r="F15" s="104">
        <f t="shared" si="0"/>
        <v>4.2994852389529395E-3</v>
      </c>
      <c r="G15" s="104">
        <f t="shared" si="1"/>
        <v>-1.4421196714900273E-2</v>
      </c>
      <c r="H15" s="101">
        <f t="shared" si="2"/>
        <v>-885</v>
      </c>
      <c r="I15" s="105">
        <f t="shared" si="3"/>
        <v>-5.022045930440408E-3</v>
      </c>
      <c r="J15" s="102">
        <f t="shared" si="4"/>
        <v>-718</v>
      </c>
      <c r="K15" s="24"/>
    </row>
    <row r="16" spans="1:11">
      <c r="A16" s="106">
        <v>16</v>
      </c>
      <c r="B16" s="103" t="s">
        <v>15</v>
      </c>
      <c r="C16" s="101">
        <v>66461</v>
      </c>
      <c r="D16" s="101">
        <v>64915</v>
      </c>
      <c r="E16" s="101">
        <v>64235</v>
      </c>
      <c r="F16" s="104">
        <f t="shared" si="0"/>
        <v>4.5661993340962263E-3</v>
      </c>
      <c r="G16" s="104">
        <f t="shared" si="1"/>
        <v>-3.3493326913528236E-2</v>
      </c>
      <c r="H16" s="101">
        <f t="shared" si="2"/>
        <v>-2226</v>
      </c>
      <c r="I16" s="105">
        <f t="shared" si="3"/>
        <v>-1.2631722306395874E-2</v>
      </c>
      <c r="J16" s="102">
        <f t="shared" si="4"/>
        <v>-680</v>
      </c>
      <c r="K16" s="25"/>
    </row>
    <row r="17" spans="1:11">
      <c r="A17" s="106">
        <v>17</v>
      </c>
      <c r="B17" s="103" t="s">
        <v>16</v>
      </c>
      <c r="C17" s="101">
        <v>51191</v>
      </c>
      <c r="D17" s="101">
        <v>52143</v>
      </c>
      <c r="E17" s="101">
        <v>52197</v>
      </c>
      <c r="F17" s="104">
        <f t="shared" si="0"/>
        <v>3.7104679168960962E-3</v>
      </c>
      <c r="G17" s="104">
        <f t="shared" si="1"/>
        <v>1.9651891934129046E-2</v>
      </c>
      <c r="H17" s="101">
        <f t="shared" si="2"/>
        <v>1006</v>
      </c>
      <c r="I17" s="105">
        <f t="shared" si="3"/>
        <v>5.708675939009096E-3</v>
      </c>
      <c r="J17" s="102">
        <f t="shared" si="4"/>
        <v>54</v>
      </c>
      <c r="K17" s="25"/>
    </row>
    <row r="18" spans="1:11">
      <c r="A18" s="106">
        <v>18</v>
      </c>
      <c r="B18" s="103" t="s">
        <v>17</v>
      </c>
      <c r="C18" s="101">
        <v>63060</v>
      </c>
      <c r="D18" s="101">
        <v>56440</v>
      </c>
      <c r="E18" s="101">
        <v>55474</v>
      </c>
      <c r="F18" s="104">
        <f t="shared" si="0"/>
        <v>3.9434162350689512E-3</v>
      </c>
      <c r="G18" s="104">
        <f t="shared" si="1"/>
        <v>-0.12029812876625436</v>
      </c>
      <c r="H18" s="101">
        <f t="shared" si="2"/>
        <v>-7586</v>
      </c>
      <c r="I18" s="105">
        <f t="shared" si="3"/>
        <v>-4.3047729297537779E-2</v>
      </c>
      <c r="J18" s="102">
        <f t="shared" si="4"/>
        <v>-966</v>
      </c>
      <c r="K18" s="25"/>
    </row>
    <row r="19" spans="1:11">
      <c r="A19" s="106">
        <v>19</v>
      </c>
      <c r="B19" s="103" t="s">
        <v>18</v>
      </c>
      <c r="C19" s="101">
        <v>7781</v>
      </c>
      <c r="D19" s="101">
        <v>7922</v>
      </c>
      <c r="E19" s="101">
        <v>7827</v>
      </c>
      <c r="F19" s="104">
        <f t="shared" si="0"/>
        <v>5.5638891862646786E-4</v>
      </c>
      <c r="G19" s="104">
        <f t="shared" si="1"/>
        <v>5.9118365248682688E-3</v>
      </c>
      <c r="H19" s="101">
        <f t="shared" si="2"/>
        <v>46</v>
      </c>
      <c r="I19" s="105">
        <f t="shared" si="3"/>
        <v>2.6103289581950144E-4</v>
      </c>
      <c r="J19" s="102">
        <f t="shared" si="4"/>
        <v>-95</v>
      </c>
      <c r="K19" s="25"/>
    </row>
    <row r="20" spans="1:11">
      <c r="A20" s="106">
        <v>20</v>
      </c>
      <c r="B20" s="103" t="s">
        <v>19</v>
      </c>
      <c r="C20" s="101">
        <v>73715</v>
      </c>
      <c r="D20" s="101">
        <v>75284</v>
      </c>
      <c r="E20" s="101">
        <v>75176</v>
      </c>
      <c r="F20" s="104">
        <f t="shared" si="0"/>
        <v>5.3439495779562226E-3</v>
      </c>
      <c r="G20" s="104">
        <f t="shared" si="1"/>
        <v>1.9819575391711322E-2</v>
      </c>
      <c r="H20" s="101">
        <f t="shared" si="2"/>
        <v>1461</v>
      </c>
      <c r="I20" s="105">
        <f t="shared" si="3"/>
        <v>8.2906317563541648E-3</v>
      </c>
      <c r="J20" s="102">
        <f t="shared" si="4"/>
        <v>-108</v>
      </c>
      <c r="K20" s="25"/>
    </row>
    <row r="21" spans="1:11">
      <c r="A21" s="106">
        <v>21</v>
      </c>
      <c r="B21" s="103" t="s">
        <v>20</v>
      </c>
      <c r="C21" s="101">
        <v>19266</v>
      </c>
      <c r="D21" s="101">
        <v>19878</v>
      </c>
      <c r="E21" s="101">
        <v>19735</v>
      </c>
      <c r="F21" s="104">
        <f t="shared" si="0"/>
        <v>1.4028791758136378E-3</v>
      </c>
      <c r="G21" s="104">
        <f t="shared" si="1"/>
        <v>2.4343402885913006E-2</v>
      </c>
      <c r="H21" s="101">
        <f t="shared" si="2"/>
        <v>469</v>
      </c>
      <c r="I21" s="105">
        <f t="shared" si="3"/>
        <v>2.6614006117249168E-3</v>
      </c>
      <c r="J21" s="102">
        <f t="shared" si="4"/>
        <v>-143</v>
      </c>
      <c r="K21" s="25"/>
    </row>
    <row r="22" spans="1:11">
      <c r="A22" s="106">
        <v>22</v>
      </c>
      <c r="B22" s="103" t="s">
        <v>21</v>
      </c>
      <c r="C22" s="101">
        <v>195225</v>
      </c>
      <c r="D22" s="101">
        <v>196452</v>
      </c>
      <c r="E22" s="101">
        <v>196018</v>
      </c>
      <c r="F22" s="104">
        <f t="shared" si="0"/>
        <v>1.3934105410926663E-2</v>
      </c>
      <c r="G22" s="104">
        <f t="shared" si="1"/>
        <v>4.0619797669355874E-3</v>
      </c>
      <c r="H22" s="101">
        <f t="shared" si="2"/>
        <v>793</v>
      </c>
      <c r="I22" s="105">
        <f t="shared" si="3"/>
        <v>4.499980138801405E-3</v>
      </c>
      <c r="J22" s="102">
        <f t="shared" si="4"/>
        <v>-434</v>
      </c>
      <c r="K22" s="25"/>
    </row>
    <row r="23" spans="1:11">
      <c r="A23" s="106">
        <v>23</v>
      </c>
      <c r="B23" s="103" t="s">
        <v>22</v>
      </c>
      <c r="C23" s="101">
        <v>230741</v>
      </c>
      <c r="D23" s="101">
        <v>227217</v>
      </c>
      <c r="E23" s="101">
        <v>227521</v>
      </c>
      <c r="F23" s="104">
        <f t="shared" si="0"/>
        <v>1.6173522825451973E-2</v>
      </c>
      <c r="G23" s="104">
        <f t="shared" si="1"/>
        <v>-1.3955040499954495E-2</v>
      </c>
      <c r="H23" s="101">
        <f t="shared" si="2"/>
        <v>-3220</v>
      </c>
      <c r="I23" s="105">
        <f t="shared" si="3"/>
        <v>-1.8272302707365101E-2</v>
      </c>
      <c r="J23" s="102">
        <f t="shared" si="4"/>
        <v>304</v>
      </c>
      <c r="K23" s="25"/>
    </row>
    <row r="24" spans="1:11">
      <c r="A24" s="106">
        <v>24</v>
      </c>
      <c r="B24" s="103" t="s">
        <v>23</v>
      </c>
      <c r="C24" s="101">
        <v>148850</v>
      </c>
      <c r="D24" s="101">
        <v>145595</v>
      </c>
      <c r="E24" s="101">
        <v>146405</v>
      </c>
      <c r="F24" s="104">
        <f t="shared" si="0"/>
        <v>1.0407323320749716E-2</v>
      </c>
      <c r="G24" s="104">
        <f t="shared" si="1"/>
        <v>-1.6425932146456164E-2</v>
      </c>
      <c r="H24" s="101">
        <f t="shared" si="2"/>
        <v>-2445</v>
      </c>
      <c r="I24" s="105">
        <f t="shared" si="3"/>
        <v>-1.38744658756235E-2</v>
      </c>
      <c r="J24" s="102">
        <f t="shared" si="4"/>
        <v>810</v>
      </c>
    </row>
    <row r="25" spans="1:11">
      <c r="A25" s="106">
        <v>25</v>
      </c>
      <c r="B25" s="103" t="s">
        <v>24</v>
      </c>
      <c r="C25" s="101">
        <v>406179</v>
      </c>
      <c r="D25" s="101">
        <v>388791</v>
      </c>
      <c r="E25" s="101">
        <v>393860</v>
      </c>
      <c r="F25" s="104">
        <f t="shared" si="0"/>
        <v>2.7997871405419785E-2</v>
      </c>
      <c r="G25" s="104">
        <f t="shared" si="1"/>
        <v>-3.0328992882448377E-2</v>
      </c>
      <c r="H25" s="101">
        <f t="shared" si="2"/>
        <v>-12319</v>
      </c>
      <c r="I25" s="105">
        <f t="shared" si="3"/>
        <v>-6.9905744426096483E-2</v>
      </c>
      <c r="J25" s="102">
        <f t="shared" si="4"/>
        <v>5069</v>
      </c>
    </row>
    <row r="26" spans="1:11">
      <c r="A26" s="106">
        <v>26</v>
      </c>
      <c r="B26" s="103" t="s">
        <v>25</v>
      </c>
      <c r="C26" s="101">
        <v>34097</v>
      </c>
      <c r="D26" s="101">
        <v>32716</v>
      </c>
      <c r="E26" s="101">
        <v>32768</v>
      </c>
      <c r="F26" s="104">
        <f t="shared" si="0"/>
        <v>2.3293410100360418E-3</v>
      </c>
      <c r="G26" s="104">
        <f t="shared" si="1"/>
        <v>-3.8977036102882952E-2</v>
      </c>
      <c r="H26" s="101">
        <f t="shared" si="2"/>
        <v>-1329</v>
      </c>
      <c r="I26" s="105">
        <f t="shared" si="3"/>
        <v>-7.5415808379155954E-3</v>
      </c>
      <c r="J26" s="102">
        <f t="shared" si="4"/>
        <v>52</v>
      </c>
    </row>
    <row r="27" spans="1:11">
      <c r="A27" s="106">
        <v>27</v>
      </c>
      <c r="B27" s="103" t="s">
        <v>26</v>
      </c>
      <c r="C27" s="101">
        <v>127845</v>
      </c>
      <c r="D27" s="101">
        <v>132174</v>
      </c>
      <c r="E27" s="101">
        <v>132913</v>
      </c>
      <c r="F27" s="104">
        <f t="shared" si="0"/>
        <v>9.4482330830969376E-3</v>
      </c>
      <c r="G27" s="104">
        <f t="shared" si="1"/>
        <v>3.9641753686104265E-2</v>
      </c>
      <c r="H27" s="101">
        <f t="shared" si="2"/>
        <v>5068</v>
      </c>
      <c r="I27" s="105">
        <f t="shared" si="3"/>
        <v>2.8759015565505069E-2</v>
      </c>
      <c r="J27" s="102">
        <f t="shared" si="4"/>
        <v>739</v>
      </c>
    </row>
    <row r="28" spans="1:11">
      <c r="A28" s="106">
        <v>28</v>
      </c>
      <c r="B28" s="103" t="s">
        <v>27</v>
      </c>
      <c r="C28" s="101">
        <v>141558</v>
      </c>
      <c r="D28" s="101">
        <v>143856</v>
      </c>
      <c r="E28" s="101">
        <v>144197</v>
      </c>
      <c r="F28" s="104">
        <f t="shared" si="0"/>
        <v>1.0250365772221898E-2</v>
      </c>
      <c r="G28" s="104">
        <f t="shared" si="1"/>
        <v>1.864253521524746E-2</v>
      </c>
      <c r="H28" s="101">
        <f t="shared" si="2"/>
        <v>2639</v>
      </c>
      <c r="I28" s="105">
        <f t="shared" si="3"/>
        <v>1.4975343740601397E-2</v>
      </c>
      <c r="J28" s="102">
        <f t="shared" si="4"/>
        <v>341</v>
      </c>
    </row>
    <row r="29" spans="1:11">
      <c r="A29" s="106">
        <v>29</v>
      </c>
      <c r="B29" s="103" t="s">
        <v>28</v>
      </c>
      <c r="C29" s="101">
        <v>164318</v>
      </c>
      <c r="D29" s="101">
        <v>181816</v>
      </c>
      <c r="E29" s="101">
        <v>184058</v>
      </c>
      <c r="F29" s="104">
        <f t="shared" si="0"/>
        <v>1.3083918689734308E-2</v>
      </c>
      <c r="G29" s="104">
        <f t="shared" si="1"/>
        <v>0.12013291301013888</v>
      </c>
      <c r="H29" s="101">
        <f t="shared" si="2"/>
        <v>19740</v>
      </c>
      <c r="I29" s="105">
        <f t="shared" si="3"/>
        <v>0.11201716007558604</v>
      </c>
      <c r="J29" s="102">
        <f t="shared" si="4"/>
        <v>2242</v>
      </c>
    </row>
    <row r="30" spans="1:11">
      <c r="A30" s="106">
        <v>30</v>
      </c>
      <c r="B30" s="103" t="s">
        <v>29</v>
      </c>
      <c r="C30" s="101">
        <v>45847</v>
      </c>
      <c r="D30" s="101">
        <v>47784</v>
      </c>
      <c r="E30" s="101">
        <v>47256</v>
      </c>
      <c r="F30" s="104">
        <f t="shared" si="0"/>
        <v>3.3592327505573487E-3</v>
      </c>
      <c r="G30" s="104">
        <f t="shared" si="1"/>
        <v>3.0732654263092459E-2</v>
      </c>
      <c r="H30" s="101">
        <f t="shared" si="2"/>
        <v>1409</v>
      </c>
      <c r="I30" s="105">
        <f t="shared" si="3"/>
        <v>7.9955510915147281E-3</v>
      </c>
      <c r="J30" s="102">
        <f t="shared" si="4"/>
        <v>-528</v>
      </c>
    </row>
    <row r="31" spans="1:11">
      <c r="A31" s="106">
        <v>31</v>
      </c>
      <c r="B31" s="103" t="s">
        <v>30</v>
      </c>
      <c r="C31" s="101">
        <v>167786</v>
      </c>
      <c r="D31" s="101">
        <v>161041</v>
      </c>
      <c r="E31" s="101">
        <v>160559</v>
      </c>
      <c r="F31" s="104">
        <f t="shared" si="0"/>
        <v>1.141347238862234E-2</v>
      </c>
      <c r="G31" s="104">
        <f t="shared" si="1"/>
        <v>-4.3072723588380435E-2</v>
      </c>
      <c r="H31" s="101">
        <f t="shared" si="2"/>
        <v>-7227</v>
      </c>
      <c r="I31" s="105">
        <f t="shared" si="3"/>
        <v>-4.1010537784511671E-2</v>
      </c>
      <c r="J31" s="102">
        <f t="shared" si="4"/>
        <v>-482</v>
      </c>
    </row>
    <row r="32" spans="1:11">
      <c r="A32" s="106">
        <v>32</v>
      </c>
      <c r="B32" s="103" t="s">
        <v>31</v>
      </c>
      <c r="C32" s="101">
        <v>54068</v>
      </c>
      <c r="D32" s="101">
        <v>53920</v>
      </c>
      <c r="E32" s="101">
        <v>53612</v>
      </c>
      <c r="F32" s="104">
        <f t="shared" si="0"/>
        <v>3.8110543893448571E-3</v>
      </c>
      <c r="G32" s="104">
        <f t="shared" si="1"/>
        <v>-8.4338240733890651E-3</v>
      </c>
      <c r="H32" s="101">
        <f t="shared" si="2"/>
        <v>-456</v>
      </c>
      <c r="I32" s="105">
        <f t="shared" si="3"/>
        <v>-2.5876304455150576E-3</v>
      </c>
      <c r="J32" s="102">
        <f t="shared" si="4"/>
        <v>-308</v>
      </c>
    </row>
    <row r="33" spans="1:10">
      <c r="A33" s="106">
        <v>33</v>
      </c>
      <c r="B33" s="103" t="s">
        <v>32</v>
      </c>
      <c r="C33" s="101">
        <v>162224</v>
      </c>
      <c r="D33" s="101">
        <v>157778</v>
      </c>
      <c r="E33" s="101">
        <v>153028</v>
      </c>
      <c r="F33" s="104">
        <f t="shared" si="0"/>
        <v>1.0878124880486921E-2</v>
      </c>
      <c r="G33" s="104">
        <f t="shared" si="1"/>
        <v>-5.6687050004931454E-2</v>
      </c>
      <c r="H33" s="101">
        <f t="shared" si="2"/>
        <v>-9196</v>
      </c>
      <c r="I33" s="105">
        <f t="shared" si="3"/>
        <v>-5.218388065122033E-2</v>
      </c>
      <c r="J33" s="102">
        <f t="shared" si="4"/>
        <v>-4750</v>
      </c>
    </row>
    <row r="34" spans="1:10">
      <c r="A34" s="106">
        <v>35</v>
      </c>
      <c r="B34" s="103" t="s">
        <v>33</v>
      </c>
      <c r="C34" s="101">
        <v>89494</v>
      </c>
      <c r="D34" s="101">
        <v>91684</v>
      </c>
      <c r="E34" s="101">
        <v>90439</v>
      </c>
      <c r="F34" s="104">
        <f t="shared" si="0"/>
        <v>6.4289328493240235E-3</v>
      </c>
      <c r="G34" s="104">
        <f t="shared" si="1"/>
        <v>1.0559367108409502E-2</v>
      </c>
      <c r="H34" s="101">
        <f t="shared" si="2"/>
        <v>945</v>
      </c>
      <c r="I34" s="105">
        <f t="shared" si="3"/>
        <v>5.3625236206397576E-3</v>
      </c>
      <c r="J34" s="102">
        <f t="shared" si="4"/>
        <v>-1245</v>
      </c>
    </row>
    <row r="35" spans="1:10">
      <c r="A35" s="106">
        <v>36</v>
      </c>
      <c r="B35" s="103" t="s">
        <v>34</v>
      </c>
      <c r="C35" s="101">
        <v>16934</v>
      </c>
      <c r="D35" s="101">
        <v>18463</v>
      </c>
      <c r="E35" s="101">
        <v>18315</v>
      </c>
      <c r="F35" s="104">
        <f t="shared" si="0"/>
        <v>1.3019372741336092E-3</v>
      </c>
      <c r="G35" s="104">
        <f t="shared" si="1"/>
        <v>8.1551907405220267E-2</v>
      </c>
      <c r="H35" s="101">
        <f t="shared" si="2"/>
        <v>1381</v>
      </c>
      <c r="I35" s="105">
        <f t="shared" si="3"/>
        <v>7.836661502755032E-3</v>
      </c>
      <c r="J35" s="102">
        <f t="shared" si="4"/>
        <v>-148</v>
      </c>
    </row>
    <row r="36" spans="1:10">
      <c r="A36" s="106">
        <v>37</v>
      </c>
      <c r="B36" s="103" t="s">
        <v>35</v>
      </c>
      <c r="C36" s="101">
        <v>13242</v>
      </c>
      <c r="D36" s="101">
        <v>16006</v>
      </c>
      <c r="E36" s="101">
        <v>15586</v>
      </c>
      <c r="F36" s="104">
        <f t="shared" si="0"/>
        <v>1.107943999707695E-3</v>
      </c>
      <c r="G36" s="104">
        <f t="shared" si="1"/>
        <v>0.17701253587071439</v>
      </c>
      <c r="H36" s="101">
        <f t="shared" si="2"/>
        <v>2344</v>
      </c>
      <c r="I36" s="105">
        <f t="shared" si="3"/>
        <v>1.3301328430454595E-2</v>
      </c>
      <c r="J36" s="102">
        <f t="shared" si="4"/>
        <v>-420</v>
      </c>
    </row>
    <row r="37" spans="1:10">
      <c r="A37" s="106">
        <v>38</v>
      </c>
      <c r="B37" s="103" t="s">
        <v>36</v>
      </c>
      <c r="C37" s="101">
        <v>89260</v>
      </c>
      <c r="D37" s="101">
        <v>92506</v>
      </c>
      <c r="E37" s="101">
        <v>91750</v>
      </c>
      <c r="F37" s="104">
        <f t="shared" si="0"/>
        <v>6.5221263937624164E-3</v>
      </c>
      <c r="G37" s="104">
        <f t="shared" si="1"/>
        <v>2.789603405780865E-2</v>
      </c>
      <c r="H37" s="101">
        <f t="shared" si="2"/>
        <v>2490</v>
      </c>
      <c r="I37" s="105">
        <f t="shared" si="3"/>
        <v>1.4129824143273012E-2</v>
      </c>
      <c r="J37" s="102">
        <f t="shared" si="4"/>
        <v>-756</v>
      </c>
    </row>
    <row r="38" spans="1:10">
      <c r="A38" s="106">
        <v>39</v>
      </c>
      <c r="B38" s="103" t="s">
        <v>37</v>
      </c>
      <c r="C38" s="101">
        <v>2104</v>
      </c>
      <c r="D38" s="101">
        <v>1390</v>
      </c>
      <c r="E38" s="101">
        <v>1393</v>
      </c>
      <c r="F38" s="104">
        <f t="shared" si="0"/>
        <v>9.9022583831183053E-5</v>
      </c>
      <c r="G38" s="104">
        <f t="shared" si="1"/>
        <v>-0.33792775665399238</v>
      </c>
      <c r="H38" s="101">
        <f t="shared" si="2"/>
        <v>-711</v>
      </c>
      <c r="I38" s="105">
        <f t="shared" si="3"/>
        <v>-4.0346606288622936E-3</v>
      </c>
      <c r="J38" s="102">
        <f t="shared" si="4"/>
        <v>3</v>
      </c>
    </row>
    <row r="39" spans="1:10" s="20" customFormat="1">
      <c r="A39" s="106">
        <v>41</v>
      </c>
      <c r="B39" s="103" t="s">
        <v>38</v>
      </c>
      <c r="C39" s="101">
        <v>1235075</v>
      </c>
      <c r="D39" s="101">
        <v>1279537</v>
      </c>
      <c r="E39" s="101">
        <v>1267352</v>
      </c>
      <c r="F39" s="104">
        <f t="shared" si="0"/>
        <v>9.0090789421118103E-2</v>
      </c>
      <c r="G39" s="104">
        <f t="shared" si="1"/>
        <v>2.6133635609173533E-2</v>
      </c>
      <c r="H39" s="101">
        <f t="shared" si="2"/>
        <v>32277</v>
      </c>
      <c r="I39" s="105">
        <f t="shared" si="3"/>
        <v>0.18315997344274015</v>
      </c>
      <c r="J39" s="102">
        <f t="shared" si="4"/>
        <v>-12185</v>
      </c>
    </row>
    <row r="40" spans="1:10">
      <c r="A40" s="106">
        <v>42</v>
      </c>
      <c r="B40" s="103" t="s">
        <v>39</v>
      </c>
      <c r="C40" s="101">
        <v>357042</v>
      </c>
      <c r="D40" s="101">
        <v>367319</v>
      </c>
      <c r="E40" s="101">
        <v>380781</v>
      </c>
      <c r="F40" s="104">
        <f t="shared" si="0"/>
        <v>2.7068139622269716E-2</v>
      </c>
      <c r="G40" s="104">
        <f t="shared" si="1"/>
        <v>6.6487976204480145E-2</v>
      </c>
      <c r="H40" s="101">
        <f t="shared" si="2"/>
        <v>23739</v>
      </c>
      <c r="I40" s="105">
        <f t="shared" si="3"/>
        <v>0.13470999812737269</v>
      </c>
      <c r="J40" s="102">
        <f t="shared" si="4"/>
        <v>13462</v>
      </c>
    </row>
    <row r="41" spans="1:10">
      <c r="A41" s="106">
        <v>43</v>
      </c>
      <c r="B41" s="103" t="s">
        <v>40</v>
      </c>
      <c r="C41" s="101">
        <v>346851</v>
      </c>
      <c r="D41" s="101">
        <v>332701</v>
      </c>
      <c r="E41" s="101">
        <v>331287</v>
      </c>
      <c r="F41" s="104">
        <f t="shared" si="0"/>
        <v>2.3549816747796944E-2</v>
      </c>
      <c r="G41" s="104">
        <f t="shared" si="1"/>
        <v>-4.4872293866818895E-2</v>
      </c>
      <c r="H41" s="101">
        <f t="shared" si="2"/>
        <v>-15564</v>
      </c>
      <c r="I41" s="105">
        <f t="shared" si="3"/>
        <v>-8.8319912837711304E-2</v>
      </c>
      <c r="J41" s="102">
        <f t="shared" si="4"/>
        <v>-1414</v>
      </c>
    </row>
    <row r="42" spans="1:10" s="20" customFormat="1">
      <c r="A42" s="106">
        <v>45</v>
      </c>
      <c r="B42" s="103" t="s">
        <v>41</v>
      </c>
      <c r="C42" s="101">
        <v>182174</v>
      </c>
      <c r="D42" s="101">
        <v>194613</v>
      </c>
      <c r="E42" s="101">
        <v>194423</v>
      </c>
      <c r="F42" s="104">
        <f t="shared" si="0"/>
        <v>1.3820723486152264E-2</v>
      </c>
      <c r="G42" s="104">
        <f t="shared" si="1"/>
        <v>6.7237915399563059E-2</v>
      </c>
      <c r="H42" s="101">
        <f t="shared" si="2"/>
        <v>12249</v>
      </c>
      <c r="I42" s="105">
        <f t="shared" si="3"/>
        <v>6.950852045419724E-2</v>
      </c>
      <c r="J42" s="102">
        <f t="shared" si="4"/>
        <v>-190</v>
      </c>
    </row>
    <row r="43" spans="1:10" s="20" customFormat="1">
      <c r="A43" s="106">
        <v>46</v>
      </c>
      <c r="B43" s="103" t="s">
        <v>42</v>
      </c>
      <c r="C43" s="101">
        <v>642392</v>
      </c>
      <c r="D43" s="101">
        <v>662414</v>
      </c>
      <c r="E43" s="101">
        <v>658439</v>
      </c>
      <c r="F43" s="104">
        <f t="shared" si="0"/>
        <v>4.6805693521335491E-2</v>
      </c>
      <c r="G43" s="104">
        <f t="shared" si="1"/>
        <v>2.4980074471662162E-2</v>
      </c>
      <c r="H43" s="101">
        <f t="shared" si="2"/>
        <v>16047</v>
      </c>
      <c r="I43" s="105">
        <f t="shared" si="3"/>
        <v>9.106075824381607E-2</v>
      </c>
      <c r="J43" s="102">
        <f t="shared" si="4"/>
        <v>-3975</v>
      </c>
    </row>
    <row r="44" spans="1:10" s="20" customFormat="1">
      <c r="A44" s="106">
        <v>47</v>
      </c>
      <c r="B44" s="103" t="s">
        <v>43</v>
      </c>
      <c r="C44" s="101">
        <v>1270975</v>
      </c>
      <c r="D44" s="101">
        <v>1264049</v>
      </c>
      <c r="E44" s="101">
        <v>1263266</v>
      </c>
      <c r="F44" s="104">
        <f t="shared" si="0"/>
        <v>8.9800332653326126E-2</v>
      </c>
      <c r="G44" s="104">
        <f t="shared" si="1"/>
        <v>-6.0654222152284661E-3</v>
      </c>
      <c r="H44" s="101">
        <f t="shared" si="2"/>
        <v>-7709</v>
      </c>
      <c r="I44" s="105">
        <f t="shared" si="3"/>
        <v>-4.3745708562446445E-2</v>
      </c>
      <c r="J44" s="102">
        <f t="shared" si="4"/>
        <v>-783</v>
      </c>
    </row>
    <row r="45" spans="1:10">
      <c r="A45" s="106">
        <v>49</v>
      </c>
      <c r="B45" s="103" t="s">
        <v>44</v>
      </c>
      <c r="C45" s="101">
        <v>541887</v>
      </c>
      <c r="D45" s="101">
        <v>556532</v>
      </c>
      <c r="E45" s="101">
        <v>516161</v>
      </c>
      <c r="F45" s="104">
        <f t="shared" si="0"/>
        <v>3.6691741488074144E-2</v>
      </c>
      <c r="G45" s="104">
        <f t="shared" si="1"/>
        <v>-4.7474842540972562E-2</v>
      </c>
      <c r="H45" s="101">
        <f t="shared" si="2"/>
        <v>-25726</v>
      </c>
      <c r="I45" s="105">
        <f t="shared" si="3"/>
        <v>-0.14598548430114117</v>
      </c>
      <c r="J45" s="102">
        <f t="shared" si="4"/>
        <v>-40371</v>
      </c>
    </row>
    <row r="46" spans="1:10">
      <c r="A46" s="106">
        <v>50</v>
      </c>
      <c r="B46" s="103" t="s">
        <v>45</v>
      </c>
      <c r="C46" s="101">
        <v>18774</v>
      </c>
      <c r="D46" s="101">
        <v>16958</v>
      </c>
      <c r="E46" s="101">
        <v>17332</v>
      </c>
      <c r="F46" s="104">
        <f t="shared" si="0"/>
        <v>1.2320598872663782E-3</v>
      </c>
      <c r="G46" s="104">
        <f t="shared" si="1"/>
        <v>-7.680835197613721E-2</v>
      </c>
      <c r="H46" s="101">
        <f t="shared" si="2"/>
        <v>-1442</v>
      </c>
      <c r="I46" s="105">
        <f t="shared" si="3"/>
        <v>-8.1828138211243705E-3</v>
      </c>
      <c r="J46" s="102">
        <f t="shared" si="4"/>
        <v>374</v>
      </c>
    </row>
    <row r="47" spans="1:10">
      <c r="A47" s="106">
        <v>51</v>
      </c>
      <c r="B47" s="103" t="s">
        <v>46</v>
      </c>
      <c r="C47" s="101">
        <v>24956</v>
      </c>
      <c r="D47" s="101">
        <v>26946</v>
      </c>
      <c r="E47" s="101">
        <v>27156</v>
      </c>
      <c r="F47" s="104">
        <f t="shared" si="0"/>
        <v>1.9304072408611681E-3</v>
      </c>
      <c r="G47" s="104">
        <f t="shared" si="1"/>
        <v>8.8155153069402151E-2</v>
      </c>
      <c r="H47" s="101">
        <f t="shared" si="2"/>
        <v>2200</v>
      </c>
      <c r="I47" s="105">
        <f t="shared" si="3"/>
        <v>1.2484181973976155E-2</v>
      </c>
      <c r="J47" s="102">
        <f t="shared" si="4"/>
        <v>210</v>
      </c>
    </row>
    <row r="48" spans="1:10">
      <c r="A48" s="106">
        <v>52</v>
      </c>
      <c r="B48" s="103" t="s">
        <v>47</v>
      </c>
      <c r="C48" s="101">
        <v>238980</v>
      </c>
      <c r="D48" s="101">
        <v>239534</v>
      </c>
      <c r="E48" s="101">
        <v>239236</v>
      </c>
      <c r="F48" s="104">
        <f t="shared" si="0"/>
        <v>1.700629351431221E-2</v>
      </c>
      <c r="G48" s="104">
        <f t="shared" si="1"/>
        <v>1.0712193488994896E-3</v>
      </c>
      <c r="H48" s="101">
        <f t="shared" si="2"/>
        <v>256</v>
      </c>
      <c r="I48" s="105">
        <f t="shared" si="3"/>
        <v>1.4527048115172254E-3</v>
      </c>
      <c r="J48" s="102">
        <f t="shared" si="4"/>
        <v>-298</v>
      </c>
    </row>
    <row r="49" spans="1:10">
      <c r="A49" s="106">
        <v>53</v>
      </c>
      <c r="B49" s="103" t="s">
        <v>48</v>
      </c>
      <c r="C49" s="101">
        <v>32749</v>
      </c>
      <c r="D49" s="101">
        <v>31784</v>
      </c>
      <c r="E49" s="101">
        <v>33020</v>
      </c>
      <c r="F49" s="104">
        <f t="shared" si="0"/>
        <v>2.3472546432919345E-3</v>
      </c>
      <c r="G49" s="104">
        <f t="shared" si="1"/>
        <v>8.2750618339491287E-3</v>
      </c>
      <c r="H49" s="101">
        <f t="shared" si="2"/>
        <v>271</v>
      </c>
      <c r="I49" s="105">
        <f t="shared" si="3"/>
        <v>1.5378242340670627E-3</v>
      </c>
      <c r="J49" s="102">
        <f t="shared" si="4"/>
        <v>1236</v>
      </c>
    </row>
    <row r="50" spans="1:10" s="20" customFormat="1">
      <c r="A50" s="106">
        <v>55</v>
      </c>
      <c r="B50" s="103" t="s">
        <v>49</v>
      </c>
      <c r="C50" s="101">
        <v>383029</v>
      </c>
      <c r="D50" s="101">
        <v>293291</v>
      </c>
      <c r="E50" s="101">
        <v>312613</v>
      </c>
      <c r="F50" s="104">
        <f t="shared" si="0"/>
        <v>2.2222359654858314E-2</v>
      </c>
      <c r="G50" s="104">
        <f t="shared" si="1"/>
        <v>-0.18383986591093623</v>
      </c>
      <c r="H50" s="101">
        <f t="shared" si="2"/>
        <v>-70416</v>
      </c>
      <c r="I50" s="105">
        <f t="shared" si="3"/>
        <v>-0.39958461721795679</v>
      </c>
      <c r="J50" s="102">
        <f t="shared" si="4"/>
        <v>19322</v>
      </c>
    </row>
    <row r="51" spans="1:10" s="20" customFormat="1">
      <c r="A51" s="106">
        <v>56</v>
      </c>
      <c r="B51" s="103" t="s">
        <v>50</v>
      </c>
      <c r="C51" s="101">
        <v>577022</v>
      </c>
      <c r="D51" s="101">
        <v>601937</v>
      </c>
      <c r="E51" s="101">
        <v>593806</v>
      </c>
      <c r="F51" s="104">
        <f t="shared" si="0"/>
        <v>4.2211202020430355E-2</v>
      </c>
      <c r="G51" s="104">
        <f t="shared" si="1"/>
        <v>2.9087279167865351E-2</v>
      </c>
      <c r="H51" s="101">
        <f t="shared" si="2"/>
        <v>16784</v>
      </c>
      <c r="I51" s="105">
        <f t="shared" si="3"/>
        <v>9.5242959205098079E-2</v>
      </c>
      <c r="J51" s="102">
        <f t="shared" si="4"/>
        <v>-8131</v>
      </c>
    </row>
    <row r="52" spans="1:10">
      <c r="A52" s="106">
        <v>58</v>
      </c>
      <c r="B52" s="103" t="s">
        <v>51</v>
      </c>
      <c r="C52" s="101">
        <v>18701</v>
      </c>
      <c r="D52" s="101">
        <v>22778</v>
      </c>
      <c r="E52" s="101">
        <v>22600</v>
      </c>
      <c r="F52" s="104">
        <f t="shared" si="0"/>
        <v>1.6065401253300337E-3</v>
      </c>
      <c r="G52" s="104">
        <f t="shared" si="1"/>
        <v>0.20849152451740549</v>
      </c>
      <c r="H52" s="101">
        <f t="shared" si="2"/>
        <v>3899</v>
      </c>
      <c r="I52" s="105">
        <f t="shared" si="3"/>
        <v>2.2125375234787741E-2</v>
      </c>
      <c r="J52" s="102">
        <f t="shared" si="4"/>
        <v>-178</v>
      </c>
    </row>
    <row r="53" spans="1:10">
      <c r="A53" s="106">
        <v>59</v>
      </c>
      <c r="B53" s="103" t="s">
        <v>52</v>
      </c>
      <c r="C53" s="101">
        <v>24839</v>
      </c>
      <c r="D53" s="101">
        <v>20291</v>
      </c>
      <c r="E53" s="101">
        <v>19059</v>
      </c>
      <c r="F53" s="104">
        <f t="shared" si="0"/>
        <v>1.3548251437462439E-3</v>
      </c>
      <c r="G53" s="104">
        <f t="shared" si="1"/>
        <v>-0.2326985788477797</v>
      </c>
      <c r="H53" s="101">
        <f t="shared" si="2"/>
        <v>-5780</v>
      </c>
      <c r="I53" s="105">
        <f t="shared" si="3"/>
        <v>-3.2799350822537356E-2</v>
      </c>
      <c r="J53" s="102">
        <f t="shared" si="4"/>
        <v>-1232</v>
      </c>
    </row>
    <row r="54" spans="1:10">
      <c r="A54" s="106">
        <v>60</v>
      </c>
      <c r="B54" s="103" t="s">
        <v>53</v>
      </c>
      <c r="C54" s="101">
        <v>8831</v>
      </c>
      <c r="D54" s="101">
        <v>10017</v>
      </c>
      <c r="E54" s="101">
        <v>10178</v>
      </c>
      <c r="F54" s="104">
        <f t="shared" si="0"/>
        <v>7.2351174316854356E-4</v>
      </c>
      <c r="G54" s="104">
        <f t="shared" si="1"/>
        <v>0.15253085720756426</v>
      </c>
      <c r="H54" s="101">
        <f t="shared" si="2"/>
        <v>1347</v>
      </c>
      <c r="I54" s="105">
        <f t="shared" si="3"/>
        <v>7.6437241449754008E-3</v>
      </c>
      <c r="J54" s="102">
        <f t="shared" si="4"/>
        <v>161</v>
      </c>
    </row>
    <row r="55" spans="1:10">
      <c r="A55" s="106">
        <v>61</v>
      </c>
      <c r="B55" s="103" t="s">
        <v>54</v>
      </c>
      <c r="C55" s="101">
        <v>20771</v>
      </c>
      <c r="D55" s="101">
        <v>23577</v>
      </c>
      <c r="E55" s="101">
        <v>23373</v>
      </c>
      <c r="F55" s="104">
        <f t="shared" si="0"/>
        <v>1.6614894844840212E-3</v>
      </c>
      <c r="G55" s="104">
        <f t="shared" si="1"/>
        <v>0.12527081026431081</v>
      </c>
      <c r="H55" s="101">
        <f t="shared" si="2"/>
        <v>2602</v>
      </c>
      <c r="I55" s="105">
        <f t="shared" si="3"/>
        <v>1.4765382498311799E-2</v>
      </c>
      <c r="J55" s="102">
        <f t="shared" si="4"/>
        <v>-204</v>
      </c>
    </row>
    <row r="56" spans="1:10">
      <c r="A56" s="106">
        <v>62</v>
      </c>
      <c r="B56" s="103" t="s">
        <v>55</v>
      </c>
      <c r="C56" s="101">
        <v>63883</v>
      </c>
      <c r="D56" s="101">
        <v>69625</v>
      </c>
      <c r="E56" s="101">
        <v>68765</v>
      </c>
      <c r="F56" s="104">
        <f t="shared" si="0"/>
        <v>4.8882182176247686E-3</v>
      </c>
      <c r="G56" s="104">
        <f t="shared" si="1"/>
        <v>7.6420957062129202E-2</v>
      </c>
      <c r="H56" s="101">
        <f t="shared" si="2"/>
        <v>4882</v>
      </c>
      <c r="I56" s="105">
        <f t="shared" si="3"/>
        <v>2.7703534725887085E-2</v>
      </c>
      <c r="J56" s="102">
        <f t="shared" si="4"/>
        <v>-860</v>
      </c>
    </row>
    <row r="57" spans="1:10">
      <c r="A57" s="106">
        <v>63</v>
      </c>
      <c r="B57" s="103" t="s">
        <v>56</v>
      </c>
      <c r="C57" s="101">
        <v>56228</v>
      </c>
      <c r="D57" s="101">
        <v>54078</v>
      </c>
      <c r="E57" s="101">
        <v>53872</v>
      </c>
      <c r="F57" s="104">
        <f t="shared" si="0"/>
        <v>3.829536709370778E-3</v>
      </c>
      <c r="G57" s="104">
        <f t="shared" si="1"/>
        <v>-4.190083232553176E-2</v>
      </c>
      <c r="H57" s="101">
        <f t="shared" si="2"/>
        <v>-2356</v>
      </c>
      <c r="I57" s="105">
        <f t="shared" si="3"/>
        <v>-1.3369423968494465E-2</v>
      </c>
      <c r="J57" s="102">
        <f t="shared" si="4"/>
        <v>-206</v>
      </c>
    </row>
    <row r="58" spans="1:10">
      <c r="A58" s="106">
        <v>64</v>
      </c>
      <c r="B58" s="103" t="s">
        <v>57</v>
      </c>
      <c r="C58" s="101">
        <v>96002</v>
      </c>
      <c r="D58" s="101">
        <v>93166</v>
      </c>
      <c r="E58" s="101">
        <v>92702</v>
      </c>
      <c r="F58" s="104">
        <f t="shared" si="0"/>
        <v>6.5898001193957874E-3</v>
      </c>
      <c r="G58" s="104">
        <f t="shared" si="1"/>
        <v>-3.4374283869086059E-2</v>
      </c>
      <c r="H58" s="101">
        <f t="shared" si="2"/>
        <v>-3300</v>
      </c>
      <c r="I58" s="105">
        <f t="shared" si="3"/>
        <v>-1.8726272960964234E-2</v>
      </c>
      <c r="J58" s="102">
        <f t="shared" si="4"/>
        <v>-464</v>
      </c>
    </row>
    <row r="59" spans="1:10">
      <c r="A59" s="106">
        <v>65</v>
      </c>
      <c r="B59" s="103" t="s">
        <v>58</v>
      </c>
      <c r="C59" s="101">
        <v>25512</v>
      </c>
      <c r="D59" s="101">
        <v>24702</v>
      </c>
      <c r="E59" s="101">
        <v>24583</v>
      </c>
      <c r="F59" s="104">
        <f t="shared" si="0"/>
        <v>1.7475033584508062E-3</v>
      </c>
      <c r="G59" s="104">
        <f t="shared" si="1"/>
        <v>-3.6414236437754779E-2</v>
      </c>
      <c r="H59" s="101">
        <f t="shared" si="2"/>
        <v>-929</v>
      </c>
      <c r="I59" s="105">
        <f t="shared" si="3"/>
        <v>-5.2717295699199309E-3</v>
      </c>
      <c r="J59" s="102">
        <f t="shared" si="4"/>
        <v>-119</v>
      </c>
    </row>
    <row r="60" spans="1:10">
      <c r="A60" s="106">
        <v>66</v>
      </c>
      <c r="B60" s="103" t="s">
        <v>59</v>
      </c>
      <c r="C60" s="101">
        <v>47468</v>
      </c>
      <c r="D60" s="101">
        <v>50248</v>
      </c>
      <c r="E60" s="101">
        <v>50194</v>
      </c>
      <c r="F60" s="104">
        <f t="shared" si="0"/>
        <v>3.5680829668502528E-3</v>
      </c>
      <c r="G60" s="104">
        <f t="shared" si="1"/>
        <v>5.7428162130277238E-2</v>
      </c>
      <c r="H60" s="101">
        <f t="shared" si="2"/>
        <v>2726</v>
      </c>
      <c r="I60" s="105">
        <f t="shared" si="3"/>
        <v>1.5469036391390453E-2</v>
      </c>
      <c r="J60" s="102">
        <f t="shared" si="4"/>
        <v>-54</v>
      </c>
    </row>
    <row r="61" spans="1:10">
      <c r="A61" s="106">
        <v>68</v>
      </c>
      <c r="B61" s="103" t="s">
        <v>60</v>
      </c>
      <c r="C61" s="101">
        <v>94084</v>
      </c>
      <c r="D61" s="101">
        <v>105318</v>
      </c>
      <c r="E61" s="101">
        <v>105173</v>
      </c>
      <c r="F61" s="104">
        <f t="shared" si="0"/>
        <v>7.4763117080237015E-3</v>
      </c>
      <c r="G61" s="104">
        <f t="shared" si="1"/>
        <v>0.11786276093703499</v>
      </c>
      <c r="H61" s="101">
        <f t="shared" si="2"/>
        <v>11089</v>
      </c>
      <c r="I61" s="105">
        <f t="shared" si="3"/>
        <v>6.2925951777009811E-2</v>
      </c>
      <c r="J61" s="102">
        <f t="shared" si="4"/>
        <v>-145</v>
      </c>
    </row>
    <row r="62" spans="1:10">
      <c r="A62" s="106">
        <v>69</v>
      </c>
      <c r="B62" s="103" t="s">
        <v>61</v>
      </c>
      <c r="C62" s="101">
        <v>139636</v>
      </c>
      <c r="D62" s="101">
        <v>139894</v>
      </c>
      <c r="E62" s="101">
        <v>140150</v>
      </c>
      <c r="F62" s="104">
        <f t="shared" si="0"/>
        <v>9.9626813524338158E-3</v>
      </c>
      <c r="G62" s="104">
        <f t="shared" si="1"/>
        <v>3.6809991692686702E-3</v>
      </c>
      <c r="H62" s="101">
        <f t="shared" si="2"/>
        <v>514</v>
      </c>
      <c r="I62" s="105">
        <f t="shared" si="3"/>
        <v>2.9167588793744289E-3</v>
      </c>
      <c r="J62" s="102">
        <f t="shared" si="4"/>
        <v>256</v>
      </c>
    </row>
    <row r="63" spans="1:10">
      <c r="A63" s="106">
        <v>70</v>
      </c>
      <c r="B63" s="103" t="s">
        <v>62</v>
      </c>
      <c r="C63" s="101">
        <v>217359</v>
      </c>
      <c r="D63" s="101">
        <v>237457</v>
      </c>
      <c r="E63" s="101">
        <v>235962</v>
      </c>
      <c r="F63" s="104">
        <f t="shared" si="0"/>
        <v>1.6773558453678117E-2</v>
      </c>
      <c r="G63" s="104">
        <f t="shared" si="1"/>
        <v>8.5586518156598068E-2</v>
      </c>
      <c r="H63" s="101">
        <f t="shared" si="2"/>
        <v>18603</v>
      </c>
      <c r="I63" s="105">
        <f t="shared" si="3"/>
        <v>0.10556510784630838</v>
      </c>
      <c r="J63" s="102">
        <f t="shared" si="4"/>
        <v>-1495</v>
      </c>
    </row>
    <row r="64" spans="1:10">
      <c r="A64" s="106">
        <v>71</v>
      </c>
      <c r="B64" s="103" t="s">
        <v>63</v>
      </c>
      <c r="C64" s="101">
        <v>143960</v>
      </c>
      <c r="D64" s="101">
        <v>145438</v>
      </c>
      <c r="E64" s="101">
        <v>146764</v>
      </c>
      <c r="F64" s="104">
        <f t="shared" si="0"/>
        <v>1.0432843139554738E-2</v>
      </c>
      <c r="G64" s="104">
        <f t="shared" si="1"/>
        <v>1.9477632675743262E-2</v>
      </c>
      <c r="H64" s="101">
        <f t="shared" si="2"/>
        <v>2804</v>
      </c>
      <c r="I64" s="105">
        <f t="shared" si="3"/>
        <v>1.5911657388649608E-2</v>
      </c>
      <c r="J64" s="102">
        <f t="shared" si="4"/>
        <v>1326</v>
      </c>
    </row>
    <row r="65" spans="1:10">
      <c r="A65" s="106">
        <v>72</v>
      </c>
      <c r="B65" s="103" t="s">
        <v>64</v>
      </c>
      <c r="C65" s="101">
        <v>10477</v>
      </c>
      <c r="D65" s="101">
        <v>13219</v>
      </c>
      <c r="E65" s="101">
        <v>13612</v>
      </c>
      <c r="F65" s="104">
        <f t="shared" si="0"/>
        <v>9.6762053920320442E-4</v>
      </c>
      <c r="G65" s="104">
        <f t="shared" si="1"/>
        <v>0.29922687792306957</v>
      </c>
      <c r="H65" s="101">
        <f t="shared" si="2"/>
        <v>3135</v>
      </c>
      <c r="I65" s="105">
        <f t="shared" si="3"/>
        <v>1.7789959312916021E-2</v>
      </c>
      <c r="J65" s="102">
        <f t="shared" si="4"/>
        <v>393</v>
      </c>
    </row>
    <row r="66" spans="1:10">
      <c r="A66" s="106">
        <v>73</v>
      </c>
      <c r="B66" s="103" t="s">
        <v>65</v>
      </c>
      <c r="C66" s="101">
        <v>62694</v>
      </c>
      <c r="D66" s="101">
        <v>58883</v>
      </c>
      <c r="E66" s="101">
        <v>56718</v>
      </c>
      <c r="F66" s="104">
        <f t="shared" ref="F66:F90" si="5">E66/$E$90</f>
        <v>4.0318470278083562E-3</v>
      </c>
      <c r="G66" s="104">
        <f t="shared" si="1"/>
        <v>-9.5320126327878271E-2</v>
      </c>
      <c r="H66" s="101">
        <f t="shared" si="2"/>
        <v>-5976</v>
      </c>
      <c r="I66" s="105">
        <f t="shared" si="3"/>
        <v>-3.3911577943855228E-2</v>
      </c>
      <c r="J66" s="102">
        <f t="shared" si="4"/>
        <v>-2165</v>
      </c>
    </row>
    <row r="67" spans="1:10">
      <c r="A67" s="106">
        <v>74</v>
      </c>
      <c r="B67" s="103" t="s">
        <v>66</v>
      </c>
      <c r="C67" s="101">
        <v>31245</v>
      </c>
      <c r="D67" s="101">
        <v>37719</v>
      </c>
      <c r="E67" s="101">
        <v>38544</v>
      </c>
      <c r="F67" s="104">
        <f t="shared" si="5"/>
        <v>2.7399328579964968E-3</v>
      </c>
      <c r="G67" s="104">
        <f t="shared" ref="G67:G90" si="6">(E67-C67)/C67</f>
        <v>0.23360537686029764</v>
      </c>
      <c r="H67" s="101">
        <f t="shared" ref="H67:H90" si="7">E67-C67</f>
        <v>7299</v>
      </c>
      <c r="I67" s="105">
        <f t="shared" ref="I67:I90" si="8">H67/$H$90</f>
        <v>4.1419111012750892E-2</v>
      </c>
      <c r="J67" s="102">
        <f t="shared" ref="J67:J90" si="9">E67-D67</f>
        <v>825</v>
      </c>
    </row>
    <row r="68" spans="1:10">
      <c r="A68" s="106">
        <v>75</v>
      </c>
      <c r="B68" s="103" t="s">
        <v>67</v>
      </c>
      <c r="C68" s="101">
        <v>6956</v>
      </c>
      <c r="D68" s="101">
        <v>7406</v>
      </c>
      <c r="E68" s="101">
        <v>7476</v>
      </c>
      <c r="F68" s="104">
        <f t="shared" si="5"/>
        <v>5.3143778659147495E-4</v>
      </c>
      <c r="G68" s="104">
        <f t="shared" si="6"/>
        <v>7.4755606670500283E-2</v>
      </c>
      <c r="H68" s="101">
        <f t="shared" si="7"/>
        <v>520</v>
      </c>
      <c r="I68" s="105">
        <f t="shared" si="8"/>
        <v>2.9508066483943641E-3</v>
      </c>
      <c r="J68" s="102">
        <f t="shared" si="9"/>
        <v>70</v>
      </c>
    </row>
    <row r="69" spans="1:10">
      <c r="A69" s="106">
        <v>77</v>
      </c>
      <c r="B69" s="103" t="s">
        <v>68</v>
      </c>
      <c r="C69" s="101">
        <v>29820</v>
      </c>
      <c r="D69" s="101">
        <v>28959</v>
      </c>
      <c r="E69" s="101">
        <v>28081</v>
      </c>
      <c r="F69" s="104">
        <f t="shared" si="5"/>
        <v>1.9961616486456938E-3</v>
      </c>
      <c r="G69" s="104">
        <f t="shared" si="6"/>
        <v>-5.8316566063044938E-2</v>
      </c>
      <c r="H69" s="101">
        <f t="shared" si="7"/>
        <v>-1739</v>
      </c>
      <c r="I69" s="105">
        <f t="shared" si="8"/>
        <v>-9.8681783876111515E-3</v>
      </c>
      <c r="J69" s="102">
        <f t="shared" si="9"/>
        <v>-878</v>
      </c>
    </row>
    <row r="70" spans="1:10">
      <c r="A70" s="106">
        <v>78</v>
      </c>
      <c r="B70" s="103" t="s">
        <v>69</v>
      </c>
      <c r="C70" s="101">
        <v>55124</v>
      </c>
      <c r="D70" s="101">
        <v>55533</v>
      </c>
      <c r="E70" s="101">
        <v>55967</v>
      </c>
      <c r="F70" s="104">
        <f t="shared" si="5"/>
        <v>3.9784615572719473E-3</v>
      </c>
      <c r="G70" s="104">
        <f t="shared" si="6"/>
        <v>1.5292794427109789E-2</v>
      </c>
      <c r="H70" s="101">
        <f t="shared" si="7"/>
        <v>843</v>
      </c>
      <c r="I70" s="105">
        <f t="shared" si="8"/>
        <v>4.783711547300863E-3</v>
      </c>
      <c r="J70" s="102">
        <f t="shared" si="9"/>
        <v>434</v>
      </c>
    </row>
    <row r="71" spans="1:10">
      <c r="A71" s="106">
        <v>79</v>
      </c>
      <c r="B71" s="103" t="s">
        <v>70</v>
      </c>
      <c r="C71" s="101">
        <v>60033</v>
      </c>
      <c r="D71" s="101">
        <v>51716</v>
      </c>
      <c r="E71" s="101">
        <v>52317</v>
      </c>
      <c r="F71" s="104">
        <f t="shared" si="5"/>
        <v>3.7189982184465211E-3</v>
      </c>
      <c r="G71" s="104">
        <f t="shared" si="6"/>
        <v>-0.12852930888011593</v>
      </c>
      <c r="H71" s="101">
        <f t="shared" si="7"/>
        <v>-7716</v>
      </c>
      <c r="I71" s="105">
        <f t="shared" si="8"/>
        <v>-4.3785430959636371E-2</v>
      </c>
      <c r="J71" s="102">
        <f t="shared" si="9"/>
        <v>601</v>
      </c>
    </row>
    <row r="72" spans="1:10">
      <c r="A72" s="106">
        <v>80</v>
      </c>
      <c r="B72" s="103" t="s">
        <v>71</v>
      </c>
      <c r="C72" s="101">
        <v>258471</v>
      </c>
      <c r="D72" s="101">
        <v>271953</v>
      </c>
      <c r="E72" s="101">
        <v>267094</v>
      </c>
      <c r="F72" s="104">
        <f t="shared" si="5"/>
        <v>1.8986603019243365E-2</v>
      </c>
      <c r="G72" s="104">
        <f t="shared" si="6"/>
        <v>3.3361576347056346E-2</v>
      </c>
      <c r="H72" s="101">
        <f t="shared" si="7"/>
        <v>8623</v>
      </c>
      <c r="I72" s="105">
        <f t="shared" si="8"/>
        <v>4.8932318709816541E-2</v>
      </c>
      <c r="J72" s="102">
        <f t="shared" si="9"/>
        <v>-4859</v>
      </c>
    </row>
    <row r="73" spans="1:10" s="20" customFormat="1">
      <c r="A73" s="106">
        <v>81</v>
      </c>
      <c r="B73" s="103" t="s">
        <v>72</v>
      </c>
      <c r="C73" s="101">
        <v>568430</v>
      </c>
      <c r="D73" s="101">
        <v>735296</v>
      </c>
      <c r="E73" s="101">
        <v>601425</v>
      </c>
      <c r="F73" s="104">
        <f t="shared" si="5"/>
        <v>4.275280508303609E-2</v>
      </c>
      <c r="G73" s="104">
        <f t="shared" si="6"/>
        <v>5.8045845574652991E-2</v>
      </c>
      <c r="H73" s="101">
        <f t="shared" si="7"/>
        <v>32995</v>
      </c>
      <c r="I73" s="105">
        <f t="shared" si="8"/>
        <v>0.18723435646879238</v>
      </c>
      <c r="J73" s="102">
        <f t="shared" si="9"/>
        <v>-133871</v>
      </c>
    </row>
    <row r="74" spans="1:10" s="20" customFormat="1">
      <c r="A74" s="106">
        <v>82</v>
      </c>
      <c r="B74" s="103" t="s">
        <v>73</v>
      </c>
      <c r="C74" s="101">
        <v>392600</v>
      </c>
      <c r="D74" s="101">
        <v>411826</v>
      </c>
      <c r="E74" s="101">
        <v>407201</v>
      </c>
      <c r="F74" s="104">
        <f t="shared" si="5"/>
        <v>2.8946227680288279E-2</v>
      </c>
      <c r="G74" s="104">
        <f t="shared" si="6"/>
        <v>3.7190524707081E-2</v>
      </c>
      <c r="H74" s="101">
        <f t="shared" si="7"/>
        <v>14601</v>
      </c>
      <c r="I74" s="105">
        <f t="shared" si="8"/>
        <v>8.2855245910011741E-2</v>
      </c>
      <c r="J74" s="102">
        <f t="shared" si="9"/>
        <v>-4625</v>
      </c>
    </row>
    <row r="75" spans="1:10">
      <c r="A75" s="106">
        <v>84</v>
      </c>
      <c r="B75" s="103" t="s">
        <v>74</v>
      </c>
      <c r="C75" s="101">
        <v>27378</v>
      </c>
      <c r="D75" s="101">
        <v>60048</v>
      </c>
      <c r="E75" s="101">
        <v>51443</v>
      </c>
      <c r="F75" s="104">
        <f t="shared" si="5"/>
        <v>3.656869188820926E-3</v>
      </c>
      <c r="G75" s="104">
        <f t="shared" si="6"/>
        <v>0.87899043027248158</v>
      </c>
      <c r="H75" s="101">
        <f t="shared" si="7"/>
        <v>24065</v>
      </c>
      <c r="I75" s="105">
        <f t="shared" si="8"/>
        <v>0.13655992691078916</v>
      </c>
      <c r="J75" s="102">
        <f t="shared" si="9"/>
        <v>-8605</v>
      </c>
    </row>
    <row r="76" spans="1:10">
      <c r="A76" s="106">
        <v>85</v>
      </c>
      <c r="B76" s="103" t="s">
        <v>75</v>
      </c>
      <c r="C76" s="101">
        <v>772358</v>
      </c>
      <c r="D76" s="101">
        <v>936055</v>
      </c>
      <c r="E76" s="101">
        <v>925109</v>
      </c>
      <c r="F76" s="104">
        <f t="shared" si="5"/>
        <v>6.576215614176735E-2</v>
      </c>
      <c r="G76" s="104">
        <f t="shared" si="6"/>
        <v>0.19777227658676416</v>
      </c>
      <c r="H76" s="101">
        <f t="shared" si="7"/>
        <v>152751</v>
      </c>
      <c r="I76" s="105">
        <f t="shared" si="8"/>
        <v>0.8668051275940144</v>
      </c>
      <c r="J76" s="102">
        <f t="shared" si="9"/>
        <v>-10946</v>
      </c>
    </row>
    <row r="77" spans="1:10">
      <c r="A77" s="106">
        <v>86</v>
      </c>
      <c r="B77" s="103" t="s">
        <v>76</v>
      </c>
      <c r="C77" s="101">
        <v>270867</v>
      </c>
      <c r="D77" s="101">
        <v>283129</v>
      </c>
      <c r="E77" s="101">
        <v>284705</v>
      </c>
      <c r="F77" s="104">
        <f t="shared" si="5"/>
        <v>2.0238495857614482E-2</v>
      </c>
      <c r="G77" s="104">
        <f t="shared" si="6"/>
        <v>5.1087803239228111E-2</v>
      </c>
      <c r="H77" s="101">
        <f t="shared" si="7"/>
        <v>13838</v>
      </c>
      <c r="I77" s="105">
        <f t="shared" si="8"/>
        <v>7.8525504616310013E-2</v>
      </c>
      <c r="J77" s="102">
        <f t="shared" si="9"/>
        <v>1576</v>
      </c>
    </row>
    <row r="78" spans="1:10">
      <c r="A78" s="106">
        <v>87</v>
      </c>
      <c r="B78" s="103" t="s">
        <v>77</v>
      </c>
      <c r="C78" s="101">
        <v>24137</v>
      </c>
      <c r="D78" s="101">
        <v>26927</v>
      </c>
      <c r="E78" s="101">
        <v>26654</v>
      </c>
      <c r="F78" s="104">
        <f t="shared" si="5"/>
        <v>1.8947221460418903E-3</v>
      </c>
      <c r="G78" s="104">
        <f t="shared" si="6"/>
        <v>0.1042797365041223</v>
      </c>
      <c r="H78" s="101">
        <f t="shared" si="7"/>
        <v>2517</v>
      </c>
      <c r="I78" s="105">
        <f t="shared" si="8"/>
        <v>1.428303910386272E-2</v>
      </c>
      <c r="J78" s="102">
        <f t="shared" si="9"/>
        <v>-273</v>
      </c>
    </row>
    <row r="79" spans="1:10">
      <c r="A79" s="106">
        <v>88</v>
      </c>
      <c r="B79" s="103" t="s">
        <v>78</v>
      </c>
      <c r="C79" s="101">
        <v>36943</v>
      </c>
      <c r="D79" s="101">
        <v>42278</v>
      </c>
      <c r="E79" s="101">
        <v>40588</v>
      </c>
      <c r="F79" s="104">
        <f t="shared" si="5"/>
        <v>2.8852323277387352E-3</v>
      </c>
      <c r="G79" s="104">
        <f t="shared" si="6"/>
        <v>9.8665511734293374E-2</v>
      </c>
      <c r="H79" s="101">
        <f t="shared" si="7"/>
        <v>3645</v>
      </c>
      <c r="I79" s="105">
        <f t="shared" si="8"/>
        <v>2.0684019679610494E-2</v>
      </c>
      <c r="J79" s="102">
        <f t="shared" si="9"/>
        <v>-1690</v>
      </c>
    </row>
    <row r="80" spans="1:10">
      <c r="A80" s="106">
        <v>90</v>
      </c>
      <c r="B80" s="103" t="s">
        <v>79</v>
      </c>
      <c r="C80" s="101">
        <v>13350</v>
      </c>
      <c r="D80" s="101">
        <v>12687</v>
      </c>
      <c r="E80" s="101">
        <v>12122</v>
      </c>
      <c r="F80" s="104">
        <f t="shared" si="5"/>
        <v>8.6170262828542791E-4</v>
      </c>
      <c r="G80" s="104">
        <f t="shared" si="6"/>
        <v>-9.1985018726591761E-2</v>
      </c>
      <c r="H80" s="101">
        <f t="shared" si="7"/>
        <v>-1228</v>
      </c>
      <c r="I80" s="105">
        <f t="shared" si="8"/>
        <v>-6.9684433927466906E-3</v>
      </c>
      <c r="J80" s="102">
        <f t="shared" si="9"/>
        <v>-565</v>
      </c>
    </row>
    <row r="81" spans="1:10">
      <c r="A81" s="106">
        <v>91</v>
      </c>
      <c r="B81" s="103" t="s">
        <v>80</v>
      </c>
      <c r="C81" s="101">
        <v>2799</v>
      </c>
      <c r="D81" s="101">
        <v>3619</v>
      </c>
      <c r="E81" s="101">
        <v>3581</v>
      </c>
      <c r="F81" s="104">
        <f t="shared" si="5"/>
        <v>2.5455841543393145E-4</v>
      </c>
      <c r="G81" s="104">
        <f t="shared" si="6"/>
        <v>0.27938549481957842</v>
      </c>
      <c r="H81" s="101">
        <f t="shared" si="7"/>
        <v>782</v>
      </c>
      <c r="I81" s="105">
        <f t="shared" si="8"/>
        <v>4.4375592289315246E-3</v>
      </c>
      <c r="J81" s="102">
        <f t="shared" si="9"/>
        <v>-38</v>
      </c>
    </row>
    <row r="82" spans="1:10">
      <c r="A82" s="106">
        <v>92</v>
      </c>
      <c r="B82" s="103" t="s">
        <v>81</v>
      </c>
      <c r="C82" s="101">
        <v>11790</v>
      </c>
      <c r="D82" s="101">
        <v>10052</v>
      </c>
      <c r="E82" s="101">
        <v>9862</v>
      </c>
      <c r="F82" s="104">
        <f t="shared" si="5"/>
        <v>7.0104861575242454E-4</v>
      </c>
      <c r="G82" s="104">
        <f t="shared" si="6"/>
        <v>-0.16352841391009329</v>
      </c>
      <c r="H82" s="101">
        <f t="shared" si="7"/>
        <v>-1928</v>
      </c>
      <c r="I82" s="105">
        <f t="shared" si="8"/>
        <v>-1.0940683111739104E-2</v>
      </c>
      <c r="J82" s="102">
        <f t="shared" si="9"/>
        <v>-190</v>
      </c>
    </row>
    <row r="83" spans="1:10">
      <c r="A83" s="106">
        <v>93</v>
      </c>
      <c r="B83" s="103" t="s">
        <v>82</v>
      </c>
      <c r="C83" s="101">
        <v>46529</v>
      </c>
      <c r="D83" s="101">
        <v>45504</v>
      </c>
      <c r="E83" s="101">
        <v>46530</v>
      </c>
      <c r="F83" s="104">
        <f t="shared" si="5"/>
        <v>3.3076244261772774E-3</v>
      </c>
      <c r="G83" s="104">
        <f t="shared" si="6"/>
        <v>2.1491972748178555E-5</v>
      </c>
      <c r="H83" s="101">
        <f t="shared" si="7"/>
        <v>1</v>
      </c>
      <c r="I83" s="105">
        <f t="shared" si="8"/>
        <v>5.6746281699891615E-6</v>
      </c>
      <c r="J83" s="102">
        <f t="shared" si="9"/>
        <v>1026</v>
      </c>
    </row>
    <row r="84" spans="1:10">
      <c r="A84" s="106">
        <v>94</v>
      </c>
      <c r="B84" s="103" t="s">
        <v>83</v>
      </c>
      <c r="C84" s="101">
        <v>42894</v>
      </c>
      <c r="D84" s="101">
        <v>44879</v>
      </c>
      <c r="E84" s="101">
        <v>43959</v>
      </c>
      <c r="F84" s="104">
        <f t="shared" si="5"/>
        <v>3.124862715459423E-3</v>
      </c>
      <c r="G84" s="104">
        <f t="shared" si="6"/>
        <v>2.4828647363267588E-2</v>
      </c>
      <c r="H84" s="101">
        <f t="shared" si="7"/>
        <v>1065</v>
      </c>
      <c r="I84" s="105">
        <f t="shared" si="8"/>
        <v>6.0434790010384567E-3</v>
      </c>
      <c r="J84" s="102">
        <f t="shared" si="9"/>
        <v>-920</v>
      </c>
    </row>
    <row r="85" spans="1:10">
      <c r="A85" s="106">
        <v>95</v>
      </c>
      <c r="B85" s="103" t="s">
        <v>84</v>
      </c>
      <c r="C85" s="101">
        <v>67847</v>
      </c>
      <c r="D85" s="101">
        <v>64942</v>
      </c>
      <c r="E85" s="101">
        <v>64797</v>
      </c>
      <c r="F85" s="104">
        <f t="shared" si="5"/>
        <v>4.6061495796907168E-3</v>
      </c>
      <c r="G85" s="104">
        <f t="shared" si="6"/>
        <v>-4.4954087874187511E-2</v>
      </c>
      <c r="H85" s="101">
        <f t="shared" si="7"/>
        <v>-3050</v>
      </c>
      <c r="I85" s="105">
        <f t="shared" si="8"/>
        <v>-1.7307615918466943E-2</v>
      </c>
      <c r="J85" s="102">
        <f t="shared" si="9"/>
        <v>-145</v>
      </c>
    </row>
    <row r="86" spans="1:10">
      <c r="A86" s="106">
        <v>96</v>
      </c>
      <c r="B86" s="103" t="s">
        <v>85</v>
      </c>
      <c r="C86" s="101">
        <v>110274</v>
      </c>
      <c r="D86" s="101">
        <v>108194</v>
      </c>
      <c r="E86" s="101">
        <v>106768</v>
      </c>
      <c r="F86" s="104">
        <f t="shared" si="5"/>
        <v>7.5896936327980993E-3</v>
      </c>
      <c r="G86" s="104">
        <f t="shared" si="6"/>
        <v>-3.179353247365653E-2</v>
      </c>
      <c r="H86" s="101">
        <f t="shared" si="7"/>
        <v>-3506</v>
      </c>
      <c r="I86" s="105">
        <f t="shared" si="8"/>
        <v>-1.9895246363981999E-2</v>
      </c>
      <c r="J86" s="102">
        <f t="shared" si="9"/>
        <v>-1426</v>
      </c>
    </row>
    <row r="87" spans="1:10">
      <c r="A87" s="106">
        <v>97</v>
      </c>
      <c r="B87" s="103" t="s">
        <v>86</v>
      </c>
      <c r="C87" s="101">
        <v>34427</v>
      </c>
      <c r="D87" s="101">
        <v>27142</v>
      </c>
      <c r="E87" s="101">
        <v>26340</v>
      </c>
      <c r="F87" s="104">
        <f t="shared" si="5"/>
        <v>1.8724011903182784E-3</v>
      </c>
      <c r="G87" s="104">
        <f t="shared" si="6"/>
        <v>-0.23490283788886629</v>
      </c>
      <c r="H87" s="101">
        <f t="shared" si="7"/>
        <v>-8087</v>
      </c>
      <c r="I87" s="105">
        <f t="shared" si="8"/>
        <v>-4.5890718010702346E-2</v>
      </c>
      <c r="J87" s="102">
        <f t="shared" si="9"/>
        <v>-802</v>
      </c>
    </row>
    <row r="88" spans="1:10">
      <c r="A88" s="106">
        <v>98</v>
      </c>
      <c r="B88" s="103" t="s">
        <v>87</v>
      </c>
      <c r="C88" s="101">
        <v>2318</v>
      </c>
      <c r="D88" s="101">
        <v>2008</v>
      </c>
      <c r="E88" s="101">
        <v>2131</v>
      </c>
      <c r="F88" s="104">
        <f t="shared" si="5"/>
        <v>1.5148393836629656E-4</v>
      </c>
      <c r="G88" s="104">
        <f t="shared" si="6"/>
        <v>-8.0672993960310607E-2</v>
      </c>
      <c r="H88" s="101">
        <f t="shared" si="7"/>
        <v>-187</v>
      </c>
      <c r="I88" s="105">
        <f t="shared" si="8"/>
        <v>-1.0611554677879731E-3</v>
      </c>
      <c r="J88" s="102">
        <f t="shared" si="9"/>
        <v>123</v>
      </c>
    </row>
    <row r="89" spans="1:10">
      <c r="A89" s="106">
        <v>99</v>
      </c>
      <c r="B89" s="103" t="s">
        <v>88</v>
      </c>
      <c r="C89" s="101">
        <v>3957</v>
      </c>
      <c r="D89" s="101">
        <v>4350</v>
      </c>
      <c r="E89" s="101">
        <v>4347</v>
      </c>
      <c r="F89" s="104">
        <f t="shared" si="5"/>
        <v>3.0901017366414413E-4</v>
      </c>
      <c r="G89" s="104">
        <f t="shared" si="6"/>
        <v>9.8559514783927216E-2</v>
      </c>
      <c r="H89" s="101">
        <f t="shared" si="7"/>
        <v>390</v>
      </c>
      <c r="I89" s="105">
        <f t="shared" si="8"/>
        <v>2.2131049862957729E-3</v>
      </c>
      <c r="J89" s="102">
        <f t="shared" si="9"/>
        <v>-3</v>
      </c>
    </row>
    <row r="90" spans="1:10" s="114" customFormat="1">
      <c r="A90" s="169" t="s">
        <v>89</v>
      </c>
      <c r="B90" s="169"/>
      <c r="C90" s="68">
        <v>13891275</v>
      </c>
      <c r="D90" s="68">
        <v>14275280</v>
      </c>
      <c r="E90" s="68">
        <v>14067498</v>
      </c>
      <c r="F90" s="73">
        <f t="shared" si="5"/>
        <v>1</v>
      </c>
      <c r="G90" s="73">
        <f t="shared" si="6"/>
        <v>1.2685876566405891E-2</v>
      </c>
      <c r="H90" s="68">
        <f t="shared" si="7"/>
        <v>176223</v>
      </c>
      <c r="I90" s="74">
        <f t="shared" si="8"/>
        <v>1</v>
      </c>
      <c r="J90" s="68">
        <f t="shared" si="9"/>
        <v>-207782</v>
      </c>
    </row>
    <row r="91" spans="1:10">
      <c r="A91" s="20"/>
      <c r="B91" s="20"/>
      <c r="C91" s="11"/>
      <c r="D91" s="11"/>
      <c r="E91" s="11"/>
      <c r="F91" s="20"/>
      <c r="G91" s="20"/>
      <c r="H91" s="20"/>
      <c r="I91" s="20"/>
    </row>
    <row r="92" spans="1:10">
      <c r="H92" s="6">
        <v>109603</v>
      </c>
    </row>
    <row r="94" spans="1:10">
      <c r="E94" s="147">
        <f>E90-C90</f>
        <v>176223</v>
      </c>
      <c r="F94" s="8"/>
      <c r="H94" s="12">
        <f>H92/H90</f>
        <v>0.62195627131532205</v>
      </c>
    </row>
    <row r="95" spans="1:10">
      <c r="E95" s="147">
        <f>'4a_Kadın_Sektör'!E90-'4a_Kadın_Sektör'!C90</f>
        <v>109603</v>
      </c>
      <c r="F95" s="23">
        <f>E95/E94*100</f>
        <v>62.195627131532206</v>
      </c>
    </row>
    <row r="96" spans="1:10">
      <c r="F96" s="23"/>
    </row>
    <row r="98" spans="3:6">
      <c r="C98" s="22"/>
      <c r="D98" s="22"/>
      <c r="E98" s="22"/>
      <c r="F98" s="23"/>
    </row>
  </sheetData>
  <mergeCells count="1">
    <mergeCell ref="A90:B9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Q78"/>
  <sheetViews>
    <sheetView zoomScale="80" zoomScaleNormal="80" workbookViewId="0">
      <pane ySplit="1" topLeftCell="A2" activePane="bottomLeft" state="frozen"/>
      <selection pane="bottomLeft" activeCell="P8" sqref="P8"/>
    </sheetView>
  </sheetViews>
  <sheetFormatPr defaultColWidth="8.81640625" defaultRowHeight="14.5"/>
  <cols>
    <col min="1" max="1" width="17.26953125" style="6" bestFit="1" customWidth="1"/>
    <col min="2" max="2" width="34.453125" style="6" bestFit="1" customWidth="1"/>
    <col min="3" max="3" width="10.1796875" style="127" customWidth="1"/>
    <col min="4" max="4" width="10.1796875" customWidth="1"/>
    <col min="5" max="5" width="10.1796875" style="127" customWidth="1"/>
    <col min="6" max="6" width="17.81640625" style="6" customWidth="1"/>
    <col min="7" max="7" width="28.453125" style="6" customWidth="1"/>
    <col min="8" max="8" width="26.7265625" style="6" customWidth="1"/>
    <col min="9" max="9" width="22" style="6" customWidth="1"/>
    <col min="10" max="10" width="22.453125" style="6" customWidth="1"/>
    <col min="11" max="11" width="16.1796875" style="6" customWidth="1"/>
    <col min="12" max="17" width="8.81640625" style="8"/>
    <col min="18" max="16384" width="8.81640625" style="6"/>
  </cols>
  <sheetData>
    <row r="1" spans="1:12" ht="43.5">
      <c r="A1" s="5" t="s">
        <v>1</v>
      </c>
      <c r="B1" s="5" t="s">
        <v>90</v>
      </c>
      <c r="C1" s="97">
        <v>42186</v>
      </c>
      <c r="D1" s="97">
        <v>42522</v>
      </c>
      <c r="E1" s="97">
        <v>42552</v>
      </c>
      <c r="F1" s="1" t="s">
        <v>294</v>
      </c>
      <c r="G1" s="1" t="s">
        <v>295</v>
      </c>
      <c r="H1" s="1" t="s">
        <v>296</v>
      </c>
      <c r="I1" s="1" t="s">
        <v>292</v>
      </c>
      <c r="J1" s="100" t="s">
        <v>297</v>
      </c>
      <c r="K1" s="8"/>
    </row>
    <row r="2" spans="1:12">
      <c r="A2" s="42">
        <v>10</v>
      </c>
      <c r="B2" s="40" t="s">
        <v>9</v>
      </c>
      <c r="C2" s="101">
        <v>437545</v>
      </c>
      <c r="D2" s="101">
        <v>434173</v>
      </c>
      <c r="E2" s="101">
        <v>436934</v>
      </c>
      <c r="F2" s="95">
        <f t="shared" ref="F2:F26" si="0">E2/$E$26</f>
        <v>0.12359645911960004</v>
      </c>
      <c r="G2" s="95">
        <f t="shared" ref="G2:G26" si="1">(E2-C2)/C2</f>
        <v>-1.3964277959981259E-3</v>
      </c>
      <c r="H2" s="57">
        <f t="shared" ref="H2:H26" si="2">E2-C2</f>
        <v>-611</v>
      </c>
      <c r="I2" s="41">
        <f>H2/$H$26</f>
        <v>1.4812121212121212E-2</v>
      </c>
      <c r="J2" s="72">
        <f>E2-D2</f>
        <v>2761</v>
      </c>
      <c r="K2" s="9"/>
      <c r="L2" s="61"/>
    </row>
    <row r="3" spans="1:12">
      <c r="A3" s="42">
        <v>11</v>
      </c>
      <c r="B3" s="40" t="s">
        <v>10</v>
      </c>
      <c r="C3" s="101">
        <v>15915</v>
      </c>
      <c r="D3" s="101">
        <v>15560</v>
      </c>
      <c r="E3" s="101">
        <v>15865</v>
      </c>
      <c r="F3" s="95">
        <f t="shared" si="0"/>
        <v>4.4877666282149131E-3</v>
      </c>
      <c r="G3" s="95">
        <f t="shared" si="1"/>
        <v>-3.1416902293433867E-3</v>
      </c>
      <c r="H3" s="57">
        <f t="shared" si="2"/>
        <v>-50</v>
      </c>
      <c r="I3" s="41">
        <f t="shared" ref="I3:I26" si="3">H3/$H$26</f>
        <v>1.2121212121212121E-3</v>
      </c>
      <c r="J3" s="72">
        <f t="shared" ref="J3:J26" si="4">E3-D3</f>
        <v>305</v>
      </c>
      <c r="K3" s="9"/>
      <c r="L3" s="61"/>
    </row>
    <row r="4" spans="1:12" ht="17.25" customHeight="1">
      <c r="A4" s="42">
        <v>12</v>
      </c>
      <c r="B4" s="40" t="s">
        <v>11</v>
      </c>
      <c r="C4" s="101">
        <v>3509</v>
      </c>
      <c r="D4" s="101">
        <v>4084</v>
      </c>
      <c r="E4" s="101">
        <v>3767</v>
      </c>
      <c r="F4" s="95">
        <f t="shared" si="0"/>
        <v>1.0655793815622803E-3</v>
      </c>
      <c r="G4" s="95">
        <f t="shared" si="1"/>
        <v>7.3525220860644058E-2</v>
      </c>
      <c r="H4" s="57">
        <f t="shared" si="2"/>
        <v>258</v>
      </c>
      <c r="I4" s="41">
        <f t="shared" si="3"/>
        <v>-6.2545454545454545E-3</v>
      </c>
      <c r="J4" s="72">
        <f t="shared" si="4"/>
        <v>-317</v>
      </c>
      <c r="K4" s="9"/>
      <c r="L4" s="61"/>
    </row>
    <row r="5" spans="1:12">
      <c r="A5" s="42">
        <v>13</v>
      </c>
      <c r="B5" s="40" t="s">
        <v>12</v>
      </c>
      <c r="C5" s="101">
        <v>418688</v>
      </c>
      <c r="D5" s="101">
        <v>409349</v>
      </c>
      <c r="E5" s="101">
        <v>408453</v>
      </c>
      <c r="F5" s="95">
        <f t="shared" si="0"/>
        <v>0.11553997747206213</v>
      </c>
      <c r="G5" s="95">
        <f t="shared" si="1"/>
        <v>-2.4445410424946499E-2</v>
      </c>
      <c r="H5" s="57">
        <f t="shared" si="2"/>
        <v>-10235</v>
      </c>
      <c r="I5" s="41">
        <f t="shared" si="3"/>
        <v>0.24812121212121213</v>
      </c>
      <c r="J5" s="72">
        <f t="shared" si="4"/>
        <v>-896</v>
      </c>
      <c r="K5" s="9"/>
      <c r="L5" s="61"/>
    </row>
    <row r="6" spans="1:12">
      <c r="A6" s="42">
        <v>14</v>
      </c>
      <c r="B6" s="40" t="s">
        <v>13</v>
      </c>
      <c r="C6" s="101">
        <v>479179</v>
      </c>
      <c r="D6" s="101">
        <v>466594</v>
      </c>
      <c r="E6" s="101">
        <v>462825</v>
      </c>
      <c r="F6" s="95">
        <f t="shared" si="0"/>
        <v>0.13092030190378612</v>
      </c>
      <c r="G6" s="95">
        <f t="shared" si="1"/>
        <v>-3.4129208500372515E-2</v>
      </c>
      <c r="H6" s="57">
        <f t="shared" si="2"/>
        <v>-16354</v>
      </c>
      <c r="I6" s="41">
        <f t="shared" si="3"/>
        <v>0.39646060606060607</v>
      </c>
      <c r="J6" s="72">
        <f t="shared" si="4"/>
        <v>-3769</v>
      </c>
      <c r="K6" s="9"/>
      <c r="L6" s="61"/>
    </row>
    <row r="7" spans="1:12">
      <c r="A7" s="42">
        <v>15</v>
      </c>
      <c r="B7" s="40" t="s">
        <v>14</v>
      </c>
      <c r="C7" s="101">
        <v>61368</v>
      </c>
      <c r="D7" s="101">
        <v>61201</v>
      </c>
      <c r="E7" s="101">
        <v>60483</v>
      </c>
      <c r="F7" s="95">
        <f t="shared" si="0"/>
        <v>1.7108956128227076E-2</v>
      </c>
      <c r="G7" s="95">
        <f t="shared" si="1"/>
        <v>-1.4421196714900273E-2</v>
      </c>
      <c r="H7" s="57">
        <f t="shared" si="2"/>
        <v>-885</v>
      </c>
      <c r="I7" s="41">
        <f t="shared" si="3"/>
        <v>2.1454545454545455E-2</v>
      </c>
      <c r="J7" s="72">
        <f t="shared" si="4"/>
        <v>-718</v>
      </c>
      <c r="K7" s="9"/>
      <c r="L7" s="61"/>
    </row>
    <row r="8" spans="1:12">
      <c r="A8" s="42">
        <v>16</v>
      </c>
      <c r="B8" s="40" t="s">
        <v>15</v>
      </c>
      <c r="C8" s="101">
        <v>66461</v>
      </c>
      <c r="D8" s="101">
        <v>64915</v>
      </c>
      <c r="E8" s="101">
        <v>64235</v>
      </c>
      <c r="F8" s="95">
        <f t="shared" si="0"/>
        <v>1.8170292427569172E-2</v>
      </c>
      <c r="G8" s="95">
        <f t="shared" si="1"/>
        <v>-3.3493326913528236E-2</v>
      </c>
      <c r="H8" s="57">
        <f t="shared" si="2"/>
        <v>-2226</v>
      </c>
      <c r="I8" s="41">
        <f t="shared" si="3"/>
        <v>5.3963636363636366E-2</v>
      </c>
      <c r="J8" s="72">
        <f t="shared" si="4"/>
        <v>-680</v>
      </c>
      <c r="K8" s="9"/>
      <c r="L8" s="61"/>
    </row>
    <row r="9" spans="1:12">
      <c r="A9" s="42">
        <v>17</v>
      </c>
      <c r="B9" s="40" t="s">
        <v>16</v>
      </c>
      <c r="C9" s="101">
        <v>51191</v>
      </c>
      <c r="D9" s="101">
        <v>52143</v>
      </c>
      <c r="E9" s="101">
        <v>52197</v>
      </c>
      <c r="F9" s="95">
        <f t="shared" si="0"/>
        <v>1.4765077509797277E-2</v>
      </c>
      <c r="G9" s="95">
        <f t="shared" si="1"/>
        <v>1.9651891934129046E-2</v>
      </c>
      <c r="H9" s="57">
        <f t="shared" si="2"/>
        <v>1006</v>
      </c>
      <c r="I9" s="41">
        <f t="shared" si="3"/>
        <v>-2.4387878787878788E-2</v>
      </c>
      <c r="J9" s="72">
        <f t="shared" si="4"/>
        <v>54</v>
      </c>
      <c r="K9" s="9"/>
      <c r="L9" s="61"/>
    </row>
    <row r="10" spans="1:12">
      <c r="A10" s="42">
        <v>18</v>
      </c>
      <c r="B10" s="40" t="s">
        <v>17</v>
      </c>
      <c r="C10" s="101">
        <v>63060</v>
      </c>
      <c r="D10" s="101">
        <v>56440</v>
      </c>
      <c r="E10" s="101">
        <v>55474</v>
      </c>
      <c r="F10" s="95">
        <f t="shared" si="0"/>
        <v>1.5692049538833536E-2</v>
      </c>
      <c r="G10" s="95">
        <f t="shared" si="1"/>
        <v>-0.12029812876625436</v>
      </c>
      <c r="H10" s="57">
        <f t="shared" si="2"/>
        <v>-7586</v>
      </c>
      <c r="I10" s="41">
        <f t="shared" si="3"/>
        <v>0.18390303030303029</v>
      </c>
      <c r="J10" s="72">
        <f t="shared" si="4"/>
        <v>-966</v>
      </c>
      <c r="K10" s="9"/>
      <c r="L10" s="61"/>
    </row>
    <row r="11" spans="1:12">
      <c r="A11" s="42">
        <v>19</v>
      </c>
      <c r="B11" s="40" t="s">
        <v>18</v>
      </c>
      <c r="C11" s="101">
        <v>7781</v>
      </c>
      <c r="D11" s="101">
        <v>7922</v>
      </c>
      <c r="E11" s="101">
        <v>7827</v>
      </c>
      <c r="F11" s="95">
        <f t="shared" si="0"/>
        <v>2.2140403024921602E-3</v>
      </c>
      <c r="G11" s="95">
        <f t="shared" si="1"/>
        <v>5.9118365248682688E-3</v>
      </c>
      <c r="H11" s="57">
        <f t="shared" si="2"/>
        <v>46</v>
      </c>
      <c r="I11" s="41">
        <f t="shared" si="3"/>
        <v>-1.1151515151515152E-3</v>
      </c>
      <c r="J11" s="72">
        <f t="shared" si="4"/>
        <v>-95</v>
      </c>
      <c r="K11" s="9"/>
      <c r="L11" s="61"/>
    </row>
    <row r="12" spans="1:12">
      <c r="A12" s="42">
        <v>20</v>
      </c>
      <c r="B12" s="40" t="s">
        <v>19</v>
      </c>
      <c r="C12" s="101">
        <v>73715</v>
      </c>
      <c r="D12" s="101">
        <v>75284</v>
      </c>
      <c r="E12" s="101">
        <v>75176</v>
      </c>
      <c r="F12" s="95">
        <f t="shared" si="0"/>
        <v>2.1265196598971591E-2</v>
      </c>
      <c r="G12" s="95">
        <f t="shared" si="1"/>
        <v>1.9819575391711322E-2</v>
      </c>
      <c r="H12" s="57">
        <f t="shared" si="2"/>
        <v>1461</v>
      </c>
      <c r="I12" s="41">
        <f t="shared" si="3"/>
        <v>-3.5418181818181821E-2</v>
      </c>
      <c r="J12" s="72">
        <f t="shared" si="4"/>
        <v>-108</v>
      </c>
      <c r="K12" s="8"/>
    </row>
    <row r="13" spans="1:12">
      <c r="A13" s="42">
        <v>21</v>
      </c>
      <c r="B13" s="40" t="s">
        <v>20</v>
      </c>
      <c r="C13" s="101">
        <v>19266</v>
      </c>
      <c r="D13" s="101">
        <v>19878</v>
      </c>
      <c r="E13" s="101">
        <v>19735</v>
      </c>
      <c r="F13" s="95">
        <f t="shared" si="0"/>
        <v>5.5824818410224585E-3</v>
      </c>
      <c r="G13" s="95">
        <f t="shared" si="1"/>
        <v>2.4343402885913006E-2</v>
      </c>
      <c r="H13" s="57">
        <f t="shared" si="2"/>
        <v>469</v>
      </c>
      <c r="I13" s="41">
        <f t="shared" si="3"/>
        <v>-1.1369696969696969E-2</v>
      </c>
      <c r="J13" s="72">
        <f t="shared" si="4"/>
        <v>-143</v>
      </c>
      <c r="K13" s="8"/>
    </row>
    <row r="14" spans="1:12">
      <c r="A14" s="42">
        <v>22</v>
      </c>
      <c r="B14" s="40" t="s">
        <v>21</v>
      </c>
      <c r="C14" s="101">
        <v>195225</v>
      </c>
      <c r="D14" s="101">
        <v>196452</v>
      </c>
      <c r="E14" s="101">
        <v>196018</v>
      </c>
      <c r="F14" s="95">
        <f t="shared" si="0"/>
        <v>5.5448032709072219E-2</v>
      </c>
      <c r="G14" s="95">
        <f t="shared" si="1"/>
        <v>4.0619797669355874E-3</v>
      </c>
      <c r="H14" s="57">
        <f t="shared" si="2"/>
        <v>793</v>
      </c>
      <c r="I14" s="41">
        <f t="shared" si="3"/>
        <v>-1.9224242424242425E-2</v>
      </c>
      <c r="J14" s="72">
        <f t="shared" si="4"/>
        <v>-434</v>
      </c>
      <c r="K14" s="8"/>
    </row>
    <row r="15" spans="1:12">
      <c r="A15" s="42">
        <v>23</v>
      </c>
      <c r="B15" s="40" t="s">
        <v>22</v>
      </c>
      <c r="C15" s="101">
        <v>230741</v>
      </c>
      <c r="D15" s="101">
        <v>227217</v>
      </c>
      <c r="E15" s="101">
        <v>227521</v>
      </c>
      <c r="F15" s="95">
        <f t="shared" si="0"/>
        <v>6.4359353987903253E-2</v>
      </c>
      <c r="G15" s="95">
        <f t="shared" si="1"/>
        <v>-1.3955040499954495E-2</v>
      </c>
      <c r="H15" s="57">
        <f t="shared" si="2"/>
        <v>-3220</v>
      </c>
      <c r="I15" s="41">
        <f t="shared" si="3"/>
        <v>7.8060606060606066E-2</v>
      </c>
      <c r="J15" s="72">
        <f t="shared" si="4"/>
        <v>304</v>
      </c>
      <c r="K15" s="8"/>
    </row>
    <row r="16" spans="1:12">
      <c r="A16" s="42">
        <v>24</v>
      </c>
      <c r="B16" s="40" t="s">
        <v>23</v>
      </c>
      <c r="C16" s="101">
        <v>148850</v>
      </c>
      <c r="D16" s="101">
        <v>145595</v>
      </c>
      <c r="E16" s="101">
        <v>146405</v>
      </c>
      <c r="F16" s="95">
        <f t="shared" si="0"/>
        <v>4.1413896829738686E-2</v>
      </c>
      <c r="G16" s="95">
        <f t="shared" si="1"/>
        <v>-1.6425932146456164E-2</v>
      </c>
      <c r="H16" s="57">
        <f t="shared" si="2"/>
        <v>-2445</v>
      </c>
      <c r="I16" s="41">
        <f t="shared" si="3"/>
        <v>5.9272727272727276E-2</v>
      </c>
      <c r="J16" s="72">
        <f t="shared" si="4"/>
        <v>810</v>
      </c>
      <c r="K16" s="8"/>
    </row>
    <row r="17" spans="1:17">
      <c r="A17" s="42">
        <v>25</v>
      </c>
      <c r="B17" s="40" t="s">
        <v>24</v>
      </c>
      <c r="C17" s="101">
        <v>406179</v>
      </c>
      <c r="D17" s="101">
        <v>388791</v>
      </c>
      <c r="E17" s="101">
        <v>393860</v>
      </c>
      <c r="F17" s="95">
        <f t="shared" si="0"/>
        <v>0.11141202421611884</v>
      </c>
      <c r="G17" s="95">
        <f t="shared" si="1"/>
        <v>-3.0328992882448377E-2</v>
      </c>
      <c r="H17" s="57">
        <f t="shared" si="2"/>
        <v>-12319</v>
      </c>
      <c r="I17" s="41">
        <f t="shared" si="3"/>
        <v>0.29864242424242426</v>
      </c>
      <c r="J17" s="72">
        <f t="shared" si="4"/>
        <v>5069</v>
      </c>
      <c r="K17" s="8"/>
    </row>
    <row r="18" spans="1:17">
      <c r="A18" s="42">
        <v>26</v>
      </c>
      <c r="B18" s="40" t="s">
        <v>25</v>
      </c>
      <c r="C18" s="101">
        <v>34097</v>
      </c>
      <c r="D18" s="101">
        <v>32716</v>
      </c>
      <c r="E18" s="101">
        <v>32768</v>
      </c>
      <c r="F18" s="95">
        <f t="shared" si="0"/>
        <v>9.2691545460665773E-3</v>
      </c>
      <c r="G18" s="95">
        <f t="shared" si="1"/>
        <v>-3.8977036102882952E-2</v>
      </c>
      <c r="H18" s="57">
        <f t="shared" si="2"/>
        <v>-1329</v>
      </c>
      <c r="I18" s="41">
        <f t="shared" si="3"/>
        <v>3.2218181818181819E-2</v>
      </c>
      <c r="J18" s="72">
        <f t="shared" si="4"/>
        <v>52</v>
      </c>
      <c r="K18" s="8"/>
    </row>
    <row r="19" spans="1:17">
      <c r="A19" s="42">
        <v>27</v>
      </c>
      <c r="B19" s="40" t="s">
        <v>26</v>
      </c>
      <c r="C19" s="101">
        <v>127845</v>
      </c>
      <c r="D19" s="101">
        <v>132174</v>
      </c>
      <c r="E19" s="101">
        <v>132913</v>
      </c>
      <c r="F19" s="95">
        <f t="shared" si="0"/>
        <v>3.7597385808756927E-2</v>
      </c>
      <c r="G19" s="95">
        <f t="shared" si="1"/>
        <v>3.9641753686104265E-2</v>
      </c>
      <c r="H19" s="57">
        <f t="shared" si="2"/>
        <v>5068</v>
      </c>
      <c r="I19" s="41">
        <f t="shared" si="3"/>
        <v>-0.12286060606060606</v>
      </c>
      <c r="J19" s="72">
        <f t="shared" si="4"/>
        <v>739</v>
      </c>
      <c r="K19" s="8"/>
    </row>
    <row r="20" spans="1:17">
      <c r="A20" s="42">
        <v>28</v>
      </c>
      <c r="B20" s="40" t="s">
        <v>27</v>
      </c>
      <c r="C20" s="101">
        <v>141558</v>
      </c>
      <c r="D20" s="101">
        <v>143856</v>
      </c>
      <c r="E20" s="101">
        <v>144197</v>
      </c>
      <c r="F20" s="95">
        <f t="shared" si="0"/>
        <v>4.0789315126927558E-2</v>
      </c>
      <c r="G20" s="95">
        <f t="shared" si="1"/>
        <v>1.864253521524746E-2</v>
      </c>
      <c r="H20" s="57">
        <f t="shared" si="2"/>
        <v>2639</v>
      </c>
      <c r="I20" s="41">
        <f t="shared" si="3"/>
        <v>-6.3975757575757575E-2</v>
      </c>
      <c r="J20" s="72">
        <f t="shared" si="4"/>
        <v>341</v>
      </c>
      <c r="K20" s="8"/>
    </row>
    <row r="21" spans="1:17">
      <c r="A21" s="42">
        <v>29</v>
      </c>
      <c r="B21" s="40" t="s">
        <v>28</v>
      </c>
      <c r="C21" s="101">
        <v>164318</v>
      </c>
      <c r="D21" s="101">
        <v>181816</v>
      </c>
      <c r="E21" s="101">
        <v>184058</v>
      </c>
      <c r="F21" s="95">
        <f t="shared" si="0"/>
        <v>5.2064881818845284E-2</v>
      </c>
      <c r="G21" s="95">
        <f t="shared" si="1"/>
        <v>0.12013291301013888</v>
      </c>
      <c r="H21" s="57">
        <f t="shared" si="2"/>
        <v>19740</v>
      </c>
      <c r="I21" s="41">
        <f t="shared" si="3"/>
        <v>-0.47854545454545455</v>
      </c>
      <c r="J21" s="72">
        <f t="shared" si="4"/>
        <v>2242</v>
      </c>
      <c r="K21" s="8"/>
    </row>
    <row r="22" spans="1:17">
      <c r="A22" s="42">
        <v>30</v>
      </c>
      <c r="B22" s="40" t="s">
        <v>29</v>
      </c>
      <c r="C22" s="101">
        <v>45847</v>
      </c>
      <c r="D22" s="101">
        <v>47784</v>
      </c>
      <c r="E22" s="101">
        <v>47256</v>
      </c>
      <c r="F22" s="95">
        <f t="shared" si="0"/>
        <v>1.3367406226468573E-2</v>
      </c>
      <c r="G22" s="95">
        <f t="shared" si="1"/>
        <v>3.0732654263092459E-2</v>
      </c>
      <c r="H22" s="57">
        <f t="shared" si="2"/>
        <v>1409</v>
      </c>
      <c r="I22" s="41">
        <f t="shared" si="3"/>
        <v>-3.4157575757575755E-2</v>
      </c>
      <c r="J22" s="72">
        <f t="shared" si="4"/>
        <v>-528</v>
      </c>
      <c r="K22" s="8"/>
    </row>
    <row r="23" spans="1:17">
      <c r="A23" s="42">
        <v>31</v>
      </c>
      <c r="B23" s="40" t="s">
        <v>30</v>
      </c>
      <c r="C23" s="101">
        <v>167786</v>
      </c>
      <c r="D23" s="101">
        <v>161041</v>
      </c>
      <c r="E23" s="101">
        <v>160559</v>
      </c>
      <c r="F23" s="95">
        <f t="shared" si="0"/>
        <v>4.5417669212704577E-2</v>
      </c>
      <c r="G23" s="95">
        <f t="shared" si="1"/>
        <v>-4.3072723588380435E-2</v>
      </c>
      <c r="H23" s="57">
        <f t="shared" si="2"/>
        <v>-7227</v>
      </c>
      <c r="I23" s="41">
        <f t="shared" si="3"/>
        <v>0.17519999999999999</v>
      </c>
      <c r="J23" s="72">
        <f t="shared" si="4"/>
        <v>-482</v>
      </c>
      <c r="K23" s="8"/>
    </row>
    <row r="24" spans="1:17">
      <c r="A24" s="42">
        <v>32</v>
      </c>
      <c r="B24" s="40" t="s">
        <v>31</v>
      </c>
      <c r="C24" s="101">
        <v>54068</v>
      </c>
      <c r="D24" s="101">
        <v>53920</v>
      </c>
      <c r="E24" s="101">
        <v>53612</v>
      </c>
      <c r="F24" s="95">
        <f t="shared" si="0"/>
        <v>1.5165341599234661E-2</v>
      </c>
      <c r="G24" s="95">
        <f t="shared" si="1"/>
        <v>-8.4338240733890651E-3</v>
      </c>
      <c r="H24" s="57">
        <f t="shared" si="2"/>
        <v>-456</v>
      </c>
      <c r="I24" s="41">
        <f t="shared" si="3"/>
        <v>1.1054545454545454E-2</v>
      </c>
      <c r="J24" s="72">
        <f t="shared" si="4"/>
        <v>-308</v>
      </c>
      <c r="K24" s="8"/>
    </row>
    <row r="25" spans="1:17">
      <c r="A25" s="42">
        <v>33</v>
      </c>
      <c r="B25" s="40" t="s">
        <v>32</v>
      </c>
      <c r="C25" s="101">
        <v>162224</v>
      </c>
      <c r="D25" s="101">
        <v>157778</v>
      </c>
      <c r="E25" s="101">
        <v>153028</v>
      </c>
      <c r="F25" s="95">
        <f t="shared" si="0"/>
        <v>4.3287359066024059E-2</v>
      </c>
      <c r="G25" s="95">
        <f t="shared" si="1"/>
        <v>-5.6687050004931454E-2</v>
      </c>
      <c r="H25" s="57">
        <f t="shared" si="2"/>
        <v>-9196</v>
      </c>
      <c r="I25" s="41">
        <f t="shared" si="3"/>
        <v>0.22293333333333334</v>
      </c>
      <c r="J25" s="72">
        <f t="shared" si="4"/>
        <v>-4750</v>
      </c>
      <c r="K25" s="8"/>
    </row>
    <row r="26" spans="1:17" s="114" customFormat="1">
      <c r="A26" s="169" t="s">
        <v>254</v>
      </c>
      <c r="B26" s="169"/>
      <c r="C26" s="68">
        <f>SUM(C2:C25)</f>
        <v>3576416</v>
      </c>
      <c r="D26" s="68">
        <f>SUM(D2:D25)</f>
        <v>3536683</v>
      </c>
      <c r="E26" s="68">
        <f>SUM(E2:E25)</f>
        <v>3535166</v>
      </c>
      <c r="F26" s="104">
        <f t="shared" si="0"/>
        <v>1</v>
      </c>
      <c r="G26" s="104">
        <f t="shared" si="1"/>
        <v>-1.1533893148895431E-2</v>
      </c>
      <c r="H26" s="101">
        <f t="shared" si="2"/>
        <v>-41250</v>
      </c>
      <c r="I26" s="105">
        <f t="shared" si="3"/>
        <v>1</v>
      </c>
      <c r="J26" s="101">
        <f t="shared" si="4"/>
        <v>-1517</v>
      </c>
      <c r="K26" s="61"/>
      <c r="L26" s="115"/>
      <c r="M26" s="115"/>
      <c r="N26" s="115"/>
      <c r="O26" s="115"/>
      <c r="P26" s="115"/>
      <c r="Q26" s="115"/>
    </row>
    <row r="27" spans="1:17">
      <c r="F27" s="61"/>
      <c r="H27" s="18"/>
      <c r="I27" s="17"/>
      <c r="K27" s="9"/>
    </row>
    <row r="28" spans="1:17">
      <c r="C28" s="128"/>
      <c r="D28" s="113"/>
      <c r="E28" s="128"/>
      <c r="K28" s="9"/>
    </row>
    <row r="29" spans="1:17">
      <c r="K29" s="9"/>
    </row>
    <row r="30" spans="1:17">
      <c r="B30" s="8"/>
      <c r="K30" s="9"/>
    </row>
    <row r="31" spans="1:17">
      <c r="B31" s="8"/>
      <c r="K31" s="9"/>
    </row>
    <row r="32" spans="1:17">
      <c r="B32" s="8"/>
      <c r="K32" s="9"/>
    </row>
    <row r="33" spans="2:11">
      <c r="B33" s="60"/>
      <c r="K33" s="9"/>
    </row>
    <row r="34" spans="2:11">
      <c r="B34" s="8"/>
      <c r="K34" s="9"/>
    </row>
    <row r="35" spans="2:11">
      <c r="B35" s="8"/>
      <c r="K35" s="9"/>
    </row>
    <row r="36" spans="2:11">
      <c r="B36" s="8"/>
      <c r="K36" s="8"/>
    </row>
    <row r="37" spans="2:11">
      <c r="K37" s="8"/>
    </row>
    <row r="38" spans="2:11">
      <c r="K38" s="8"/>
    </row>
    <row r="39" spans="2:11">
      <c r="K39" s="8"/>
    </row>
    <row r="40" spans="2:11">
      <c r="K40" s="8"/>
    </row>
    <row r="41" spans="2:11">
      <c r="K41" s="8"/>
    </row>
    <row r="42" spans="2:11">
      <c r="K42" s="8"/>
    </row>
    <row r="43" spans="2:11">
      <c r="K43" s="8"/>
    </row>
    <row r="44" spans="2:11">
      <c r="K44" s="8"/>
    </row>
    <row r="45" spans="2:11">
      <c r="K45" s="8"/>
    </row>
    <row r="46" spans="2:11">
      <c r="K46" s="8"/>
    </row>
    <row r="47" spans="2:11">
      <c r="K47" s="8"/>
    </row>
    <row r="48" spans="2:11">
      <c r="K48" s="8"/>
    </row>
    <row r="49" spans="11:11">
      <c r="K49" s="8"/>
    </row>
    <row r="50" spans="11:11">
      <c r="K50" s="8"/>
    </row>
    <row r="51" spans="11:11">
      <c r="K51" s="8"/>
    </row>
    <row r="52" spans="11:11">
      <c r="K52" s="8"/>
    </row>
    <row r="53" spans="11:11">
      <c r="K53" s="8"/>
    </row>
    <row r="54" spans="11:11">
      <c r="K54" s="8"/>
    </row>
    <row r="55" spans="11:11">
      <c r="K55" s="8"/>
    </row>
    <row r="56" spans="11:11">
      <c r="K56" s="8"/>
    </row>
    <row r="57" spans="11:11">
      <c r="K57" s="8"/>
    </row>
    <row r="58" spans="11:11">
      <c r="K58" s="8"/>
    </row>
    <row r="59" spans="11:11">
      <c r="K59" s="8"/>
    </row>
    <row r="60" spans="11:11">
      <c r="K60" s="8"/>
    </row>
    <row r="61" spans="11:11">
      <c r="K61" s="8"/>
    </row>
    <row r="62" spans="11:11">
      <c r="K62" s="8"/>
    </row>
    <row r="63" spans="11:11">
      <c r="K63" s="8"/>
    </row>
    <row r="64" spans="11:11">
      <c r="K64" s="8"/>
    </row>
    <row r="65" spans="11:11">
      <c r="K65" s="8"/>
    </row>
    <row r="66" spans="11:11">
      <c r="K66" s="8"/>
    </row>
    <row r="67" spans="11:11">
      <c r="K67" s="8"/>
    </row>
    <row r="68" spans="11:11">
      <c r="K68" s="8"/>
    </row>
    <row r="69" spans="11:11">
      <c r="K69" s="8"/>
    </row>
    <row r="70" spans="11:11">
      <c r="K70" s="8"/>
    </row>
    <row r="71" spans="11:11">
      <c r="K71" s="8"/>
    </row>
    <row r="72" spans="11:11">
      <c r="K72" s="8"/>
    </row>
    <row r="73" spans="11:11">
      <c r="K73" s="8"/>
    </row>
    <row r="74" spans="11:11">
      <c r="K74" s="8"/>
    </row>
    <row r="75" spans="11:11">
      <c r="K75" s="8"/>
    </row>
    <row r="76" spans="11:11">
      <c r="K76" s="8"/>
    </row>
    <row r="77" spans="11:11">
      <c r="K77" s="8"/>
    </row>
    <row r="78" spans="11:11">
      <c r="K78" s="8"/>
    </row>
  </sheetData>
  <mergeCells count="1">
    <mergeCell ref="A26:B26"/>
  </mergeCells>
  <pageMargins left="0.7" right="0.7" top="0.75" bottom="0.75" header="0.3" footer="0.3"/>
  <pageSetup paperSize="9" orientation="portrait" r:id="rId1"/>
  <ignoredErrors>
    <ignoredError sqref="C26 E26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L95"/>
  <sheetViews>
    <sheetView zoomScale="80" zoomScaleNormal="80" workbookViewId="0">
      <pane ySplit="1" topLeftCell="A2" activePane="bottomLeft" state="frozen"/>
      <selection pane="bottomLeft" activeCell="M3" sqref="M3"/>
    </sheetView>
  </sheetViews>
  <sheetFormatPr defaultColWidth="9.1796875" defaultRowHeight="14.5"/>
  <cols>
    <col min="1" max="1" width="13.7265625" style="6" bestFit="1" customWidth="1"/>
    <col min="2" max="2" width="34.453125" style="6" bestFit="1" customWidth="1"/>
    <col min="3" max="3" width="12" style="6" bestFit="1" customWidth="1"/>
    <col min="4" max="5" width="12" style="6" customWidth="1"/>
    <col min="6" max="6" width="17.81640625" style="6" customWidth="1"/>
    <col min="7" max="7" width="27.1796875" style="6" customWidth="1"/>
    <col min="8" max="8" width="26.453125" style="6" customWidth="1"/>
    <col min="9" max="9" width="20.453125" style="6" customWidth="1"/>
    <col min="10" max="10" width="23.453125" style="6" customWidth="1"/>
    <col min="11" max="16384" width="9.1796875" style="6"/>
  </cols>
  <sheetData>
    <row r="1" spans="1:10" ht="43.5">
      <c r="A1" s="99" t="s">
        <v>1</v>
      </c>
      <c r="B1" s="98" t="s">
        <v>90</v>
      </c>
      <c r="C1" s="97">
        <v>42186</v>
      </c>
      <c r="D1" s="97">
        <v>42522</v>
      </c>
      <c r="E1" s="97">
        <v>42552</v>
      </c>
      <c r="F1" s="96" t="s">
        <v>294</v>
      </c>
      <c r="G1" s="96" t="s">
        <v>298</v>
      </c>
      <c r="H1" s="96" t="s">
        <v>299</v>
      </c>
      <c r="I1" s="96" t="s">
        <v>292</v>
      </c>
      <c r="J1" s="100" t="s">
        <v>300</v>
      </c>
    </row>
    <row r="2" spans="1:10">
      <c r="A2" s="39">
        <v>1</v>
      </c>
      <c r="B2" s="103" t="s">
        <v>2</v>
      </c>
      <c r="C2" s="102">
        <v>16242</v>
      </c>
      <c r="D2" s="102">
        <v>16784</v>
      </c>
      <c r="E2" s="102">
        <v>16657</v>
      </c>
      <c r="F2" s="104">
        <f t="shared" ref="F2:F33" si="0">E2/$E$90</f>
        <v>9.7287207231622052E-3</v>
      </c>
      <c r="G2" s="104">
        <f t="shared" ref="G2:G65" si="1">(E2-C2)/C2</f>
        <v>2.5551040512252186E-2</v>
      </c>
      <c r="H2" s="101">
        <f t="shared" ref="H2:H65" si="2">E2-C2</f>
        <v>415</v>
      </c>
      <c r="I2" s="105">
        <f>H2/$H$90</f>
        <v>2.4799808772558864E-2</v>
      </c>
      <c r="J2" s="102">
        <f t="shared" ref="J2:J65" si="3">E2-D2</f>
        <v>-127</v>
      </c>
    </row>
    <row r="3" spans="1:10">
      <c r="A3" s="39">
        <v>2</v>
      </c>
      <c r="B3" s="103" t="s">
        <v>3</v>
      </c>
      <c r="C3" s="102">
        <v>3180</v>
      </c>
      <c r="D3" s="102">
        <v>3173</v>
      </c>
      <c r="E3" s="102">
        <v>3192</v>
      </c>
      <c r="F3" s="104">
        <f t="shared" si="0"/>
        <v>1.864325901923141E-3</v>
      </c>
      <c r="G3" s="104">
        <f t="shared" si="1"/>
        <v>3.7735849056603774E-3</v>
      </c>
      <c r="H3" s="101">
        <f t="shared" si="2"/>
        <v>12</v>
      </c>
      <c r="I3" s="105">
        <f t="shared" ref="I3:I66" si="4">H3/$H$90</f>
        <v>7.1710290426676233E-4</v>
      </c>
      <c r="J3" s="102">
        <f t="shared" si="3"/>
        <v>19</v>
      </c>
    </row>
    <row r="4" spans="1:10">
      <c r="A4" s="39">
        <v>3</v>
      </c>
      <c r="B4" s="103" t="s">
        <v>4</v>
      </c>
      <c r="C4" s="102">
        <v>1128</v>
      </c>
      <c r="D4" s="102">
        <v>1148</v>
      </c>
      <c r="E4" s="102">
        <v>1144</v>
      </c>
      <c r="F4" s="104">
        <f t="shared" si="0"/>
        <v>6.68166927255662E-4</v>
      </c>
      <c r="G4" s="104">
        <f t="shared" si="1"/>
        <v>1.4184397163120567E-2</v>
      </c>
      <c r="H4" s="101">
        <f t="shared" si="2"/>
        <v>16</v>
      </c>
      <c r="I4" s="105">
        <f t="shared" si="4"/>
        <v>9.5613720568901641E-4</v>
      </c>
      <c r="J4" s="102">
        <f t="shared" si="3"/>
        <v>-4</v>
      </c>
    </row>
    <row r="5" spans="1:10">
      <c r="A5" s="39">
        <v>5</v>
      </c>
      <c r="B5" s="103" t="s">
        <v>5</v>
      </c>
      <c r="C5" s="102">
        <v>620</v>
      </c>
      <c r="D5" s="102">
        <v>619</v>
      </c>
      <c r="E5" s="102">
        <v>611</v>
      </c>
      <c r="F5" s="104">
        <f t="shared" si="0"/>
        <v>3.5686188160245584E-4</v>
      </c>
      <c r="G5" s="104">
        <f t="shared" si="1"/>
        <v>-1.4516129032258065E-2</v>
      </c>
      <c r="H5" s="101">
        <f t="shared" si="2"/>
        <v>-9</v>
      </c>
      <c r="I5" s="105">
        <f t="shared" si="4"/>
        <v>-5.3782717820007172E-4</v>
      </c>
      <c r="J5" s="102">
        <f t="shared" si="3"/>
        <v>-8</v>
      </c>
    </row>
    <row r="6" spans="1:10" ht="15.75" customHeight="1">
      <c r="A6" s="39">
        <v>6</v>
      </c>
      <c r="B6" s="103" t="s">
        <v>6</v>
      </c>
      <c r="C6" s="102">
        <v>45</v>
      </c>
      <c r="D6" s="102">
        <v>39</v>
      </c>
      <c r="E6" s="102">
        <v>43</v>
      </c>
      <c r="F6" s="104">
        <f t="shared" si="0"/>
        <v>2.5114665972022264E-5</v>
      </c>
      <c r="G6" s="104">
        <f t="shared" si="1"/>
        <v>-4.4444444444444446E-2</v>
      </c>
      <c r="H6" s="101">
        <f t="shared" si="2"/>
        <v>-2</v>
      </c>
      <c r="I6" s="105">
        <f t="shared" si="4"/>
        <v>-1.1951715071112705E-4</v>
      </c>
      <c r="J6" s="102">
        <f t="shared" si="3"/>
        <v>4</v>
      </c>
    </row>
    <row r="7" spans="1:10">
      <c r="A7" s="39">
        <v>7</v>
      </c>
      <c r="B7" s="103" t="s">
        <v>7</v>
      </c>
      <c r="C7" s="102">
        <v>928</v>
      </c>
      <c r="D7" s="102">
        <v>859</v>
      </c>
      <c r="E7" s="102">
        <v>864</v>
      </c>
      <c r="F7" s="104">
        <f t="shared" si="0"/>
        <v>5.0462956743784263E-4</v>
      </c>
      <c r="G7" s="104">
        <f t="shared" si="1"/>
        <v>-6.8965517241379309E-2</v>
      </c>
      <c r="H7" s="101">
        <f t="shared" si="2"/>
        <v>-64</v>
      </c>
      <c r="I7" s="105">
        <f t="shared" si="4"/>
        <v>-3.8245488227560656E-3</v>
      </c>
      <c r="J7" s="102">
        <f t="shared" si="3"/>
        <v>5</v>
      </c>
    </row>
    <row r="8" spans="1:10">
      <c r="A8" s="39">
        <v>8</v>
      </c>
      <c r="B8" s="103" t="s">
        <v>281</v>
      </c>
      <c r="C8" s="102">
        <v>4740</v>
      </c>
      <c r="D8" s="102">
        <v>4810</v>
      </c>
      <c r="E8" s="102">
        <v>4766</v>
      </c>
      <c r="F8" s="104">
        <f t="shared" si="0"/>
        <v>2.7836394888990255E-3</v>
      </c>
      <c r="G8" s="104">
        <f t="shared" si="1"/>
        <v>5.4852320675105488E-3</v>
      </c>
      <c r="H8" s="101">
        <f t="shared" si="2"/>
        <v>26</v>
      </c>
      <c r="I8" s="105">
        <f t="shared" si="4"/>
        <v>1.5537229592446516E-3</v>
      </c>
      <c r="J8" s="102">
        <f t="shared" si="3"/>
        <v>-44</v>
      </c>
    </row>
    <row r="9" spans="1:10">
      <c r="A9" s="39">
        <v>9</v>
      </c>
      <c r="B9" s="103" t="s">
        <v>8</v>
      </c>
      <c r="C9" s="102">
        <v>475</v>
      </c>
      <c r="D9" s="102">
        <v>464</v>
      </c>
      <c r="E9" s="102">
        <v>486</v>
      </c>
      <c r="F9" s="104">
        <f t="shared" si="0"/>
        <v>2.8385413168378648E-4</v>
      </c>
      <c r="G9" s="104">
        <f t="shared" si="1"/>
        <v>2.3157894736842106E-2</v>
      </c>
      <c r="H9" s="101">
        <f t="shared" si="2"/>
        <v>11</v>
      </c>
      <c r="I9" s="105">
        <f t="shared" si="4"/>
        <v>6.5734432891119876E-4</v>
      </c>
      <c r="J9" s="102">
        <f t="shared" si="3"/>
        <v>22</v>
      </c>
    </row>
    <row r="10" spans="1:10">
      <c r="A10" s="106">
        <v>10</v>
      </c>
      <c r="B10" s="103" t="s">
        <v>9</v>
      </c>
      <c r="C10" s="101">
        <v>41713</v>
      </c>
      <c r="D10" s="101">
        <v>41873</v>
      </c>
      <c r="E10" s="102">
        <v>41568</v>
      </c>
      <c r="F10" s="104">
        <f t="shared" si="0"/>
        <v>2.4278289188953986E-2</v>
      </c>
      <c r="G10" s="104">
        <f t="shared" si="1"/>
        <v>-3.4761345383933066E-3</v>
      </c>
      <c r="H10" s="101">
        <f t="shared" si="2"/>
        <v>-145</v>
      </c>
      <c r="I10" s="105">
        <f t="shared" si="4"/>
        <v>-8.6649934265567111E-3</v>
      </c>
      <c r="J10" s="102">
        <f t="shared" si="3"/>
        <v>-305</v>
      </c>
    </row>
    <row r="11" spans="1:10">
      <c r="A11" s="106">
        <v>11</v>
      </c>
      <c r="B11" s="103" t="s">
        <v>10</v>
      </c>
      <c r="C11" s="101">
        <v>645</v>
      </c>
      <c r="D11" s="101">
        <v>649</v>
      </c>
      <c r="E11" s="102">
        <v>651</v>
      </c>
      <c r="F11" s="104">
        <f t="shared" si="0"/>
        <v>3.8022436157643006E-4</v>
      </c>
      <c r="G11" s="104">
        <f t="shared" si="1"/>
        <v>9.3023255813953487E-3</v>
      </c>
      <c r="H11" s="101">
        <f t="shared" si="2"/>
        <v>6</v>
      </c>
      <c r="I11" s="105">
        <f t="shared" si="4"/>
        <v>3.5855145213338117E-4</v>
      </c>
      <c r="J11" s="102">
        <f t="shared" si="3"/>
        <v>2</v>
      </c>
    </row>
    <row r="12" spans="1:10">
      <c r="A12" s="106">
        <v>12</v>
      </c>
      <c r="B12" s="103" t="s">
        <v>11</v>
      </c>
      <c r="C12" s="101">
        <v>46</v>
      </c>
      <c r="D12" s="101">
        <v>46</v>
      </c>
      <c r="E12" s="102">
        <v>47</v>
      </c>
      <c r="F12" s="104">
        <f t="shared" si="0"/>
        <v>2.7450913969419681E-5</v>
      </c>
      <c r="G12" s="104">
        <f t="shared" si="1"/>
        <v>2.1739130434782608E-2</v>
      </c>
      <c r="H12" s="101">
        <f t="shared" si="2"/>
        <v>1</v>
      </c>
      <c r="I12" s="105">
        <f t="shared" si="4"/>
        <v>5.9758575355563525E-5</v>
      </c>
      <c r="J12" s="102">
        <f t="shared" si="3"/>
        <v>1</v>
      </c>
    </row>
    <row r="13" spans="1:10">
      <c r="A13" s="106">
        <v>13</v>
      </c>
      <c r="B13" s="103" t="s">
        <v>12</v>
      </c>
      <c r="C13" s="101">
        <v>17124</v>
      </c>
      <c r="D13" s="101">
        <v>16770</v>
      </c>
      <c r="E13" s="102">
        <v>16624</v>
      </c>
      <c r="F13" s="104">
        <f t="shared" si="0"/>
        <v>9.7094466771836772E-3</v>
      </c>
      <c r="G13" s="104">
        <f t="shared" si="1"/>
        <v>-2.919878533053025E-2</v>
      </c>
      <c r="H13" s="101">
        <f t="shared" si="2"/>
        <v>-500</v>
      </c>
      <c r="I13" s="105">
        <f t="shared" si="4"/>
        <v>-2.9879287677781762E-2</v>
      </c>
      <c r="J13" s="102">
        <f t="shared" si="3"/>
        <v>-146</v>
      </c>
    </row>
    <row r="14" spans="1:10">
      <c r="A14" s="106">
        <v>14</v>
      </c>
      <c r="B14" s="103" t="s">
        <v>13</v>
      </c>
      <c r="C14" s="101">
        <v>33536</v>
      </c>
      <c r="D14" s="101">
        <v>32864</v>
      </c>
      <c r="E14" s="102">
        <v>32435</v>
      </c>
      <c r="F14" s="104">
        <f t="shared" si="0"/>
        <v>1.8944050948896327E-2</v>
      </c>
      <c r="G14" s="104">
        <f t="shared" si="1"/>
        <v>-3.2830391221374045E-2</v>
      </c>
      <c r="H14" s="101">
        <f t="shared" si="2"/>
        <v>-1101</v>
      </c>
      <c r="I14" s="105">
        <f t="shared" si="4"/>
        <v>-6.5794191466475443E-2</v>
      </c>
      <c r="J14" s="102">
        <f t="shared" si="3"/>
        <v>-429</v>
      </c>
    </row>
    <row r="15" spans="1:10">
      <c r="A15" s="106">
        <v>15</v>
      </c>
      <c r="B15" s="103" t="s">
        <v>14</v>
      </c>
      <c r="C15" s="101">
        <v>6607</v>
      </c>
      <c r="D15" s="101">
        <v>6477</v>
      </c>
      <c r="E15" s="102">
        <v>6412</v>
      </c>
      <c r="F15" s="104">
        <f t="shared" si="0"/>
        <v>3.7450055398280638E-3</v>
      </c>
      <c r="G15" s="104">
        <f t="shared" si="1"/>
        <v>-2.9514151657333131E-2</v>
      </c>
      <c r="H15" s="101">
        <f t="shared" si="2"/>
        <v>-195</v>
      </c>
      <c r="I15" s="105">
        <f t="shared" si="4"/>
        <v>-1.1652922194334886E-2</v>
      </c>
      <c r="J15" s="102">
        <f t="shared" si="3"/>
        <v>-65</v>
      </c>
    </row>
    <row r="16" spans="1:10">
      <c r="A16" s="106">
        <v>16</v>
      </c>
      <c r="B16" s="103" t="s">
        <v>15</v>
      </c>
      <c r="C16" s="101">
        <v>10707</v>
      </c>
      <c r="D16" s="101">
        <v>10483</v>
      </c>
      <c r="E16" s="102">
        <v>10332</v>
      </c>
      <c r="F16" s="104">
        <f t="shared" si="0"/>
        <v>6.0345285772775347E-3</v>
      </c>
      <c r="G16" s="104">
        <f t="shared" si="1"/>
        <v>-3.502381619501261E-2</v>
      </c>
      <c r="H16" s="101">
        <f t="shared" si="2"/>
        <v>-375</v>
      </c>
      <c r="I16" s="105">
        <f t="shared" si="4"/>
        <v>-2.2409465758336321E-2</v>
      </c>
      <c r="J16" s="102">
        <f t="shared" si="3"/>
        <v>-151</v>
      </c>
    </row>
    <row r="17" spans="1:10">
      <c r="A17" s="106">
        <v>17</v>
      </c>
      <c r="B17" s="103" t="s">
        <v>16</v>
      </c>
      <c r="C17" s="101">
        <v>2324</v>
      </c>
      <c r="D17" s="101">
        <v>2395</v>
      </c>
      <c r="E17" s="102">
        <v>2405</v>
      </c>
      <c r="F17" s="104">
        <f t="shared" si="0"/>
        <v>1.4046691084351986E-3</v>
      </c>
      <c r="G17" s="104">
        <f t="shared" si="1"/>
        <v>3.4853700516351116E-2</v>
      </c>
      <c r="H17" s="101">
        <f t="shared" si="2"/>
        <v>81</v>
      </c>
      <c r="I17" s="105">
        <f t="shared" si="4"/>
        <v>4.8404446038006451E-3</v>
      </c>
      <c r="J17" s="102">
        <f t="shared" si="3"/>
        <v>10</v>
      </c>
    </row>
    <row r="18" spans="1:10">
      <c r="A18" s="106">
        <v>18</v>
      </c>
      <c r="B18" s="103" t="s">
        <v>17</v>
      </c>
      <c r="C18" s="101">
        <v>8757</v>
      </c>
      <c r="D18" s="101">
        <v>8075</v>
      </c>
      <c r="E18" s="102">
        <v>7946</v>
      </c>
      <c r="F18" s="104">
        <f t="shared" si="0"/>
        <v>4.640956646829974E-3</v>
      </c>
      <c r="G18" s="104">
        <f t="shared" si="1"/>
        <v>-9.2611624985725699E-2</v>
      </c>
      <c r="H18" s="101">
        <f t="shared" si="2"/>
        <v>-811</v>
      </c>
      <c r="I18" s="105">
        <f t="shared" si="4"/>
        <v>-4.8464204613362018E-2</v>
      </c>
      <c r="J18" s="102">
        <f t="shared" si="3"/>
        <v>-129</v>
      </c>
    </row>
    <row r="19" spans="1:10">
      <c r="A19" s="106">
        <v>19</v>
      </c>
      <c r="B19" s="103" t="s">
        <v>18</v>
      </c>
      <c r="C19" s="101">
        <v>315</v>
      </c>
      <c r="D19" s="101">
        <v>299</v>
      </c>
      <c r="E19" s="102">
        <v>297</v>
      </c>
      <c r="F19" s="104">
        <f t="shared" si="0"/>
        <v>1.7346641380675841E-4</v>
      </c>
      <c r="G19" s="104">
        <f t="shared" si="1"/>
        <v>-5.7142857142857141E-2</v>
      </c>
      <c r="H19" s="101">
        <f t="shared" si="2"/>
        <v>-18</v>
      </c>
      <c r="I19" s="105">
        <f t="shared" si="4"/>
        <v>-1.0756543564001434E-3</v>
      </c>
      <c r="J19" s="102">
        <f t="shared" si="3"/>
        <v>-2</v>
      </c>
    </row>
    <row r="20" spans="1:10">
      <c r="A20" s="106">
        <v>20</v>
      </c>
      <c r="B20" s="103" t="s">
        <v>19</v>
      </c>
      <c r="C20" s="101">
        <v>4323</v>
      </c>
      <c r="D20" s="101">
        <v>4406</v>
      </c>
      <c r="E20" s="102">
        <v>4369</v>
      </c>
      <c r="F20" s="104">
        <f t="shared" si="0"/>
        <v>2.5517668751573316E-3</v>
      </c>
      <c r="G20" s="104">
        <f t="shared" si="1"/>
        <v>1.0640758732361786E-2</v>
      </c>
      <c r="H20" s="101">
        <f t="shared" si="2"/>
        <v>46</v>
      </c>
      <c r="I20" s="105">
        <f t="shared" si="4"/>
        <v>2.7488944663559222E-3</v>
      </c>
      <c r="J20" s="102">
        <f t="shared" si="3"/>
        <v>-37</v>
      </c>
    </row>
    <row r="21" spans="1:10">
      <c r="A21" s="106">
        <v>21</v>
      </c>
      <c r="B21" s="103" t="s">
        <v>20</v>
      </c>
      <c r="C21" s="101">
        <v>322</v>
      </c>
      <c r="D21" s="101">
        <v>342</v>
      </c>
      <c r="E21" s="102">
        <v>346</v>
      </c>
      <c r="F21" s="104">
        <f t="shared" si="0"/>
        <v>2.020854517748768E-4</v>
      </c>
      <c r="G21" s="104">
        <f t="shared" si="1"/>
        <v>7.4534161490683232E-2</v>
      </c>
      <c r="H21" s="101">
        <f t="shared" si="2"/>
        <v>24</v>
      </c>
      <c r="I21" s="105">
        <f t="shared" si="4"/>
        <v>1.4342058085335247E-3</v>
      </c>
      <c r="J21" s="102">
        <f t="shared" si="3"/>
        <v>4</v>
      </c>
    </row>
    <row r="22" spans="1:10">
      <c r="A22" s="106">
        <v>22</v>
      </c>
      <c r="B22" s="103" t="s">
        <v>21</v>
      </c>
      <c r="C22" s="101">
        <v>12584</v>
      </c>
      <c r="D22" s="101">
        <v>12770</v>
      </c>
      <c r="E22" s="102">
        <v>12685</v>
      </c>
      <c r="F22" s="104">
        <f t="shared" si="0"/>
        <v>7.4088264617465675E-3</v>
      </c>
      <c r="G22" s="104">
        <f t="shared" si="1"/>
        <v>8.0260648442466616E-3</v>
      </c>
      <c r="H22" s="101">
        <f t="shared" si="2"/>
        <v>101</v>
      </c>
      <c r="I22" s="105">
        <f t="shared" si="4"/>
        <v>6.0356161109119157E-3</v>
      </c>
      <c r="J22" s="102">
        <f t="shared" si="3"/>
        <v>-85</v>
      </c>
    </row>
    <row r="23" spans="1:10">
      <c r="A23" s="106">
        <v>23</v>
      </c>
      <c r="B23" s="103" t="s">
        <v>22</v>
      </c>
      <c r="C23" s="101">
        <v>13785</v>
      </c>
      <c r="D23" s="101">
        <v>13865</v>
      </c>
      <c r="E23" s="102">
        <v>13791</v>
      </c>
      <c r="F23" s="104">
        <f t="shared" si="0"/>
        <v>8.0547990330269541E-3</v>
      </c>
      <c r="G23" s="104">
        <f t="shared" si="1"/>
        <v>4.3525571273122962E-4</v>
      </c>
      <c r="H23" s="101">
        <f t="shared" si="2"/>
        <v>6</v>
      </c>
      <c r="I23" s="105">
        <f t="shared" si="4"/>
        <v>3.5855145213338117E-4</v>
      </c>
      <c r="J23" s="102">
        <f t="shared" si="3"/>
        <v>-74</v>
      </c>
    </row>
    <row r="24" spans="1:10">
      <c r="A24" s="106">
        <v>24</v>
      </c>
      <c r="B24" s="103" t="s">
        <v>23</v>
      </c>
      <c r="C24" s="101">
        <v>7661</v>
      </c>
      <c r="D24" s="101">
        <v>7400</v>
      </c>
      <c r="E24" s="102">
        <v>7285</v>
      </c>
      <c r="F24" s="104">
        <f t="shared" si="0"/>
        <v>4.2548916652600504E-3</v>
      </c>
      <c r="G24" s="104">
        <f t="shared" si="1"/>
        <v>-4.9079754601226995E-2</v>
      </c>
      <c r="H24" s="101">
        <f t="shared" si="2"/>
        <v>-376</v>
      </c>
      <c r="I24" s="105">
        <f t="shared" si="4"/>
        <v>-2.2469224333691886E-2</v>
      </c>
      <c r="J24" s="102">
        <f t="shared" si="3"/>
        <v>-115</v>
      </c>
    </row>
    <row r="25" spans="1:10">
      <c r="A25" s="106">
        <v>25</v>
      </c>
      <c r="B25" s="103" t="s">
        <v>24</v>
      </c>
      <c r="C25" s="101">
        <v>35221</v>
      </c>
      <c r="D25" s="101">
        <v>35343</v>
      </c>
      <c r="E25" s="102">
        <v>35044</v>
      </c>
      <c r="F25" s="104">
        <f t="shared" si="0"/>
        <v>2.0467868705198795E-2</v>
      </c>
      <c r="G25" s="104">
        <f t="shared" si="1"/>
        <v>-5.025410976406121E-3</v>
      </c>
      <c r="H25" s="101">
        <f t="shared" si="2"/>
        <v>-177</v>
      </c>
      <c r="I25" s="105">
        <f t="shared" si="4"/>
        <v>-1.0577267837934744E-2</v>
      </c>
      <c r="J25" s="102">
        <f t="shared" si="3"/>
        <v>-299</v>
      </c>
    </row>
    <row r="26" spans="1:10">
      <c r="A26" s="106">
        <v>26</v>
      </c>
      <c r="B26" s="103" t="s">
        <v>25</v>
      </c>
      <c r="C26" s="101">
        <v>1655</v>
      </c>
      <c r="D26" s="101">
        <v>1662</v>
      </c>
      <c r="E26" s="102">
        <v>1637</v>
      </c>
      <c r="F26" s="104">
        <f t="shared" si="0"/>
        <v>9.5610949293489398E-4</v>
      </c>
      <c r="G26" s="104">
        <f t="shared" si="1"/>
        <v>-1.0876132930513595E-2</v>
      </c>
      <c r="H26" s="101">
        <f t="shared" si="2"/>
        <v>-18</v>
      </c>
      <c r="I26" s="105">
        <f t="shared" si="4"/>
        <v>-1.0756543564001434E-3</v>
      </c>
      <c r="J26" s="102">
        <f t="shared" si="3"/>
        <v>-25</v>
      </c>
    </row>
    <row r="27" spans="1:10">
      <c r="A27" s="106">
        <v>27</v>
      </c>
      <c r="B27" s="103" t="s">
        <v>26</v>
      </c>
      <c r="C27" s="101">
        <v>5481</v>
      </c>
      <c r="D27" s="101">
        <v>5765</v>
      </c>
      <c r="E27" s="102">
        <v>5674</v>
      </c>
      <c r="F27" s="104">
        <f t="shared" si="0"/>
        <v>3.31396778430824E-3</v>
      </c>
      <c r="G27" s="104">
        <f t="shared" si="1"/>
        <v>3.5212552453931761E-2</v>
      </c>
      <c r="H27" s="101">
        <f t="shared" si="2"/>
        <v>193</v>
      </c>
      <c r="I27" s="105">
        <f t="shared" si="4"/>
        <v>1.1533405043623759E-2</v>
      </c>
      <c r="J27" s="102">
        <f t="shared" si="3"/>
        <v>-91</v>
      </c>
    </row>
    <row r="28" spans="1:10">
      <c r="A28" s="106">
        <v>28</v>
      </c>
      <c r="B28" s="103" t="s">
        <v>27</v>
      </c>
      <c r="C28" s="101">
        <v>9794</v>
      </c>
      <c r="D28" s="101">
        <v>10271</v>
      </c>
      <c r="E28" s="102">
        <v>10209</v>
      </c>
      <c r="F28" s="104">
        <f t="shared" si="0"/>
        <v>5.9626889513575646E-3</v>
      </c>
      <c r="G28" s="104">
        <f t="shared" si="1"/>
        <v>4.2372881355932202E-2</v>
      </c>
      <c r="H28" s="101">
        <f t="shared" si="2"/>
        <v>415</v>
      </c>
      <c r="I28" s="105">
        <f t="shared" si="4"/>
        <v>2.4799808772558864E-2</v>
      </c>
      <c r="J28" s="102">
        <f t="shared" si="3"/>
        <v>-62</v>
      </c>
    </row>
    <row r="29" spans="1:10">
      <c r="A29" s="106">
        <v>29</v>
      </c>
      <c r="B29" s="103" t="s">
        <v>28</v>
      </c>
      <c r="C29" s="101">
        <v>3547</v>
      </c>
      <c r="D29" s="101">
        <v>3600</v>
      </c>
      <c r="E29" s="102">
        <v>3589</v>
      </c>
      <c r="F29" s="104">
        <f t="shared" si="0"/>
        <v>2.0961985156648347E-3</v>
      </c>
      <c r="G29" s="104">
        <f t="shared" si="1"/>
        <v>1.1840992387933465E-2</v>
      </c>
      <c r="H29" s="101">
        <f t="shared" si="2"/>
        <v>42</v>
      </c>
      <c r="I29" s="105">
        <f t="shared" si="4"/>
        <v>2.5098601649336679E-3</v>
      </c>
      <c r="J29" s="102">
        <f t="shared" si="3"/>
        <v>-11</v>
      </c>
    </row>
    <row r="30" spans="1:10">
      <c r="A30" s="106">
        <v>30</v>
      </c>
      <c r="B30" s="103" t="s">
        <v>29</v>
      </c>
      <c r="C30" s="101">
        <v>1087</v>
      </c>
      <c r="D30" s="101">
        <v>1177</v>
      </c>
      <c r="E30" s="102">
        <v>1163</v>
      </c>
      <c r="F30" s="104">
        <f t="shared" si="0"/>
        <v>6.7926410524329981E-4</v>
      </c>
      <c r="G30" s="104">
        <f t="shared" si="1"/>
        <v>6.9917203311867529E-2</v>
      </c>
      <c r="H30" s="101">
        <f t="shared" si="2"/>
        <v>76</v>
      </c>
      <c r="I30" s="105">
        <f t="shared" si="4"/>
        <v>4.5416517270228281E-3</v>
      </c>
      <c r="J30" s="102">
        <f t="shared" si="3"/>
        <v>-14</v>
      </c>
    </row>
    <row r="31" spans="1:10">
      <c r="A31" s="106">
        <v>31</v>
      </c>
      <c r="B31" s="103" t="s">
        <v>30</v>
      </c>
      <c r="C31" s="101">
        <v>21256</v>
      </c>
      <c r="D31" s="101">
        <v>21473</v>
      </c>
      <c r="E31" s="102">
        <v>21294</v>
      </c>
      <c r="F31" s="104">
        <f t="shared" si="0"/>
        <v>1.2437016214145164E-2</v>
      </c>
      <c r="G31" s="104">
        <f t="shared" si="1"/>
        <v>1.7877305231464057E-3</v>
      </c>
      <c r="H31" s="101">
        <f t="shared" si="2"/>
        <v>38</v>
      </c>
      <c r="I31" s="105">
        <f t="shared" si="4"/>
        <v>2.270825863511414E-3</v>
      </c>
      <c r="J31" s="102">
        <f t="shared" si="3"/>
        <v>-179</v>
      </c>
    </row>
    <row r="32" spans="1:10">
      <c r="A32" s="106">
        <v>32</v>
      </c>
      <c r="B32" s="103" t="s">
        <v>31</v>
      </c>
      <c r="C32" s="101">
        <v>6264</v>
      </c>
      <c r="D32" s="101">
        <v>6402</v>
      </c>
      <c r="E32" s="102">
        <v>6334</v>
      </c>
      <c r="F32" s="104">
        <f t="shared" si="0"/>
        <v>3.6994487038788143E-3</v>
      </c>
      <c r="G32" s="104">
        <f t="shared" si="1"/>
        <v>1.1174968071519796E-2</v>
      </c>
      <c r="H32" s="101">
        <f t="shared" si="2"/>
        <v>70</v>
      </c>
      <c r="I32" s="105">
        <f t="shared" si="4"/>
        <v>4.1831002748894466E-3</v>
      </c>
      <c r="J32" s="102">
        <f t="shared" si="3"/>
        <v>-68</v>
      </c>
    </row>
    <row r="33" spans="1:10">
      <c r="A33" s="106">
        <v>33</v>
      </c>
      <c r="B33" s="103" t="s">
        <v>32</v>
      </c>
      <c r="C33" s="101">
        <v>20681</v>
      </c>
      <c r="D33" s="101">
        <v>20128</v>
      </c>
      <c r="E33" s="102">
        <v>19841</v>
      </c>
      <c r="F33" s="104">
        <f t="shared" si="0"/>
        <v>1.1588374129090551E-2</v>
      </c>
      <c r="G33" s="104">
        <f t="shared" si="1"/>
        <v>-4.0616991441419663E-2</v>
      </c>
      <c r="H33" s="101">
        <f t="shared" si="2"/>
        <v>-840</v>
      </c>
      <c r="I33" s="105">
        <f t="shared" si="4"/>
        <v>-5.019720329867336E-2</v>
      </c>
      <c r="J33" s="102">
        <f t="shared" si="3"/>
        <v>-287</v>
      </c>
    </row>
    <row r="34" spans="1:10">
      <c r="A34" s="106">
        <v>35</v>
      </c>
      <c r="B34" s="103" t="s">
        <v>33</v>
      </c>
      <c r="C34" s="102">
        <v>18599</v>
      </c>
      <c r="D34" s="102">
        <v>17682</v>
      </c>
      <c r="E34" s="102">
        <v>17199</v>
      </c>
      <c r="F34" s="104">
        <f t="shared" ref="F34:F65" si="5">E34/$E$90</f>
        <v>1.0045282326809556E-2</v>
      </c>
      <c r="G34" s="104">
        <f t="shared" si="1"/>
        <v>-7.5272864132480244E-2</v>
      </c>
      <c r="H34" s="101">
        <f t="shared" si="2"/>
        <v>-1400</v>
      </c>
      <c r="I34" s="105">
        <f t="shared" si="4"/>
        <v>-8.3662005497788933E-2</v>
      </c>
      <c r="J34" s="102">
        <f t="shared" si="3"/>
        <v>-483</v>
      </c>
    </row>
    <row r="35" spans="1:10">
      <c r="A35" s="106">
        <v>36</v>
      </c>
      <c r="B35" s="103" t="s">
        <v>34</v>
      </c>
      <c r="C35" s="102">
        <v>1003</v>
      </c>
      <c r="D35" s="102">
        <v>1020</v>
      </c>
      <c r="E35" s="102">
        <v>1031</v>
      </c>
      <c r="F35" s="104">
        <f t="shared" si="5"/>
        <v>6.0216792132918495E-4</v>
      </c>
      <c r="G35" s="104">
        <f t="shared" si="1"/>
        <v>2.7916251246261216E-2</v>
      </c>
      <c r="H35" s="101">
        <f t="shared" si="2"/>
        <v>28</v>
      </c>
      <c r="I35" s="105">
        <f t="shared" si="4"/>
        <v>1.6732401099557787E-3</v>
      </c>
      <c r="J35" s="102">
        <f t="shared" si="3"/>
        <v>11</v>
      </c>
    </row>
    <row r="36" spans="1:10">
      <c r="A36" s="106">
        <v>37</v>
      </c>
      <c r="B36" s="103" t="s">
        <v>35</v>
      </c>
      <c r="C36" s="102">
        <v>441</v>
      </c>
      <c r="D36" s="102">
        <v>508</v>
      </c>
      <c r="E36" s="102">
        <v>508</v>
      </c>
      <c r="F36" s="104">
        <f t="shared" si="5"/>
        <v>2.9670349566947231E-4</v>
      </c>
      <c r="G36" s="104">
        <f t="shared" si="1"/>
        <v>0.15192743764172337</v>
      </c>
      <c r="H36" s="101">
        <f t="shared" si="2"/>
        <v>67</v>
      </c>
      <c r="I36" s="105">
        <f t="shared" si="4"/>
        <v>4.0038245488227559E-3</v>
      </c>
      <c r="J36" s="102">
        <f t="shared" si="3"/>
        <v>0</v>
      </c>
    </row>
    <row r="37" spans="1:10">
      <c r="A37" s="106">
        <v>38</v>
      </c>
      <c r="B37" s="103" t="s">
        <v>36</v>
      </c>
      <c r="C37" s="102">
        <v>3154</v>
      </c>
      <c r="D37" s="102">
        <v>3324</v>
      </c>
      <c r="E37" s="102">
        <v>3288</v>
      </c>
      <c r="F37" s="104">
        <f t="shared" si="5"/>
        <v>1.9203958538606791E-3</v>
      </c>
      <c r="G37" s="104">
        <f t="shared" si="1"/>
        <v>4.2485732403297401E-2</v>
      </c>
      <c r="H37" s="101">
        <f t="shared" si="2"/>
        <v>134</v>
      </c>
      <c r="I37" s="105">
        <f t="shared" si="4"/>
        <v>8.0076490976455118E-3</v>
      </c>
      <c r="J37" s="102">
        <f t="shared" si="3"/>
        <v>-36</v>
      </c>
    </row>
    <row r="38" spans="1:10">
      <c r="A38" s="106">
        <v>39</v>
      </c>
      <c r="B38" s="103" t="s">
        <v>37</v>
      </c>
      <c r="C38" s="102">
        <v>149</v>
      </c>
      <c r="D38" s="102">
        <v>123</v>
      </c>
      <c r="E38" s="102">
        <v>116</v>
      </c>
      <c r="F38" s="104">
        <f t="shared" si="5"/>
        <v>6.7751191924525178E-5</v>
      </c>
      <c r="G38" s="104">
        <f t="shared" si="1"/>
        <v>-0.22147651006711411</v>
      </c>
      <c r="H38" s="101">
        <f t="shared" si="2"/>
        <v>-33</v>
      </c>
      <c r="I38" s="105">
        <f t="shared" si="4"/>
        <v>-1.9720329867335962E-3</v>
      </c>
      <c r="J38" s="102">
        <f t="shared" si="3"/>
        <v>-7</v>
      </c>
    </row>
    <row r="39" spans="1:10">
      <c r="A39" s="106">
        <v>41</v>
      </c>
      <c r="B39" s="103" t="s">
        <v>38</v>
      </c>
      <c r="C39" s="102">
        <v>123425</v>
      </c>
      <c r="D39" s="102">
        <v>130474</v>
      </c>
      <c r="E39" s="102">
        <v>127621</v>
      </c>
      <c r="F39" s="104">
        <f t="shared" si="5"/>
        <v>7.4538576418964025E-2</v>
      </c>
      <c r="G39" s="104">
        <f t="shared" si="1"/>
        <v>3.3996354061170748E-2</v>
      </c>
      <c r="H39" s="101">
        <f t="shared" si="2"/>
        <v>4196</v>
      </c>
      <c r="I39" s="105">
        <f t="shared" si="4"/>
        <v>0.25074698219194452</v>
      </c>
      <c r="J39" s="102">
        <f t="shared" si="3"/>
        <v>-2853</v>
      </c>
    </row>
    <row r="40" spans="1:10">
      <c r="A40" s="106">
        <v>42</v>
      </c>
      <c r="B40" s="103" t="s">
        <v>39</v>
      </c>
      <c r="C40" s="102">
        <v>15895</v>
      </c>
      <c r="D40" s="102">
        <v>15132</v>
      </c>
      <c r="E40" s="102">
        <v>15469</v>
      </c>
      <c r="F40" s="104">
        <f t="shared" si="5"/>
        <v>9.034855067935171E-3</v>
      </c>
      <c r="G40" s="104">
        <f t="shared" si="1"/>
        <v>-2.6800880780119534E-2</v>
      </c>
      <c r="H40" s="101">
        <f t="shared" si="2"/>
        <v>-426</v>
      </c>
      <c r="I40" s="105">
        <f t="shared" si="4"/>
        <v>-2.5457153101470061E-2</v>
      </c>
      <c r="J40" s="102">
        <f t="shared" si="3"/>
        <v>337</v>
      </c>
    </row>
    <row r="41" spans="1:10">
      <c r="A41" s="106">
        <v>43</v>
      </c>
      <c r="B41" s="103" t="s">
        <v>40</v>
      </c>
      <c r="C41" s="102">
        <v>54103</v>
      </c>
      <c r="D41" s="102">
        <v>54559</v>
      </c>
      <c r="E41" s="102">
        <v>54054</v>
      </c>
      <c r="F41" s="104">
        <f t="shared" si="5"/>
        <v>3.1570887312830032E-2</v>
      </c>
      <c r="G41" s="104">
        <f t="shared" si="1"/>
        <v>-9.0567990684435249E-4</v>
      </c>
      <c r="H41" s="101">
        <f t="shared" si="2"/>
        <v>-49</v>
      </c>
      <c r="I41" s="105">
        <f t="shared" si="4"/>
        <v>-2.9281701924226125E-3</v>
      </c>
      <c r="J41" s="102">
        <f t="shared" si="3"/>
        <v>-505</v>
      </c>
    </row>
    <row r="42" spans="1:10">
      <c r="A42" s="106">
        <v>45</v>
      </c>
      <c r="B42" s="103" t="s">
        <v>41</v>
      </c>
      <c r="C42" s="102">
        <v>44362</v>
      </c>
      <c r="D42" s="102">
        <v>46991</v>
      </c>
      <c r="E42" s="102">
        <v>46719</v>
      </c>
      <c r="F42" s="104">
        <f t="shared" si="5"/>
        <v>2.7286792547602513E-2</v>
      </c>
      <c r="G42" s="104">
        <f t="shared" si="1"/>
        <v>5.3131058112799244E-2</v>
      </c>
      <c r="H42" s="101">
        <f t="shared" si="2"/>
        <v>2357</v>
      </c>
      <c r="I42" s="105">
        <f t="shared" si="4"/>
        <v>0.14085096211306322</v>
      </c>
      <c r="J42" s="102">
        <f t="shared" si="3"/>
        <v>-272</v>
      </c>
    </row>
    <row r="43" spans="1:10">
      <c r="A43" s="106">
        <v>46</v>
      </c>
      <c r="B43" s="103" t="s">
        <v>42</v>
      </c>
      <c r="C43" s="102">
        <v>119015</v>
      </c>
      <c r="D43" s="102">
        <v>125217</v>
      </c>
      <c r="E43" s="102">
        <v>124149</v>
      </c>
      <c r="F43" s="104">
        <f t="shared" si="5"/>
        <v>7.2510713157223072E-2</v>
      </c>
      <c r="G43" s="104">
        <f t="shared" si="1"/>
        <v>4.3137419652984919E-2</v>
      </c>
      <c r="H43" s="101">
        <f t="shared" si="2"/>
        <v>5134</v>
      </c>
      <c r="I43" s="105">
        <f t="shared" si="4"/>
        <v>0.30680052587546314</v>
      </c>
      <c r="J43" s="102">
        <f t="shared" si="3"/>
        <v>-1068</v>
      </c>
    </row>
    <row r="44" spans="1:10">
      <c r="A44" s="106">
        <v>47</v>
      </c>
      <c r="B44" s="103" t="s">
        <v>43</v>
      </c>
      <c r="C44" s="102">
        <v>293594</v>
      </c>
      <c r="D44" s="102">
        <v>301220</v>
      </c>
      <c r="E44" s="102">
        <v>298387</v>
      </c>
      <c r="F44" s="104">
        <f t="shared" si="5"/>
        <v>0.17427650779985598</v>
      </c>
      <c r="G44" s="104">
        <f t="shared" si="1"/>
        <v>1.6325265502701008E-2</v>
      </c>
      <c r="H44" s="101">
        <f t="shared" si="2"/>
        <v>4793</v>
      </c>
      <c r="I44" s="105">
        <f t="shared" si="4"/>
        <v>0.286422851679216</v>
      </c>
      <c r="J44" s="102">
        <f t="shared" si="3"/>
        <v>-2833</v>
      </c>
    </row>
    <row r="45" spans="1:10">
      <c r="A45" s="106">
        <v>49</v>
      </c>
      <c r="B45" s="103" t="s">
        <v>44</v>
      </c>
      <c r="C45" s="102">
        <v>116860</v>
      </c>
      <c r="D45" s="102">
        <v>120608</v>
      </c>
      <c r="E45" s="102">
        <v>113951</v>
      </c>
      <c r="F45" s="104">
        <f t="shared" si="5"/>
        <v>6.6554448887858345E-2</v>
      </c>
      <c r="G45" s="104">
        <f t="shared" si="1"/>
        <v>-2.4893034400136915E-2</v>
      </c>
      <c r="H45" s="101">
        <f t="shared" si="2"/>
        <v>-2909</v>
      </c>
      <c r="I45" s="105">
        <f t="shared" si="4"/>
        <v>-0.1738376957093343</v>
      </c>
      <c r="J45" s="102">
        <f t="shared" si="3"/>
        <v>-6657</v>
      </c>
    </row>
    <row r="46" spans="1:10">
      <c r="A46" s="106">
        <v>50</v>
      </c>
      <c r="B46" s="103" t="s">
        <v>45</v>
      </c>
      <c r="C46" s="102">
        <v>2758</v>
      </c>
      <c r="D46" s="102">
        <v>2600</v>
      </c>
      <c r="E46" s="102">
        <v>2675</v>
      </c>
      <c r="F46" s="104">
        <f t="shared" si="5"/>
        <v>1.5623658482595245E-3</v>
      </c>
      <c r="G46" s="104">
        <f t="shared" si="1"/>
        <v>-3.009427121102248E-2</v>
      </c>
      <c r="H46" s="101">
        <f t="shared" si="2"/>
        <v>-83</v>
      </c>
      <c r="I46" s="105">
        <f t="shared" si="4"/>
        <v>-4.9599617545117722E-3</v>
      </c>
      <c r="J46" s="102">
        <f t="shared" si="3"/>
        <v>75</v>
      </c>
    </row>
    <row r="47" spans="1:10">
      <c r="A47" s="106">
        <v>51</v>
      </c>
      <c r="B47" s="103" t="s">
        <v>46</v>
      </c>
      <c r="C47" s="102">
        <v>299</v>
      </c>
      <c r="D47" s="102">
        <v>297</v>
      </c>
      <c r="E47" s="102">
        <v>293</v>
      </c>
      <c r="F47" s="104">
        <f t="shared" si="5"/>
        <v>1.71130165809361E-4</v>
      </c>
      <c r="G47" s="104">
        <f t="shared" si="1"/>
        <v>-2.0066889632107024E-2</v>
      </c>
      <c r="H47" s="101">
        <f t="shared" si="2"/>
        <v>-6</v>
      </c>
      <c r="I47" s="105">
        <f t="shared" si="4"/>
        <v>-3.5855145213338117E-4</v>
      </c>
      <c r="J47" s="102">
        <f t="shared" si="3"/>
        <v>-4</v>
      </c>
    </row>
    <row r="48" spans="1:10">
      <c r="A48" s="106">
        <v>52</v>
      </c>
      <c r="B48" s="103" t="s">
        <v>47</v>
      </c>
      <c r="C48" s="102">
        <v>18144</v>
      </c>
      <c r="D48" s="102">
        <v>18506</v>
      </c>
      <c r="E48" s="102">
        <v>18267</v>
      </c>
      <c r="F48" s="104">
        <f t="shared" si="5"/>
        <v>1.0669060542114667E-2</v>
      </c>
      <c r="G48" s="104">
        <f t="shared" si="1"/>
        <v>6.7791005291005287E-3</v>
      </c>
      <c r="H48" s="101">
        <f t="shared" si="2"/>
        <v>123</v>
      </c>
      <c r="I48" s="105">
        <f t="shared" si="4"/>
        <v>7.3503047687343134E-3</v>
      </c>
      <c r="J48" s="102">
        <f t="shared" si="3"/>
        <v>-239</v>
      </c>
    </row>
    <row r="49" spans="1:10">
      <c r="A49" s="106">
        <v>53</v>
      </c>
      <c r="B49" s="103" t="s">
        <v>48</v>
      </c>
      <c r="C49" s="102">
        <v>2643</v>
      </c>
      <c r="D49" s="102">
        <v>2623</v>
      </c>
      <c r="E49" s="102">
        <v>2603</v>
      </c>
      <c r="F49" s="104">
        <f t="shared" si="5"/>
        <v>1.5203133843063709E-3</v>
      </c>
      <c r="G49" s="104">
        <f t="shared" si="1"/>
        <v>-1.513431706394249E-2</v>
      </c>
      <c r="H49" s="101">
        <f t="shared" si="2"/>
        <v>-40</v>
      </c>
      <c r="I49" s="105">
        <f t="shared" si="4"/>
        <v>-2.3903430142225407E-3</v>
      </c>
      <c r="J49" s="102">
        <f t="shared" si="3"/>
        <v>-20</v>
      </c>
    </row>
    <row r="50" spans="1:10">
      <c r="A50" s="106">
        <v>55</v>
      </c>
      <c r="B50" s="103" t="s">
        <v>49</v>
      </c>
      <c r="C50" s="102">
        <v>18184</v>
      </c>
      <c r="D50" s="102">
        <v>18640</v>
      </c>
      <c r="E50" s="102">
        <v>18396</v>
      </c>
      <c r="F50" s="104">
        <f t="shared" si="5"/>
        <v>1.0744404540030733E-2</v>
      </c>
      <c r="G50" s="104">
        <f t="shared" si="1"/>
        <v>1.1658600967883855E-2</v>
      </c>
      <c r="H50" s="101">
        <f t="shared" si="2"/>
        <v>212</v>
      </c>
      <c r="I50" s="105">
        <f t="shared" si="4"/>
        <v>1.2668817975379467E-2</v>
      </c>
      <c r="J50" s="102">
        <f t="shared" si="3"/>
        <v>-244</v>
      </c>
    </row>
    <row r="51" spans="1:10">
      <c r="A51" s="106">
        <v>56</v>
      </c>
      <c r="B51" s="103" t="s">
        <v>50</v>
      </c>
      <c r="C51" s="102">
        <v>99321</v>
      </c>
      <c r="D51" s="102">
        <v>106831</v>
      </c>
      <c r="E51" s="102">
        <v>103094</v>
      </c>
      <c r="F51" s="104">
        <f t="shared" si="5"/>
        <v>6.0213287760922399E-2</v>
      </c>
      <c r="G51" s="104">
        <f t="shared" si="1"/>
        <v>3.7987938099696944E-2</v>
      </c>
      <c r="H51" s="101">
        <f t="shared" si="2"/>
        <v>3773</v>
      </c>
      <c r="I51" s="105">
        <f t="shared" si="4"/>
        <v>0.22546910481654117</v>
      </c>
      <c r="J51" s="102">
        <f t="shared" si="3"/>
        <v>-3737</v>
      </c>
    </row>
    <row r="52" spans="1:10">
      <c r="A52" s="106">
        <v>58</v>
      </c>
      <c r="B52" s="103" t="s">
        <v>51</v>
      </c>
      <c r="C52" s="102">
        <v>2138</v>
      </c>
      <c r="D52" s="102">
        <v>2610</v>
      </c>
      <c r="E52" s="102">
        <v>2592</v>
      </c>
      <c r="F52" s="104">
        <f t="shared" si="5"/>
        <v>1.513888702313528E-3</v>
      </c>
      <c r="G52" s="104">
        <f t="shared" si="1"/>
        <v>0.21234798877455566</v>
      </c>
      <c r="H52" s="101">
        <f t="shared" si="2"/>
        <v>454</v>
      </c>
      <c r="I52" s="105">
        <f t="shared" si="4"/>
        <v>2.7130393211425841E-2</v>
      </c>
      <c r="J52" s="102">
        <f t="shared" si="3"/>
        <v>-18</v>
      </c>
    </row>
    <row r="53" spans="1:10">
      <c r="A53" s="106">
        <v>59</v>
      </c>
      <c r="B53" s="103" t="s">
        <v>52</v>
      </c>
      <c r="C53" s="102">
        <v>1969</v>
      </c>
      <c r="D53" s="102">
        <v>1982</v>
      </c>
      <c r="E53" s="102">
        <v>1947</v>
      </c>
      <c r="F53" s="104">
        <f t="shared" si="5"/>
        <v>1.1371687127331941E-3</v>
      </c>
      <c r="G53" s="104">
        <f t="shared" si="1"/>
        <v>-1.11731843575419E-2</v>
      </c>
      <c r="H53" s="101">
        <f t="shared" si="2"/>
        <v>-22</v>
      </c>
      <c r="I53" s="105">
        <f t="shared" si="4"/>
        <v>-1.3146886578223975E-3</v>
      </c>
      <c r="J53" s="102">
        <f t="shared" si="3"/>
        <v>-35</v>
      </c>
    </row>
    <row r="54" spans="1:10">
      <c r="A54" s="106">
        <v>60</v>
      </c>
      <c r="B54" s="103" t="s">
        <v>53</v>
      </c>
      <c r="C54" s="102">
        <v>767</v>
      </c>
      <c r="D54" s="102">
        <v>844</v>
      </c>
      <c r="E54" s="102">
        <v>830</v>
      </c>
      <c r="F54" s="104">
        <f t="shared" si="5"/>
        <v>4.8477145945996459E-4</v>
      </c>
      <c r="G54" s="104">
        <f t="shared" si="1"/>
        <v>8.2138200782268578E-2</v>
      </c>
      <c r="H54" s="101">
        <f t="shared" si="2"/>
        <v>63</v>
      </c>
      <c r="I54" s="105">
        <f t="shared" si="4"/>
        <v>3.7647902474005021E-3</v>
      </c>
      <c r="J54" s="102">
        <f t="shared" si="3"/>
        <v>-14</v>
      </c>
    </row>
    <row r="55" spans="1:10">
      <c r="A55" s="106">
        <v>61</v>
      </c>
      <c r="B55" s="103" t="s">
        <v>54</v>
      </c>
      <c r="C55" s="102">
        <v>3322</v>
      </c>
      <c r="D55" s="102">
        <v>3236</v>
      </c>
      <c r="E55" s="102">
        <v>3160</v>
      </c>
      <c r="F55" s="104">
        <f t="shared" si="5"/>
        <v>1.8456359179439615E-3</v>
      </c>
      <c r="G55" s="104">
        <f t="shared" si="1"/>
        <v>-4.8765803732691147E-2</v>
      </c>
      <c r="H55" s="101">
        <f t="shared" si="2"/>
        <v>-162</v>
      </c>
      <c r="I55" s="105">
        <f t="shared" si="4"/>
        <v>-9.6808892076012901E-3</v>
      </c>
      <c r="J55" s="102">
        <f t="shared" si="3"/>
        <v>-76</v>
      </c>
    </row>
    <row r="56" spans="1:10">
      <c r="A56" s="106">
        <v>62</v>
      </c>
      <c r="B56" s="103" t="s">
        <v>55</v>
      </c>
      <c r="C56" s="102">
        <v>6839</v>
      </c>
      <c r="D56" s="102">
        <v>7458</v>
      </c>
      <c r="E56" s="102">
        <v>7402</v>
      </c>
      <c r="F56" s="104">
        <f t="shared" si="5"/>
        <v>4.3232269191839255E-3</v>
      </c>
      <c r="G56" s="104">
        <f t="shared" si="1"/>
        <v>8.2321976897207189E-2</v>
      </c>
      <c r="H56" s="101">
        <f t="shared" si="2"/>
        <v>563</v>
      </c>
      <c r="I56" s="105">
        <f t="shared" si="4"/>
        <v>3.3644077925182266E-2</v>
      </c>
      <c r="J56" s="102">
        <f t="shared" si="3"/>
        <v>-56</v>
      </c>
    </row>
    <row r="57" spans="1:10">
      <c r="A57" s="106">
        <v>63</v>
      </c>
      <c r="B57" s="103" t="s">
        <v>56</v>
      </c>
      <c r="C57" s="102">
        <v>1761</v>
      </c>
      <c r="D57" s="102">
        <v>1782</v>
      </c>
      <c r="E57" s="102">
        <v>1785</v>
      </c>
      <c r="F57" s="104">
        <f t="shared" si="5"/>
        <v>1.0425506688385986E-3</v>
      </c>
      <c r="G57" s="104">
        <f t="shared" si="1"/>
        <v>1.3628620102214651E-2</v>
      </c>
      <c r="H57" s="101">
        <f t="shared" si="2"/>
        <v>24</v>
      </c>
      <c r="I57" s="105">
        <f t="shared" si="4"/>
        <v>1.4342058085335247E-3</v>
      </c>
      <c r="J57" s="102">
        <f t="shared" si="3"/>
        <v>3</v>
      </c>
    </row>
    <row r="58" spans="1:10">
      <c r="A58" s="106">
        <v>64</v>
      </c>
      <c r="B58" s="103" t="s">
        <v>57</v>
      </c>
      <c r="C58" s="102">
        <v>7756</v>
      </c>
      <c r="D58" s="102">
        <v>7621</v>
      </c>
      <c r="E58" s="102">
        <v>7583</v>
      </c>
      <c r="F58" s="104">
        <f t="shared" si="5"/>
        <v>4.4289421410661587E-3</v>
      </c>
      <c r="G58" s="104">
        <f t="shared" si="1"/>
        <v>-2.2305312016503352E-2</v>
      </c>
      <c r="H58" s="101">
        <f t="shared" si="2"/>
        <v>-173</v>
      </c>
      <c r="I58" s="105">
        <f t="shared" si="4"/>
        <v>-1.0338233536512489E-2</v>
      </c>
      <c r="J58" s="102">
        <f t="shared" si="3"/>
        <v>-38</v>
      </c>
    </row>
    <row r="59" spans="1:10">
      <c r="A59" s="106">
        <v>65</v>
      </c>
      <c r="B59" s="103" t="s">
        <v>58</v>
      </c>
      <c r="C59" s="102">
        <v>4183</v>
      </c>
      <c r="D59" s="102">
        <v>4045</v>
      </c>
      <c r="E59" s="102">
        <v>4002</v>
      </c>
      <c r="F59" s="104">
        <f t="shared" si="5"/>
        <v>2.3374161213961186E-3</v>
      </c>
      <c r="G59" s="104">
        <f t="shared" si="1"/>
        <v>-4.327038010996892E-2</v>
      </c>
      <c r="H59" s="101">
        <f t="shared" si="2"/>
        <v>-181</v>
      </c>
      <c r="I59" s="105">
        <f t="shared" si="4"/>
        <v>-1.0816302139356998E-2</v>
      </c>
      <c r="J59" s="102">
        <f t="shared" si="3"/>
        <v>-43</v>
      </c>
    </row>
    <row r="60" spans="1:10">
      <c r="A60" s="106">
        <v>66</v>
      </c>
      <c r="B60" s="103" t="s">
        <v>59</v>
      </c>
      <c r="C60" s="102">
        <v>10824</v>
      </c>
      <c r="D60" s="102">
        <v>11223</v>
      </c>
      <c r="E60" s="102">
        <v>11203</v>
      </c>
      <c r="F60" s="104">
        <f t="shared" si="5"/>
        <v>6.5432465787108231E-3</v>
      </c>
      <c r="G60" s="104">
        <f t="shared" si="1"/>
        <v>3.5014781966001475E-2</v>
      </c>
      <c r="H60" s="101">
        <f t="shared" si="2"/>
        <v>379</v>
      </c>
      <c r="I60" s="105">
        <f t="shared" si="4"/>
        <v>2.2648500059758575E-2</v>
      </c>
      <c r="J60" s="102">
        <f t="shared" si="3"/>
        <v>-20</v>
      </c>
    </row>
    <row r="61" spans="1:10">
      <c r="A61" s="106">
        <v>68</v>
      </c>
      <c r="B61" s="103" t="s">
        <v>60</v>
      </c>
      <c r="C61" s="102">
        <v>44881</v>
      </c>
      <c r="D61" s="102">
        <v>49378</v>
      </c>
      <c r="E61" s="102">
        <v>49519</v>
      </c>
      <c r="F61" s="104">
        <f t="shared" si="5"/>
        <v>2.8922166145780706E-2</v>
      </c>
      <c r="G61" s="104">
        <f t="shared" si="1"/>
        <v>0.10333994340589558</v>
      </c>
      <c r="H61" s="101">
        <f t="shared" si="2"/>
        <v>4638</v>
      </c>
      <c r="I61" s="105">
        <f t="shared" si="4"/>
        <v>0.27716027249910363</v>
      </c>
      <c r="J61" s="102">
        <f t="shared" si="3"/>
        <v>141</v>
      </c>
    </row>
    <row r="62" spans="1:10">
      <c r="A62" s="106">
        <v>69</v>
      </c>
      <c r="B62" s="103" t="s">
        <v>61</v>
      </c>
      <c r="C62" s="102">
        <v>44754</v>
      </c>
      <c r="D62" s="102">
        <v>46298</v>
      </c>
      <c r="E62" s="102">
        <v>45800</v>
      </c>
      <c r="F62" s="104">
        <f t="shared" si="5"/>
        <v>2.6750039570200456E-2</v>
      </c>
      <c r="G62" s="104">
        <f t="shared" si="1"/>
        <v>2.337221253966126E-2</v>
      </c>
      <c r="H62" s="101">
        <f t="shared" si="2"/>
        <v>1046</v>
      </c>
      <c r="I62" s="105">
        <f t="shared" si="4"/>
        <v>6.2507469821919445E-2</v>
      </c>
      <c r="J62" s="102">
        <f t="shared" si="3"/>
        <v>-498</v>
      </c>
    </row>
    <row r="63" spans="1:10">
      <c r="A63" s="106">
        <v>70</v>
      </c>
      <c r="B63" s="103" t="s">
        <v>62</v>
      </c>
      <c r="C63" s="102">
        <v>21863</v>
      </c>
      <c r="D63" s="102">
        <v>21346</v>
      </c>
      <c r="E63" s="102">
        <v>21008</v>
      </c>
      <c r="F63" s="104">
        <f t="shared" si="5"/>
        <v>1.2269974482331249E-2</v>
      </c>
      <c r="G63" s="104">
        <f t="shared" si="1"/>
        <v>-3.910716736038055E-2</v>
      </c>
      <c r="H63" s="101">
        <f t="shared" si="2"/>
        <v>-855</v>
      </c>
      <c r="I63" s="105">
        <f t="shared" si="4"/>
        <v>-5.1093581929006815E-2</v>
      </c>
      <c r="J63" s="102">
        <f t="shared" si="3"/>
        <v>-338</v>
      </c>
    </row>
    <row r="64" spans="1:10">
      <c r="A64" s="106">
        <v>71</v>
      </c>
      <c r="B64" s="103" t="s">
        <v>63</v>
      </c>
      <c r="C64" s="102">
        <v>21308</v>
      </c>
      <c r="D64" s="102">
        <v>22539</v>
      </c>
      <c r="E64" s="102">
        <v>22412</v>
      </c>
      <c r="F64" s="104">
        <f t="shared" si="5"/>
        <v>1.3089997529417743E-2</v>
      </c>
      <c r="G64" s="104">
        <f t="shared" si="1"/>
        <v>5.1811526187347474E-2</v>
      </c>
      <c r="H64" s="101">
        <f t="shared" si="2"/>
        <v>1104</v>
      </c>
      <c r="I64" s="105">
        <f t="shared" si="4"/>
        <v>6.5973467192542129E-2</v>
      </c>
      <c r="J64" s="102">
        <f t="shared" si="3"/>
        <v>-127</v>
      </c>
    </row>
    <row r="65" spans="1:12">
      <c r="A65" s="106">
        <v>72</v>
      </c>
      <c r="B65" s="103" t="s">
        <v>64</v>
      </c>
      <c r="C65" s="102">
        <v>870</v>
      </c>
      <c r="D65" s="102">
        <v>947</v>
      </c>
      <c r="E65" s="102">
        <v>944</v>
      </c>
      <c r="F65" s="104">
        <f t="shared" si="5"/>
        <v>5.5135452738579106E-4</v>
      </c>
      <c r="G65" s="104">
        <f t="shared" si="1"/>
        <v>8.5057471264367815E-2</v>
      </c>
      <c r="H65" s="101">
        <f t="shared" si="2"/>
        <v>74</v>
      </c>
      <c r="I65" s="105">
        <f t="shared" si="4"/>
        <v>4.4221345763117009E-3</v>
      </c>
      <c r="J65" s="102">
        <f t="shared" si="3"/>
        <v>-3</v>
      </c>
    </row>
    <row r="66" spans="1:12">
      <c r="A66" s="106">
        <v>73</v>
      </c>
      <c r="B66" s="103" t="s">
        <v>65</v>
      </c>
      <c r="C66" s="102">
        <v>7119</v>
      </c>
      <c r="D66" s="102">
        <v>7203</v>
      </c>
      <c r="E66" s="102">
        <v>7085</v>
      </c>
      <c r="F66" s="104">
        <f t="shared" ref="F66:F90" si="6">E66/$E$90</f>
        <v>4.1380792653901797E-3</v>
      </c>
      <c r="G66" s="104">
        <f t="shared" ref="G66:G89" si="7">(E66-C66)/C66</f>
        <v>-4.7759516786065456E-3</v>
      </c>
      <c r="H66" s="101">
        <f t="shared" ref="H66:H89" si="8">E66-C66</f>
        <v>-34</v>
      </c>
      <c r="I66" s="105">
        <f t="shared" si="4"/>
        <v>-2.0317915620891597E-3</v>
      </c>
      <c r="J66" s="102">
        <f t="shared" ref="J66:J89" si="9">E66-D66</f>
        <v>-118</v>
      </c>
    </row>
    <row r="67" spans="1:12">
      <c r="A67" s="106">
        <v>74</v>
      </c>
      <c r="B67" s="103" t="s">
        <v>66</v>
      </c>
      <c r="C67" s="102">
        <v>7012</v>
      </c>
      <c r="D67" s="102">
        <v>7552</v>
      </c>
      <c r="E67" s="102">
        <v>7498</v>
      </c>
      <c r="F67" s="104">
        <f t="shared" si="6"/>
        <v>4.3792968711214636E-3</v>
      </c>
      <c r="G67" s="104">
        <f t="shared" si="7"/>
        <v>6.9309754706217919E-2</v>
      </c>
      <c r="H67" s="101">
        <f t="shared" si="8"/>
        <v>486</v>
      </c>
      <c r="I67" s="105">
        <f t="shared" ref="I67:I90" si="10">H67/$H$90</f>
        <v>2.9042667622803872E-2</v>
      </c>
      <c r="J67" s="102">
        <f t="shared" si="9"/>
        <v>-54</v>
      </c>
    </row>
    <row r="68" spans="1:12">
      <c r="A68" s="106">
        <v>75</v>
      </c>
      <c r="B68" s="103" t="s">
        <v>67</v>
      </c>
      <c r="C68" s="102">
        <v>2048</v>
      </c>
      <c r="D68" s="102">
        <v>2161</v>
      </c>
      <c r="E68" s="102">
        <v>2146</v>
      </c>
      <c r="F68" s="104">
        <f t="shared" si="6"/>
        <v>1.2533970506037157E-3</v>
      </c>
      <c r="G68" s="104">
        <f t="shared" si="7"/>
        <v>4.78515625E-2</v>
      </c>
      <c r="H68" s="101">
        <f t="shared" si="8"/>
        <v>98</v>
      </c>
      <c r="I68" s="105">
        <f t="shared" si="10"/>
        <v>5.8563403848452249E-3</v>
      </c>
      <c r="J68" s="102">
        <f t="shared" si="9"/>
        <v>-15</v>
      </c>
    </row>
    <row r="69" spans="1:12">
      <c r="A69" s="106">
        <v>77</v>
      </c>
      <c r="B69" s="103" t="s">
        <v>68</v>
      </c>
      <c r="C69" s="102">
        <v>5795</v>
      </c>
      <c r="D69" s="102">
        <v>5694</v>
      </c>
      <c r="E69" s="102">
        <v>5622</v>
      </c>
      <c r="F69" s="104">
        <f t="shared" si="6"/>
        <v>3.2835965603420733E-3</v>
      </c>
      <c r="G69" s="104">
        <f t="shared" si="7"/>
        <v>-2.985332182916307E-2</v>
      </c>
      <c r="H69" s="101">
        <f t="shared" si="8"/>
        <v>-173</v>
      </c>
      <c r="I69" s="105">
        <f t="shared" si="10"/>
        <v>-1.0338233536512489E-2</v>
      </c>
      <c r="J69" s="102">
        <f t="shared" si="9"/>
        <v>-72</v>
      </c>
    </row>
    <row r="70" spans="1:12">
      <c r="A70" s="106">
        <v>78</v>
      </c>
      <c r="B70" s="103" t="s">
        <v>69</v>
      </c>
      <c r="C70" s="102">
        <v>1201</v>
      </c>
      <c r="D70" s="102">
        <v>1498</v>
      </c>
      <c r="E70" s="102">
        <v>1487</v>
      </c>
      <c r="F70" s="104">
        <f t="shared" si="6"/>
        <v>8.6850019303249073E-4</v>
      </c>
      <c r="G70" s="104">
        <f t="shared" si="7"/>
        <v>0.23813488759367193</v>
      </c>
      <c r="H70" s="101">
        <f t="shared" si="8"/>
        <v>286</v>
      </c>
      <c r="I70" s="105">
        <f t="shared" si="10"/>
        <v>1.7090952551691168E-2</v>
      </c>
      <c r="J70" s="102">
        <f t="shared" si="9"/>
        <v>-11</v>
      </c>
    </row>
    <row r="71" spans="1:12">
      <c r="A71" s="106">
        <v>79</v>
      </c>
      <c r="B71" s="103" t="s">
        <v>70</v>
      </c>
      <c r="C71" s="102">
        <v>8076</v>
      </c>
      <c r="D71" s="102">
        <v>8284</v>
      </c>
      <c r="E71" s="102">
        <v>8184</v>
      </c>
      <c r="F71" s="104">
        <f t="shared" si="6"/>
        <v>4.7799634026751206E-3</v>
      </c>
      <c r="G71" s="104">
        <f t="shared" si="7"/>
        <v>1.3372956909361069E-2</v>
      </c>
      <c r="H71" s="101">
        <f t="shared" si="8"/>
        <v>108</v>
      </c>
      <c r="I71" s="105">
        <f t="shared" si="10"/>
        <v>6.4539261384008607E-3</v>
      </c>
      <c r="J71" s="102">
        <f t="shared" si="9"/>
        <v>-100</v>
      </c>
    </row>
    <row r="72" spans="1:12">
      <c r="A72" s="106">
        <v>80</v>
      </c>
      <c r="B72" s="103" t="s">
        <v>71</v>
      </c>
      <c r="C72" s="102">
        <v>19660</v>
      </c>
      <c r="D72" s="102">
        <v>20462</v>
      </c>
      <c r="E72" s="102">
        <v>20065</v>
      </c>
      <c r="F72" s="104">
        <f t="shared" si="6"/>
        <v>1.1719204016944807E-2</v>
      </c>
      <c r="G72" s="104">
        <f t="shared" si="7"/>
        <v>2.0600203458799593E-2</v>
      </c>
      <c r="H72" s="101">
        <f t="shared" si="8"/>
        <v>405</v>
      </c>
      <c r="I72" s="105">
        <f t="shared" si="10"/>
        <v>2.4202223019003228E-2</v>
      </c>
      <c r="J72" s="102">
        <f t="shared" si="9"/>
        <v>-397</v>
      </c>
    </row>
    <row r="73" spans="1:12">
      <c r="A73" s="106">
        <v>81</v>
      </c>
      <c r="B73" s="103" t="s">
        <v>72</v>
      </c>
      <c r="C73" s="102">
        <v>47316</v>
      </c>
      <c r="D73" s="102">
        <v>54976</v>
      </c>
      <c r="E73" s="102">
        <v>47102</v>
      </c>
      <c r="F73" s="104">
        <f t="shared" si="6"/>
        <v>2.7510488293353317E-2</v>
      </c>
      <c r="G73" s="104">
        <f t="shared" si="7"/>
        <v>-4.5227829909544343E-3</v>
      </c>
      <c r="H73" s="101">
        <f t="shared" si="8"/>
        <v>-214</v>
      </c>
      <c r="I73" s="105">
        <f t="shared" si="10"/>
        <v>-1.2788335126090594E-2</v>
      </c>
      <c r="J73" s="102">
        <f t="shared" si="9"/>
        <v>-7874</v>
      </c>
    </row>
    <row r="74" spans="1:12">
      <c r="A74" s="106">
        <v>82</v>
      </c>
      <c r="B74" s="103" t="s">
        <v>73</v>
      </c>
      <c r="C74" s="102">
        <v>51491</v>
      </c>
      <c r="D74" s="102">
        <v>51377</v>
      </c>
      <c r="E74" s="102">
        <v>50469</v>
      </c>
      <c r="F74" s="104">
        <f t="shared" si="6"/>
        <v>2.9477025045162593E-2</v>
      </c>
      <c r="G74" s="104">
        <f t="shared" si="7"/>
        <v>-1.984812879920763E-2</v>
      </c>
      <c r="H74" s="101">
        <f t="shared" si="8"/>
        <v>-1022</v>
      </c>
      <c r="I74" s="105">
        <f t="shared" si="10"/>
        <v>-6.1073264013385919E-2</v>
      </c>
      <c r="J74" s="102">
        <f t="shared" si="9"/>
        <v>-908</v>
      </c>
    </row>
    <row r="75" spans="1:12">
      <c r="A75" s="106">
        <v>84</v>
      </c>
      <c r="B75" s="103" t="s">
        <v>74</v>
      </c>
      <c r="C75" s="102">
        <v>1003</v>
      </c>
      <c r="D75" s="102">
        <v>2503</v>
      </c>
      <c r="E75" s="102">
        <v>2683</v>
      </c>
      <c r="F75" s="104">
        <f t="shared" si="6"/>
        <v>1.5670383442543193E-3</v>
      </c>
      <c r="G75" s="104">
        <f t="shared" si="7"/>
        <v>1.6749750747756731</v>
      </c>
      <c r="H75" s="101">
        <f t="shared" si="8"/>
        <v>1680</v>
      </c>
      <c r="I75" s="105">
        <f t="shared" si="10"/>
        <v>0.10039440659734672</v>
      </c>
      <c r="J75" s="102">
        <f t="shared" si="9"/>
        <v>180</v>
      </c>
    </row>
    <row r="76" spans="1:12">
      <c r="A76" s="106">
        <v>85</v>
      </c>
      <c r="B76" s="103" t="s">
        <v>75</v>
      </c>
      <c r="C76" s="102">
        <v>24517</v>
      </c>
      <c r="D76" s="102">
        <v>32539</v>
      </c>
      <c r="E76" s="102">
        <v>26298</v>
      </c>
      <c r="F76" s="104">
        <f t="shared" si="6"/>
        <v>1.5359662458889336E-2</v>
      </c>
      <c r="G76" s="104">
        <f t="shared" si="7"/>
        <v>7.2643471876657012E-2</v>
      </c>
      <c r="H76" s="101">
        <f t="shared" si="8"/>
        <v>1781</v>
      </c>
      <c r="I76" s="105">
        <f t="shared" si="10"/>
        <v>0.10643002270825863</v>
      </c>
      <c r="J76" s="102">
        <f t="shared" si="9"/>
        <v>-6241</v>
      </c>
    </row>
    <row r="77" spans="1:12">
      <c r="A77" s="106">
        <v>86</v>
      </c>
      <c r="B77" s="103" t="s">
        <v>76</v>
      </c>
      <c r="C77" s="102">
        <v>21444</v>
      </c>
      <c r="D77" s="102">
        <v>22933</v>
      </c>
      <c r="E77" s="102">
        <v>22861</v>
      </c>
      <c r="F77" s="104">
        <f t="shared" si="6"/>
        <v>1.3352241367125603E-2</v>
      </c>
      <c r="G77" s="104">
        <f t="shared" si="7"/>
        <v>6.6079089722066775E-2</v>
      </c>
      <c r="H77" s="101">
        <f t="shared" si="8"/>
        <v>1417</v>
      </c>
      <c r="I77" s="105">
        <f t="shared" si="10"/>
        <v>8.4677901278833512E-2</v>
      </c>
      <c r="J77" s="102">
        <f t="shared" si="9"/>
        <v>-72</v>
      </c>
    </row>
    <row r="78" spans="1:12">
      <c r="A78" s="106">
        <v>87</v>
      </c>
      <c r="B78" s="103" t="s">
        <v>77</v>
      </c>
      <c r="C78" s="102">
        <v>1586</v>
      </c>
      <c r="D78" s="102">
        <v>1558</v>
      </c>
      <c r="E78" s="102">
        <v>1527</v>
      </c>
      <c r="F78" s="104">
        <f t="shared" si="6"/>
        <v>8.91862673006465E-4</v>
      </c>
      <c r="G78" s="104">
        <f t="shared" si="7"/>
        <v>-3.7200504413619169E-2</v>
      </c>
      <c r="H78" s="101">
        <f t="shared" si="8"/>
        <v>-59</v>
      </c>
      <c r="I78" s="105">
        <f t="shared" si="10"/>
        <v>-3.5257559459782478E-3</v>
      </c>
      <c r="J78" s="102">
        <f t="shared" si="9"/>
        <v>-31</v>
      </c>
    </row>
    <row r="79" spans="1:12">
      <c r="A79" s="106">
        <v>88</v>
      </c>
      <c r="B79" s="103" t="s">
        <v>78</v>
      </c>
      <c r="C79" s="102">
        <v>4114</v>
      </c>
      <c r="D79" s="102">
        <v>4397</v>
      </c>
      <c r="E79" s="102">
        <v>4331</v>
      </c>
      <c r="F79" s="104">
        <f t="shared" si="6"/>
        <v>2.5295725191820562E-3</v>
      </c>
      <c r="G79" s="104">
        <f t="shared" si="7"/>
        <v>5.2746718522119589E-2</v>
      </c>
      <c r="H79" s="101">
        <f t="shared" si="8"/>
        <v>217</v>
      </c>
      <c r="I79" s="105">
        <f t="shared" si="10"/>
        <v>1.2967610852157285E-2</v>
      </c>
      <c r="J79" s="102">
        <f t="shared" si="9"/>
        <v>-66</v>
      </c>
    </row>
    <row r="80" spans="1:12">
      <c r="A80" s="106">
        <v>90</v>
      </c>
      <c r="B80" s="103" t="s">
        <v>79</v>
      </c>
      <c r="C80" s="102">
        <v>1440</v>
      </c>
      <c r="D80" s="102">
        <v>1469</v>
      </c>
      <c r="E80" s="102">
        <v>1425</v>
      </c>
      <c r="F80" s="104">
        <f t="shared" si="6"/>
        <v>8.3228834907283079E-4</v>
      </c>
      <c r="G80" s="104">
        <f t="shared" si="7"/>
        <v>-1.0416666666666666E-2</v>
      </c>
      <c r="H80" s="101">
        <f t="shared" si="8"/>
        <v>-15</v>
      </c>
      <c r="I80" s="105">
        <f t="shared" si="10"/>
        <v>-8.9637863033345283E-4</v>
      </c>
      <c r="J80" s="102">
        <f t="shared" si="9"/>
        <v>-44</v>
      </c>
      <c r="L80" s="10"/>
    </row>
    <row r="81" spans="1:12">
      <c r="A81" s="106">
        <v>91</v>
      </c>
      <c r="B81" s="103" t="s">
        <v>80</v>
      </c>
      <c r="C81" s="102">
        <v>343</v>
      </c>
      <c r="D81" s="102">
        <v>397</v>
      </c>
      <c r="E81" s="102">
        <v>401</v>
      </c>
      <c r="F81" s="104">
        <f t="shared" si="6"/>
        <v>2.3420886173909132E-4</v>
      </c>
      <c r="G81" s="104">
        <f t="shared" si="7"/>
        <v>0.16909620991253643</v>
      </c>
      <c r="H81" s="101">
        <f t="shared" si="8"/>
        <v>58</v>
      </c>
      <c r="I81" s="105">
        <f t="shared" si="10"/>
        <v>3.4659973706226842E-3</v>
      </c>
      <c r="J81" s="102">
        <f t="shared" si="9"/>
        <v>4</v>
      </c>
    </row>
    <row r="82" spans="1:12">
      <c r="A82" s="106">
        <v>92</v>
      </c>
      <c r="B82" s="103" t="s">
        <v>81</v>
      </c>
      <c r="C82" s="102">
        <v>4117</v>
      </c>
      <c r="D82" s="102">
        <v>3883</v>
      </c>
      <c r="E82" s="102">
        <v>3818</v>
      </c>
      <c r="F82" s="104">
        <f t="shared" si="6"/>
        <v>2.229948713515837E-3</v>
      </c>
      <c r="G82" s="104">
        <f t="shared" si="7"/>
        <v>-7.2625698324022353E-2</v>
      </c>
      <c r="H82" s="101">
        <f t="shared" si="8"/>
        <v>-299</v>
      </c>
      <c r="I82" s="105">
        <f t="shared" si="10"/>
        <v>-1.7867814031313493E-2</v>
      </c>
      <c r="J82" s="102">
        <f t="shared" si="9"/>
        <v>-65</v>
      </c>
    </row>
    <row r="83" spans="1:12">
      <c r="A83" s="106">
        <v>93</v>
      </c>
      <c r="B83" s="103" t="s">
        <v>82</v>
      </c>
      <c r="C83" s="102">
        <v>7146</v>
      </c>
      <c r="D83" s="102">
        <v>7505</v>
      </c>
      <c r="E83" s="102">
        <v>7464</v>
      </c>
      <c r="F83" s="104">
        <f t="shared" si="6"/>
        <v>4.359438763143585E-3</v>
      </c>
      <c r="G83" s="104">
        <f t="shared" si="7"/>
        <v>4.4500419815281279E-2</v>
      </c>
      <c r="H83" s="101">
        <f t="shared" si="8"/>
        <v>318</v>
      </c>
      <c r="I83" s="105">
        <f t="shared" si="10"/>
        <v>1.9003226963069199E-2</v>
      </c>
      <c r="J83" s="102">
        <f t="shared" si="9"/>
        <v>-41</v>
      </c>
    </row>
    <row r="84" spans="1:12">
      <c r="A84" s="106">
        <v>94</v>
      </c>
      <c r="B84" s="103" t="s">
        <v>83</v>
      </c>
      <c r="C84" s="102">
        <v>10072</v>
      </c>
      <c r="D84" s="102">
        <v>10249</v>
      </c>
      <c r="E84" s="102">
        <v>9930</v>
      </c>
      <c r="F84" s="104">
        <f t="shared" si="6"/>
        <v>5.7997356535390947E-3</v>
      </c>
      <c r="G84" s="104">
        <f t="shared" si="7"/>
        <v>-1.4098490865766481E-2</v>
      </c>
      <c r="H84" s="101">
        <f t="shared" si="8"/>
        <v>-142</v>
      </c>
      <c r="I84" s="105">
        <f t="shared" si="10"/>
        <v>-8.4857177004900204E-3</v>
      </c>
      <c r="J84" s="102">
        <f t="shared" si="9"/>
        <v>-319</v>
      </c>
    </row>
    <row r="85" spans="1:12">
      <c r="A85" s="106">
        <v>95</v>
      </c>
      <c r="B85" s="103" t="s">
        <v>84</v>
      </c>
      <c r="C85" s="102">
        <v>11686</v>
      </c>
      <c r="D85" s="102">
        <v>11677</v>
      </c>
      <c r="E85" s="102">
        <v>11556</v>
      </c>
      <c r="F85" s="104">
        <f t="shared" si="6"/>
        <v>6.7494204644811453E-3</v>
      </c>
      <c r="G85" s="104">
        <f t="shared" si="7"/>
        <v>-1.1124422385760739E-2</v>
      </c>
      <c r="H85" s="101">
        <f t="shared" si="8"/>
        <v>-130</v>
      </c>
      <c r="I85" s="105">
        <f t="shared" si="10"/>
        <v>-7.7686147962232584E-3</v>
      </c>
      <c r="J85" s="102">
        <f t="shared" si="9"/>
        <v>-121</v>
      </c>
    </row>
    <row r="86" spans="1:12">
      <c r="A86" s="106">
        <v>96</v>
      </c>
      <c r="B86" s="103" t="s">
        <v>85</v>
      </c>
      <c r="C86" s="102">
        <v>28817</v>
      </c>
      <c r="D86" s="102">
        <v>29077</v>
      </c>
      <c r="E86" s="102">
        <v>28760</v>
      </c>
      <c r="F86" s="104">
        <f t="shared" si="6"/>
        <v>1.6797623101287448E-2</v>
      </c>
      <c r="G86" s="104">
        <f t="shared" si="7"/>
        <v>-1.9779990977547976E-3</v>
      </c>
      <c r="H86" s="101">
        <f t="shared" si="8"/>
        <v>-57</v>
      </c>
      <c r="I86" s="105">
        <f t="shared" si="10"/>
        <v>-3.4062387952671206E-3</v>
      </c>
      <c r="J86" s="102">
        <f t="shared" si="9"/>
        <v>-317</v>
      </c>
    </row>
    <row r="87" spans="1:12">
      <c r="A87" s="106">
        <v>97</v>
      </c>
      <c r="B87" s="103" t="s">
        <v>86</v>
      </c>
      <c r="C87" s="102">
        <v>30411</v>
      </c>
      <c r="D87" s="102">
        <v>23452</v>
      </c>
      <c r="E87" s="102">
        <v>22717</v>
      </c>
      <c r="F87" s="104">
        <f t="shared" si="6"/>
        <v>1.3268136439219296E-2</v>
      </c>
      <c r="G87" s="104">
        <f t="shared" si="7"/>
        <v>-0.25300055900825358</v>
      </c>
      <c r="H87" s="101">
        <f t="shared" si="8"/>
        <v>-7694</v>
      </c>
      <c r="I87" s="105">
        <f t="shared" si="10"/>
        <v>-0.45978247878570577</v>
      </c>
      <c r="J87" s="102">
        <f t="shared" si="9"/>
        <v>-735</v>
      </c>
    </row>
    <row r="88" spans="1:12">
      <c r="A88" s="106">
        <v>98</v>
      </c>
      <c r="B88" s="103" t="s">
        <v>87</v>
      </c>
      <c r="C88" s="102">
        <v>533</v>
      </c>
      <c r="D88" s="102">
        <v>497</v>
      </c>
      <c r="E88" s="102">
        <v>492</v>
      </c>
      <c r="F88" s="104">
        <f t="shared" si="6"/>
        <v>2.8735850367988261E-4</v>
      </c>
      <c r="G88" s="104">
        <f t="shared" si="7"/>
        <v>-7.6923076923076927E-2</v>
      </c>
      <c r="H88" s="101">
        <f t="shared" si="8"/>
        <v>-41</v>
      </c>
      <c r="I88" s="105">
        <f t="shared" si="10"/>
        <v>-2.4501015895781043E-3</v>
      </c>
      <c r="J88" s="102">
        <f t="shared" si="9"/>
        <v>-5</v>
      </c>
    </row>
    <row r="89" spans="1:12">
      <c r="A89" s="106">
        <v>99</v>
      </c>
      <c r="B89" s="103" t="s">
        <v>88</v>
      </c>
      <c r="C89" s="102">
        <v>489</v>
      </c>
      <c r="D89" s="102">
        <v>481</v>
      </c>
      <c r="E89" s="102">
        <v>478</v>
      </c>
      <c r="F89" s="104">
        <f t="shared" si="6"/>
        <v>2.7918163568899166E-4</v>
      </c>
      <c r="G89" s="104">
        <f t="shared" si="7"/>
        <v>-2.2494887525562373E-2</v>
      </c>
      <c r="H89" s="101">
        <f t="shared" si="8"/>
        <v>-11</v>
      </c>
      <c r="I89" s="105">
        <f t="shared" si="10"/>
        <v>-6.5734432891119876E-4</v>
      </c>
      <c r="J89" s="102">
        <f t="shared" si="9"/>
        <v>-3</v>
      </c>
    </row>
    <row r="90" spans="1:12" s="114" customFormat="1">
      <c r="A90" s="169" t="s">
        <v>89</v>
      </c>
      <c r="B90" s="169"/>
      <c r="C90" s="68">
        <v>1695413</v>
      </c>
      <c r="D90" s="68">
        <v>1751919</v>
      </c>
      <c r="E90" s="68">
        <v>1712147</v>
      </c>
      <c r="F90" s="104">
        <f t="shared" si="6"/>
        <v>1</v>
      </c>
      <c r="G90" s="104">
        <f>(E90-C90)/C90</f>
        <v>9.8701614296929415E-3</v>
      </c>
      <c r="H90" s="101">
        <f>E90-C90</f>
        <v>16734</v>
      </c>
      <c r="I90" s="105">
        <f t="shared" si="10"/>
        <v>1</v>
      </c>
      <c r="J90" s="101">
        <f>E90-D90</f>
        <v>-39772</v>
      </c>
      <c r="L90" s="20"/>
    </row>
    <row r="91" spans="1:12">
      <c r="C91" s="130"/>
      <c r="D91" s="130"/>
      <c r="E91" s="133"/>
    </row>
    <row r="92" spans="1:12">
      <c r="C92" s="131"/>
      <c r="D92" s="129"/>
      <c r="E92" s="132"/>
    </row>
    <row r="93" spans="1:12">
      <c r="C93" s="130"/>
      <c r="D93" s="130"/>
      <c r="E93" s="133"/>
    </row>
    <row r="94" spans="1:12">
      <c r="C94" s="130"/>
      <c r="D94" s="130"/>
      <c r="E94" s="133"/>
    </row>
    <row r="95" spans="1:12">
      <c r="C95" s="130"/>
      <c r="D95" s="130"/>
      <c r="E95" s="133"/>
    </row>
  </sheetData>
  <mergeCells count="1">
    <mergeCell ref="A90:B90"/>
  </mergeCells>
  <pageMargins left="0.7" right="0.7" top="0.75" bottom="0.75" header="0.3" footer="0.3"/>
  <pageSetup paperSize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J87"/>
  <sheetViews>
    <sheetView zoomScale="80" zoomScaleNormal="80" workbookViewId="0">
      <pane ySplit="1" topLeftCell="A2" activePane="bottomLeft" state="frozen"/>
      <selection activeCell="W1" sqref="W1"/>
      <selection pane="bottomLeft" activeCell="B87" sqref="B87"/>
    </sheetView>
  </sheetViews>
  <sheetFormatPr defaultColWidth="9.1796875" defaultRowHeight="14.5"/>
  <cols>
    <col min="1" max="1" width="11.81640625" style="6" customWidth="1"/>
    <col min="2" max="2" width="16.453125" style="6" bestFit="1" customWidth="1"/>
    <col min="3" max="5" width="12" style="6" customWidth="1"/>
    <col min="6" max="6" width="18.1796875" style="6" customWidth="1"/>
    <col min="7" max="7" width="30.453125" style="6" customWidth="1"/>
    <col min="8" max="8" width="27.453125" style="6" customWidth="1"/>
    <col min="9" max="9" width="22.26953125" style="6" customWidth="1"/>
    <col min="10" max="10" width="29.7265625" style="6" customWidth="1"/>
    <col min="11" max="16384" width="9.1796875" style="6"/>
  </cols>
  <sheetData>
    <row r="1" spans="1:10" ht="29">
      <c r="A1" s="97" t="s">
        <v>91</v>
      </c>
      <c r="B1" s="97" t="s">
        <v>174</v>
      </c>
      <c r="C1" s="97">
        <v>42186</v>
      </c>
      <c r="D1" s="97">
        <v>42522</v>
      </c>
      <c r="E1" s="97">
        <v>42552</v>
      </c>
      <c r="F1" s="96" t="s">
        <v>301</v>
      </c>
      <c r="G1" s="96" t="s">
        <v>295</v>
      </c>
      <c r="H1" s="96" t="s">
        <v>302</v>
      </c>
      <c r="I1" s="96" t="s">
        <v>303</v>
      </c>
      <c r="J1" s="126" t="s">
        <v>304</v>
      </c>
    </row>
    <row r="2" spans="1:10">
      <c r="A2" s="43">
        <v>1</v>
      </c>
      <c r="B2" s="107" t="s">
        <v>92</v>
      </c>
      <c r="C2" s="102">
        <v>291832</v>
      </c>
      <c r="D2" s="102">
        <v>295623</v>
      </c>
      <c r="E2" s="102">
        <v>290849</v>
      </c>
      <c r="F2" s="104">
        <f t="shared" ref="F2:F65" si="0">E2/$E$83</f>
        <v>2.0675247296996241E-2</v>
      </c>
      <c r="G2" s="104">
        <f t="shared" ref="G2:G65" si="1">(E2-C2)/C2</f>
        <v>-3.3683763261054306E-3</v>
      </c>
      <c r="H2" s="101">
        <f t="shared" ref="H2:H65" si="2">E2-C2</f>
        <v>-983</v>
      </c>
      <c r="I2" s="105">
        <f>H2/$H$83</f>
        <v>-5.5781594910993453E-3</v>
      </c>
      <c r="J2" s="102">
        <f t="shared" ref="J2:J65" si="3">E2-D2</f>
        <v>-4774</v>
      </c>
    </row>
    <row r="3" spans="1:10">
      <c r="A3" s="43">
        <v>2</v>
      </c>
      <c r="B3" s="107" t="s">
        <v>93</v>
      </c>
      <c r="C3" s="102">
        <v>41411</v>
      </c>
      <c r="D3" s="102">
        <v>48733</v>
      </c>
      <c r="E3" s="102">
        <v>43247</v>
      </c>
      <c r="F3" s="104">
        <f t="shared" si="0"/>
        <v>3.0742495929269014E-3</v>
      </c>
      <c r="G3" s="104">
        <f t="shared" si="1"/>
        <v>4.4336045978121755E-2</v>
      </c>
      <c r="H3" s="101">
        <f t="shared" si="2"/>
        <v>1836</v>
      </c>
      <c r="I3" s="105">
        <f t="shared" ref="I3:I66" si="4">H3/$H$83</f>
        <v>1.0418617320100101E-2</v>
      </c>
      <c r="J3" s="102">
        <f t="shared" si="3"/>
        <v>-5486</v>
      </c>
    </row>
    <row r="4" spans="1:10">
      <c r="A4" s="43">
        <v>3</v>
      </c>
      <c r="B4" s="107" t="s">
        <v>94</v>
      </c>
      <c r="C4" s="102">
        <v>91688</v>
      </c>
      <c r="D4" s="102">
        <v>92113</v>
      </c>
      <c r="E4" s="102">
        <v>93564</v>
      </c>
      <c r="F4" s="104">
        <f t="shared" si="0"/>
        <v>6.6510761188663401E-3</v>
      </c>
      <c r="G4" s="104">
        <f t="shared" si="1"/>
        <v>2.0460692784224761E-2</v>
      </c>
      <c r="H4" s="101">
        <f t="shared" si="2"/>
        <v>1876</v>
      </c>
      <c r="I4" s="105">
        <f t="shared" si="4"/>
        <v>1.0645602446899667E-2</v>
      </c>
      <c r="J4" s="102">
        <f t="shared" si="3"/>
        <v>1451</v>
      </c>
    </row>
    <row r="5" spans="1:10">
      <c r="A5" s="43">
        <v>4</v>
      </c>
      <c r="B5" s="107" t="s">
        <v>95</v>
      </c>
      <c r="C5" s="102">
        <v>21080</v>
      </c>
      <c r="D5" s="102">
        <v>25140</v>
      </c>
      <c r="E5" s="102">
        <v>20135</v>
      </c>
      <c r="F5" s="104">
        <f t="shared" si="0"/>
        <v>1.4313135143150546E-3</v>
      </c>
      <c r="G5" s="104">
        <f t="shared" si="1"/>
        <v>-4.48292220113852E-2</v>
      </c>
      <c r="H5" s="101">
        <f t="shared" si="2"/>
        <v>-945</v>
      </c>
      <c r="I5" s="105">
        <f t="shared" si="4"/>
        <v>-5.3625236206397576E-3</v>
      </c>
      <c r="J5" s="102">
        <f t="shared" si="3"/>
        <v>-5005</v>
      </c>
    </row>
    <row r="6" spans="1:10">
      <c r="A6" s="43">
        <v>5</v>
      </c>
      <c r="B6" s="107" t="s">
        <v>96</v>
      </c>
      <c r="C6" s="102">
        <v>41906</v>
      </c>
      <c r="D6" s="102">
        <v>44321</v>
      </c>
      <c r="E6" s="102">
        <v>42188</v>
      </c>
      <c r="F6" s="104">
        <f t="shared" si="0"/>
        <v>2.9989696817444012E-3</v>
      </c>
      <c r="G6" s="104">
        <f t="shared" si="1"/>
        <v>6.72934663294039E-3</v>
      </c>
      <c r="H6" s="101">
        <f t="shared" si="2"/>
        <v>282</v>
      </c>
      <c r="I6" s="105">
        <f t="shared" si="4"/>
        <v>1.6002451439369435E-3</v>
      </c>
      <c r="J6" s="102">
        <f t="shared" si="3"/>
        <v>-2133</v>
      </c>
    </row>
    <row r="7" spans="1:10">
      <c r="A7" s="43">
        <v>6</v>
      </c>
      <c r="B7" s="107" t="s">
        <v>97</v>
      </c>
      <c r="C7" s="102">
        <v>1181998</v>
      </c>
      <c r="D7" s="102">
        <v>1315300</v>
      </c>
      <c r="E7" s="102">
        <v>1280751</v>
      </c>
      <c r="F7" s="104">
        <f t="shared" si="0"/>
        <v>9.1043268675069303E-2</v>
      </c>
      <c r="G7" s="104">
        <f t="shared" si="1"/>
        <v>8.3547518692925024E-2</v>
      </c>
      <c r="H7" s="101">
        <f t="shared" si="2"/>
        <v>98753</v>
      </c>
      <c r="I7" s="105">
        <f t="shared" si="4"/>
        <v>0.56038655567093965</v>
      </c>
      <c r="J7" s="102">
        <f t="shared" si="3"/>
        <v>-34549</v>
      </c>
    </row>
    <row r="8" spans="1:10">
      <c r="A8" s="43">
        <v>7</v>
      </c>
      <c r="B8" s="107" t="s">
        <v>98</v>
      </c>
      <c r="C8" s="102">
        <v>591939</v>
      </c>
      <c r="D8" s="102">
        <v>517587</v>
      </c>
      <c r="E8" s="102">
        <v>525007</v>
      </c>
      <c r="F8" s="104">
        <f t="shared" si="0"/>
        <v>3.7320566884032964E-2</v>
      </c>
      <c r="G8" s="104">
        <f t="shared" si="1"/>
        <v>-0.11307246185840095</v>
      </c>
      <c r="H8" s="101">
        <f t="shared" si="2"/>
        <v>-66932</v>
      </c>
      <c r="I8" s="105">
        <f t="shared" si="4"/>
        <v>-0.37981421267371457</v>
      </c>
      <c r="J8" s="102">
        <f t="shared" si="3"/>
        <v>7420</v>
      </c>
    </row>
    <row r="9" spans="1:10">
      <c r="A9" s="43">
        <v>8</v>
      </c>
      <c r="B9" s="107" t="s">
        <v>99</v>
      </c>
      <c r="C9" s="102">
        <v>23293</v>
      </c>
      <c r="D9" s="102">
        <v>23755</v>
      </c>
      <c r="E9" s="102">
        <v>23681</v>
      </c>
      <c r="F9" s="104">
        <f t="shared" si="0"/>
        <v>1.6833839251301119E-3</v>
      </c>
      <c r="G9" s="104">
        <f t="shared" si="1"/>
        <v>1.6657364873567167E-2</v>
      </c>
      <c r="H9" s="101">
        <f t="shared" si="2"/>
        <v>388</v>
      </c>
      <c r="I9" s="105">
        <f t="shared" si="4"/>
        <v>2.2017557299557947E-3</v>
      </c>
      <c r="J9" s="102">
        <f t="shared" si="3"/>
        <v>-74</v>
      </c>
    </row>
    <row r="10" spans="1:10">
      <c r="A10" s="43">
        <v>9</v>
      </c>
      <c r="B10" s="107" t="s">
        <v>100</v>
      </c>
      <c r="C10" s="102">
        <v>162157</v>
      </c>
      <c r="D10" s="102">
        <v>160759</v>
      </c>
      <c r="E10" s="102">
        <v>163703</v>
      </c>
      <c r="F10" s="104">
        <f t="shared" si="0"/>
        <v>1.1636966289243475E-2</v>
      </c>
      <c r="G10" s="104">
        <f t="shared" si="1"/>
        <v>9.5339701647169095E-3</v>
      </c>
      <c r="H10" s="101">
        <f t="shared" si="2"/>
        <v>1546</v>
      </c>
      <c r="I10" s="105">
        <f t="shared" si="4"/>
        <v>8.7729751508032437E-3</v>
      </c>
      <c r="J10" s="102">
        <f t="shared" si="3"/>
        <v>2944</v>
      </c>
    </row>
    <row r="11" spans="1:10">
      <c r="A11" s="43">
        <v>10</v>
      </c>
      <c r="B11" s="107" t="s">
        <v>101</v>
      </c>
      <c r="C11" s="102">
        <v>169346</v>
      </c>
      <c r="D11" s="102">
        <v>168291</v>
      </c>
      <c r="E11" s="102">
        <v>170509</v>
      </c>
      <c r="F11" s="104">
        <f t="shared" si="0"/>
        <v>1.2120776558845078E-2</v>
      </c>
      <c r="G11" s="104">
        <f t="shared" si="1"/>
        <v>6.8675965183706729E-3</v>
      </c>
      <c r="H11" s="101">
        <f t="shared" si="2"/>
        <v>1163</v>
      </c>
      <c r="I11" s="105">
        <f t="shared" si="4"/>
        <v>6.5995925616973948E-3</v>
      </c>
      <c r="J11" s="102">
        <f t="shared" si="3"/>
        <v>2218</v>
      </c>
    </row>
    <row r="12" spans="1:10">
      <c r="A12" s="43">
        <v>11</v>
      </c>
      <c r="B12" s="107" t="s">
        <v>102</v>
      </c>
      <c r="C12" s="102">
        <v>43231</v>
      </c>
      <c r="D12" s="102">
        <v>43819</v>
      </c>
      <c r="E12" s="102">
        <v>43926</v>
      </c>
      <c r="F12" s="104">
        <f t="shared" si="0"/>
        <v>3.1225168825330558E-3</v>
      </c>
      <c r="G12" s="104">
        <f t="shared" si="1"/>
        <v>1.6076426638291966E-2</v>
      </c>
      <c r="H12" s="101">
        <f t="shared" si="2"/>
        <v>695</v>
      </c>
      <c r="I12" s="105">
        <f t="shared" si="4"/>
        <v>3.9438665781424669E-3</v>
      </c>
      <c r="J12" s="102">
        <f t="shared" si="3"/>
        <v>107</v>
      </c>
    </row>
    <row r="13" spans="1:10">
      <c r="A13" s="43">
        <v>12</v>
      </c>
      <c r="B13" s="107" t="s">
        <v>103</v>
      </c>
      <c r="C13" s="102">
        <v>22662</v>
      </c>
      <c r="D13" s="102">
        <v>27541</v>
      </c>
      <c r="E13" s="102">
        <v>26369</v>
      </c>
      <c r="F13" s="104">
        <f t="shared" si="0"/>
        <v>1.874462679859631E-3</v>
      </c>
      <c r="G13" s="104">
        <f t="shared" si="1"/>
        <v>0.16357779542847056</v>
      </c>
      <c r="H13" s="101">
        <f t="shared" si="2"/>
        <v>3707</v>
      </c>
      <c r="I13" s="105">
        <f t="shared" si="4"/>
        <v>2.103584662614982E-2</v>
      </c>
      <c r="J13" s="102">
        <f t="shared" si="3"/>
        <v>-1172</v>
      </c>
    </row>
    <row r="14" spans="1:10">
      <c r="A14" s="43">
        <v>13</v>
      </c>
      <c r="B14" s="107" t="s">
        <v>104</v>
      </c>
      <c r="C14" s="102">
        <v>20180</v>
      </c>
      <c r="D14" s="102">
        <v>21830</v>
      </c>
      <c r="E14" s="102">
        <v>18635</v>
      </c>
      <c r="F14" s="104">
        <f t="shared" si="0"/>
        <v>1.3246847449347424E-3</v>
      </c>
      <c r="G14" s="104">
        <f t="shared" si="1"/>
        <v>-7.6560951437066399E-2</v>
      </c>
      <c r="H14" s="101">
        <f t="shared" si="2"/>
        <v>-1545</v>
      </c>
      <c r="I14" s="105">
        <f t="shared" si="4"/>
        <v>-8.7673005226332548E-3</v>
      </c>
      <c r="J14" s="102">
        <f t="shared" si="3"/>
        <v>-3195</v>
      </c>
    </row>
    <row r="15" spans="1:10">
      <c r="A15" s="43">
        <v>14</v>
      </c>
      <c r="B15" s="107" t="s">
        <v>105</v>
      </c>
      <c r="C15" s="102">
        <v>59087</v>
      </c>
      <c r="D15" s="102">
        <v>58059</v>
      </c>
      <c r="E15" s="102">
        <v>59051</v>
      </c>
      <c r="F15" s="104">
        <f t="shared" si="0"/>
        <v>4.197690307117868E-3</v>
      </c>
      <c r="G15" s="104">
        <f t="shared" si="1"/>
        <v>-6.0927107485572122E-4</v>
      </c>
      <c r="H15" s="101">
        <f t="shared" si="2"/>
        <v>-36</v>
      </c>
      <c r="I15" s="105">
        <f t="shared" si="4"/>
        <v>-2.0428661411960982E-4</v>
      </c>
      <c r="J15" s="102">
        <f t="shared" si="3"/>
        <v>992</v>
      </c>
    </row>
    <row r="16" spans="1:10">
      <c r="A16" s="43">
        <v>15</v>
      </c>
      <c r="B16" s="107" t="s">
        <v>106</v>
      </c>
      <c r="C16" s="102">
        <v>37295</v>
      </c>
      <c r="D16" s="102">
        <v>36896</v>
      </c>
      <c r="E16" s="102">
        <v>37106</v>
      </c>
      <c r="F16" s="104">
        <f t="shared" si="0"/>
        <v>2.6377114110839044E-3</v>
      </c>
      <c r="G16" s="104">
        <f t="shared" si="1"/>
        <v>-5.0677034455020777E-3</v>
      </c>
      <c r="H16" s="101">
        <f t="shared" si="2"/>
        <v>-189</v>
      </c>
      <c r="I16" s="105">
        <f t="shared" si="4"/>
        <v>-1.0725047241279516E-3</v>
      </c>
      <c r="J16" s="102">
        <f t="shared" si="3"/>
        <v>210</v>
      </c>
    </row>
    <row r="17" spans="1:10">
      <c r="A17" s="43">
        <v>16</v>
      </c>
      <c r="B17" s="107" t="s">
        <v>107</v>
      </c>
      <c r="C17" s="102">
        <v>645999</v>
      </c>
      <c r="D17" s="102">
        <v>661251</v>
      </c>
      <c r="E17" s="102">
        <v>658615</v>
      </c>
      <c r="F17" s="104">
        <f t="shared" si="0"/>
        <v>4.6818204630276118E-2</v>
      </c>
      <c r="G17" s="104">
        <f t="shared" si="1"/>
        <v>1.9529441996040241E-2</v>
      </c>
      <c r="H17" s="101">
        <f t="shared" si="2"/>
        <v>12616</v>
      </c>
      <c r="I17" s="105">
        <f t="shared" si="4"/>
        <v>7.1591108992583266E-2</v>
      </c>
      <c r="J17" s="102">
        <f t="shared" si="3"/>
        <v>-2636</v>
      </c>
    </row>
    <row r="18" spans="1:10">
      <c r="A18" s="43">
        <v>17</v>
      </c>
      <c r="B18" s="107" t="s">
        <v>108</v>
      </c>
      <c r="C18" s="102">
        <v>84161</v>
      </c>
      <c r="D18" s="102">
        <v>83066</v>
      </c>
      <c r="E18" s="102">
        <v>86446</v>
      </c>
      <c r="F18" s="104">
        <f t="shared" si="0"/>
        <v>6.1450870652336332E-3</v>
      </c>
      <c r="G18" s="104">
        <f t="shared" si="1"/>
        <v>2.7150342795356518E-2</v>
      </c>
      <c r="H18" s="101">
        <f t="shared" si="2"/>
        <v>2285</v>
      </c>
      <c r="I18" s="105">
        <f t="shared" si="4"/>
        <v>1.2966525368425234E-2</v>
      </c>
      <c r="J18" s="102">
        <f t="shared" si="3"/>
        <v>3380</v>
      </c>
    </row>
    <row r="19" spans="1:10">
      <c r="A19" s="43">
        <v>18</v>
      </c>
      <c r="B19" s="107" t="s">
        <v>109</v>
      </c>
      <c r="C19" s="102">
        <v>23815</v>
      </c>
      <c r="D19" s="102">
        <v>26869</v>
      </c>
      <c r="E19" s="102">
        <v>25679</v>
      </c>
      <c r="F19" s="104">
        <f t="shared" si="0"/>
        <v>1.8254134459446875E-3</v>
      </c>
      <c r="G19" s="104">
        <f t="shared" si="1"/>
        <v>7.8269997900482891E-2</v>
      </c>
      <c r="H19" s="101">
        <f t="shared" si="2"/>
        <v>1864</v>
      </c>
      <c r="I19" s="105">
        <f t="shared" si="4"/>
        <v>1.0577506908859797E-2</v>
      </c>
      <c r="J19" s="102">
        <f t="shared" si="3"/>
        <v>-1190</v>
      </c>
    </row>
    <row r="20" spans="1:10">
      <c r="A20" s="43">
        <v>19</v>
      </c>
      <c r="B20" s="107" t="s">
        <v>110</v>
      </c>
      <c r="C20" s="102">
        <v>55514</v>
      </c>
      <c r="D20" s="102">
        <v>60025</v>
      </c>
      <c r="E20" s="102">
        <v>58757</v>
      </c>
      <c r="F20" s="104">
        <f t="shared" si="0"/>
        <v>4.1767910683193276E-3</v>
      </c>
      <c r="G20" s="104">
        <f t="shared" si="1"/>
        <v>5.8417696436934827E-2</v>
      </c>
      <c r="H20" s="101">
        <f t="shared" si="2"/>
        <v>3243</v>
      </c>
      <c r="I20" s="105">
        <f t="shared" si="4"/>
        <v>1.8402819155274849E-2</v>
      </c>
      <c r="J20" s="102">
        <f t="shared" si="3"/>
        <v>-1268</v>
      </c>
    </row>
    <row r="21" spans="1:10">
      <c r="A21" s="43">
        <v>20</v>
      </c>
      <c r="B21" s="107" t="s">
        <v>111</v>
      </c>
      <c r="C21" s="102">
        <v>188791</v>
      </c>
      <c r="D21" s="102">
        <v>188389</v>
      </c>
      <c r="E21" s="102">
        <v>191307</v>
      </c>
      <c r="F21" s="104">
        <f t="shared" si="0"/>
        <v>1.359921998922623E-2</v>
      </c>
      <c r="G21" s="104">
        <f t="shared" si="1"/>
        <v>1.3326906473295867E-2</v>
      </c>
      <c r="H21" s="101">
        <f t="shared" si="2"/>
        <v>2516</v>
      </c>
      <c r="I21" s="105">
        <f t="shared" si="4"/>
        <v>1.4277364475692731E-2</v>
      </c>
      <c r="J21" s="102">
        <f t="shared" si="3"/>
        <v>2918</v>
      </c>
    </row>
    <row r="22" spans="1:10">
      <c r="A22" s="43">
        <v>21</v>
      </c>
      <c r="B22" s="107" t="s">
        <v>112</v>
      </c>
      <c r="C22" s="102">
        <v>117251</v>
      </c>
      <c r="D22" s="102">
        <v>128087</v>
      </c>
      <c r="E22" s="102">
        <v>115949</v>
      </c>
      <c r="F22" s="104">
        <f t="shared" si="0"/>
        <v>8.2423327872518624E-3</v>
      </c>
      <c r="G22" s="104">
        <f t="shared" si="1"/>
        <v>-1.110438290504985E-2</v>
      </c>
      <c r="H22" s="101">
        <f t="shared" si="2"/>
        <v>-1302</v>
      </c>
      <c r="I22" s="105">
        <f t="shared" si="4"/>
        <v>-7.3883658773258882E-3</v>
      </c>
      <c r="J22" s="102">
        <f t="shared" si="3"/>
        <v>-12138</v>
      </c>
    </row>
    <row r="23" spans="1:10">
      <c r="A23" s="43">
        <v>22</v>
      </c>
      <c r="B23" s="107" t="s">
        <v>113</v>
      </c>
      <c r="C23" s="102">
        <v>62138</v>
      </c>
      <c r="D23" s="102">
        <v>60891</v>
      </c>
      <c r="E23" s="102">
        <v>60725</v>
      </c>
      <c r="F23" s="104">
        <f t="shared" si="0"/>
        <v>4.3166880137462966E-3</v>
      </c>
      <c r="G23" s="104">
        <f t="shared" si="1"/>
        <v>-2.2739708391000677E-2</v>
      </c>
      <c r="H23" s="101">
        <f t="shared" si="2"/>
        <v>-1413</v>
      </c>
      <c r="I23" s="105">
        <f t="shared" si="4"/>
        <v>-8.0182496041946855E-3</v>
      </c>
      <c r="J23" s="102">
        <f t="shared" si="3"/>
        <v>-166</v>
      </c>
    </row>
    <row r="24" spans="1:10">
      <c r="A24" s="43">
        <v>23</v>
      </c>
      <c r="B24" s="107" t="s">
        <v>114</v>
      </c>
      <c r="C24" s="102">
        <v>63584</v>
      </c>
      <c r="D24" s="102">
        <v>63416</v>
      </c>
      <c r="E24" s="102">
        <v>62498</v>
      </c>
      <c r="F24" s="104">
        <f t="shared" si="0"/>
        <v>4.4427232191538253E-3</v>
      </c>
      <c r="G24" s="104">
        <f t="shared" si="1"/>
        <v>-1.7079768495218924E-2</v>
      </c>
      <c r="H24" s="101">
        <f t="shared" si="2"/>
        <v>-1086</v>
      </c>
      <c r="I24" s="105">
        <f t="shared" si="4"/>
        <v>-6.1626461926082296E-3</v>
      </c>
      <c r="J24" s="102">
        <f t="shared" si="3"/>
        <v>-918</v>
      </c>
    </row>
    <row r="25" spans="1:10">
      <c r="A25" s="43">
        <v>24</v>
      </c>
      <c r="B25" s="107" t="s">
        <v>115</v>
      </c>
      <c r="C25" s="102">
        <v>26076</v>
      </c>
      <c r="D25" s="102">
        <v>29720</v>
      </c>
      <c r="E25" s="102">
        <v>27568</v>
      </c>
      <c r="F25" s="104">
        <f t="shared" si="0"/>
        <v>1.959694609517627E-3</v>
      </c>
      <c r="G25" s="104">
        <f t="shared" si="1"/>
        <v>5.7217364626476454E-2</v>
      </c>
      <c r="H25" s="101">
        <f t="shared" si="2"/>
        <v>1492</v>
      </c>
      <c r="I25" s="105">
        <f t="shared" si="4"/>
        <v>8.4665452296238293E-3</v>
      </c>
      <c r="J25" s="102">
        <f t="shared" si="3"/>
        <v>-2152</v>
      </c>
    </row>
    <row r="26" spans="1:10">
      <c r="A26" s="43">
        <v>25</v>
      </c>
      <c r="B26" s="107" t="s">
        <v>116</v>
      </c>
      <c r="C26" s="102">
        <v>80480</v>
      </c>
      <c r="D26" s="102">
        <v>89107</v>
      </c>
      <c r="E26" s="102">
        <v>85527</v>
      </c>
      <c r="F26" s="104">
        <f t="shared" si="0"/>
        <v>6.0797591725266281E-3</v>
      </c>
      <c r="G26" s="104">
        <f t="shared" si="1"/>
        <v>6.2711232604373751E-2</v>
      </c>
      <c r="H26" s="101">
        <f t="shared" si="2"/>
        <v>5047</v>
      </c>
      <c r="I26" s="105">
        <f t="shared" si="4"/>
        <v>2.8639848373935298E-2</v>
      </c>
      <c r="J26" s="102">
        <f t="shared" si="3"/>
        <v>-3580</v>
      </c>
    </row>
    <row r="27" spans="1:10">
      <c r="A27" s="43">
        <v>26</v>
      </c>
      <c r="B27" s="107" t="s">
        <v>117</v>
      </c>
      <c r="C27" s="102">
        <v>168756</v>
      </c>
      <c r="D27" s="102">
        <v>170147</v>
      </c>
      <c r="E27" s="102">
        <v>168312</v>
      </c>
      <c r="F27" s="104">
        <f t="shared" si="0"/>
        <v>1.1964600954626047E-2</v>
      </c>
      <c r="G27" s="104">
        <f t="shared" si="1"/>
        <v>-2.6310175638199532E-3</v>
      </c>
      <c r="H27" s="101">
        <f t="shared" si="2"/>
        <v>-444</v>
      </c>
      <c r="I27" s="105">
        <f t="shared" si="4"/>
        <v>-2.5195349074751878E-3</v>
      </c>
      <c r="J27" s="102">
        <f t="shared" si="3"/>
        <v>-1835</v>
      </c>
    </row>
    <row r="28" spans="1:10">
      <c r="A28" s="43">
        <v>27</v>
      </c>
      <c r="B28" s="107" t="s">
        <v>118</v>
      </c>
      <c r="C28" s="102">
        <v>267225</v>
      </c>
      <c r="D28" s="102">
        <v>267257</v>
      </c>
      <c r="E28" s="102">
        <v>262059</v>
      </c>
      <c r="F28" s="104">
        <f t="shared" si="0"/>
        <v>1.8628685783356785E-2</v>
      </c>
      <c r="G28" s="104">
        <f t="shared" si="1"/>
        <v>-1.9332023575638506E-2</v>
      </c>
      <c r="H28" s="101">
        <f t="shared" si="2"/>
        <v>-5166</v>
      </c>
      <c r="I28" s="105">
        <f t="shared" si="4"/>
        <v>-2.9315129126164009E-2</v>
      </c>
      <c r="J28" s="102">
        <f t="shared" si="3"/>
        <v>-5198</v>
      </c>
    </row>
    <row r="29" spans="1:10">
      <c r="A29" s="43">
        <v>28</v>
      </c>
      <c r="B29" s="107" t="s">
        <v>119</v>
      </c>
      <c r="C29" s="102">
        <v>50991</v>
      </c>
      <c r="D29" s="102">
        <v>50292</v>
      </c>
      <c r="E29" s="102">
        <v>52320</v>
      </c>
      <c r="F29" s="104">
        <f t="shared" si="0"/>
        <v>3.7192114759852816E-3</v>
      </c>
      <c r="G29" s="104">
        <f t="shared" si="1"/>
        <v>2.6063422956992412E-2</v>
      </c>
      <c r="H29" s="101">
        <f t="shared" si="2"/>
        <v>1329</v>
      </c>
      <c r="I29" s="105">
        <f t="shared" si="4"/>
        <v>7.5415808379155954E-3</v>
      </c>
      <c r="J29" s="102">
        <f t="shared" si="3"/>
        <v>2028</v>
      </c>
    </row>
    <row r="30" spans="1:10">
      <c r="A30" s="43">
        <v>29</v>
      </c>
      <c r="B30" s="107" t="s">
        <v>120</v>
      </c>
      <c r="C30" s="102">
        <v>15899</v>
      </c>
      <c r="D30" s="102">
        <v>15796</v>
      </c>
      <c r="E30" s="102">
        <v>17485</v>
      </c>
      <c r="F30" s="104">
        <f t="shared" si="0"/>
        <v>1.24293602174317E-3</v>
      </c>
      <c r="G30" s="104">
        <f t="shared" si="1"/>
        <v>9.9754701553556827E-2</v>
      </c>
      <c r="H30" s="101">
        <f t="shared" si="2"/>
        <v>1586</v>
      </c>
      <c r="I30" s="105">
        <f t="shared" si="4"/>
        <v>8.9999602776028101E-3</v>
      </c>
      <c r="J30" s="102">
        <f t="shared" si="3"/>
        <v>1689</v>
      </c>
    </row>
    <row r="31" spans="1:10">
      <c r="A31" s="43">
        <v>30</v>
      </c>
      <c r="B31" s="107" t="s">
        <v>121</v>
      </c>
      <c r="C31" s="102">
        <v>12331</v>
      </c>
      <c r="D31" s="102">
        <v>12255</v>
      </c>
      <c r="E31" s="102">
        <v>10196</v>
      </c>
      <c r="F31" s="104">
        <f t="shared" si="0"/>
        <v>7.2479128840110727E-4</v>
      </c>
      <c r="G31" s="104">
        <f t="shared" si="1"/>
        <v>-0.17314086448787608</v>
      </c>
      <c r="H31" s="101">
        <f t="shared" si="2"/>
        <v>-2135</v>
      </c>
      <c r="I31" s="105">
        <f t="shared" si="4"/>
        <v>-1.211533114292686E-2</v>
      </c>
      <c r="J31" s="102">
        <f t="shared" si="3"/>
        <v>-2059</v>
      </c>
    </row>
    <row r="32" spans="1:10">
      <c r="A32" s="43">
        <v>31</v>
      </c>
      <c r="B32" s="107" t="s">
        <v>122</v>
      </c>
      <c r="C32" s="102">
        <v>150160</v>
      </c>
      <c r="D32" s="102">
        <v>159583</v>
      </c>
      <c r="E32" s="102">
        <v>153847</v>
      </c>
      <c r="F32" s="104">
        <f t="shared" si="0"/>
        <v>1.0936344188568571E-2</v>
      </c>
      <c r="G32" s="104">
        <f t="shared" si="1"/>
        <v>2.455380927011188E-2</v>
      </c>
      <c r="H32" s="101">
        <f t="shared" si="2"/>
        <v>3687</v>
      </c>
      <c r="I32" s="105">
        <f t="shared" si="4"/>
        <v>2.0922354062750038E-2</v>
      </c>
      <c r="J32" s="102">
        <f t="shared" si="3"/>
        <v>-5736</v>
      </c>
    </row>
    <row r="33" spans="1:10">
      <c r="A33" s="43">
        <v>32</v>
      </c>
      <c r="B33" s="107" t="s">
        <v>123</v>
      </c>
      <c r="C33" s="102">
        <v>64546</v>
      </c>
      <c r="D33" s="102">
        <v>64856</v>
      </c>
      <c r="E33" s="102">
        <v>67286</v>
      </c>
      <c r="F33" s="104">
        <f t="shared" si="0"/>
        <v>4.7830822510157812E-3</v>
      </c>
      <c r="G33" s="104">
        <f t="shared" si="1"/>
        <v>4.2450345490038115E-2</v>
      </c>
      <c r="H33" s="101">
        <f t="shared" si="2"/>
        <v>2740</v>
      </c>
      <c r="I33" s="105">
        <f t="shared" si="4"/>
        <v>1.5548481185770303E-2</v>
      </c>
      <c r="J33" s="102">
        <f t="shared" si="3"/>
        <v>2430</v>
      </c>
    </row>
    <row r="34" spans="1:10">
      <c r="A34" s="43">
        <v>33</v>
      </c>
      <c r="B34" s="107" t="s">
        <v>124</v>
      </c>
      <c r="C34" s="102">
        <v>226570</v>
      </c>
      <c r="D34" s="102">
        <v>238436</v>
      </c>
      <c r="E34" s="102">
        <v>233462</v>
      </c>
      <c r="F34" s="104">
        <f t="shared" si="0"/>
        <v>1.6595843838044265E-2</v>
      </c>
      <c r="G34" s="104">
        <f t="shared" si="1"/>
        <v>3.0418855099969104E-2</v>
      </c>
      <c r="H34" s="101">
        <f t="shared" si="2"/>
        <v>6892</v>
      </c>
      <c r="I34" s="105">
        <f t="shared" si="4"/>
        <v>3.9109537347565303E-2</v>
      </c>
      <c r="J34" s="102">
        <f t="shared" si="3"/>
        <v>-4974</v>
      </c>
    </row>
    <row r="35" spans="1:10">
      <c r="A35" s="43">
        <v>34</v>
      </c>
      <c r="B35" s="107" t="s">
        <v>125</v>
      </c>
      <c r="C35" s="102">
        <v>4017275</v>
      </c>
      <c r="D35" s="102">
        <v>4107079</v>
      </c>
      <c r="E35" s="102">
        <v>4050928</v>
      </c>
      <c r="F35" s="104">
        <f t="shared" si="0"/>
        <v>0.28796364499216565</v>
      </c>
      <c r="G35" s="104">
        <f t="shared" si="1"/>
        <v>8.3770715223627952E-3</v>
      </c>
      <c r="H35" s="101">
        <f t="shared" si="2"/>
        <v>33653</v>
      </c>
      <c r="I35" s="105">
        <f t="shared" si="4"/>
        <v>0.19096826180464524</v>
      </c>
      <c r="J35" s="102">
        <f t="shared" si="3"/>
        <v>-56151</v>
      </c>
    </row>
    <row r="36" spans="1:10">
      <c r="A36" s="43">
        <v>35</v>
      </c>
      <c r="B36" s="107" t="s">
        <v>126</v>
      </c>
      <c r="C36" s="102">
        <v>864362</v>
      </c>
      <c r="D36" s="102">
        <v>874606</v>
      </c>
      <c r="E36" s="102">
        <v>874727</v>
      </c>
      <c r="F36" s="104">
        <f t="shared" si="0"/>
        <v>6.2180709035821437E-2</v>
      </c>
      <c r="G36" s="104">
        <f t="shared" si="1"/>
        <v>1.1991503559851081E-2</v>
      </c>
      <c r="H36" s="101">
        <f t="shared" si="2"/>
        <v>10365</v>
      </c>
      <c r="I36" s="105">
        <f t="shared" si="4"/>
        <v>5.8817520981937661E-2</v>
      </c>
      <c r="J36" s="102">
        <f t="shared" si="3"/>
        <v>121</v>
      </c>
    </row>
    <row r="37" spans="1:10">
      <c r="A37" s="43">
        <v>36</v>
      </c>
      <c r="B37" s="107" t="s">
        <v>127</v>
      </c>
      <c r="C37" s="102">
        <v>21631</v>
      </c>
      <c r="D37" s="102">
        <v>25363</v>
      </c>
      <c r="E37" s="102">
        <v>23609</v>
      </c>
      <c r="F37" s="104">
        <f t="shared" si="0"/>
        <v>1.6782657441998571E-3</v>
      </c>
      <c r="G37" s="104">
        <f t="shared" si="1"/>
        <v>9.144283666959456E-2</v>
      </c>
      <c r="H37" s="101">
        <f t="shared" si="2"/>
        <v>1978</v>
      </c>
      <c r="I37" s="105">
        <f t="shared" si="4"/>
        <v>1.1224414520238561E-2</v>
      </c>
      <c r="J37" s="102">
        <f t="shared" si="3"/>
        <v>-1754</v>
      </c>
    </row>
    <row r="38" spans="1:10">
      <c r="A38" s="43">
        <v>37</v>
      </c>
      <c r="B38" s="107" t="s">
        <v>128</v>
      </c>
      <c r="C38" s="102">
        <v>48111</v>
      </c>
      <c r="D38" s="102">
        <v>49158</v>
      </c>
      <c r="E38" s="102">
        <v>47530</v>
      </c>
      <c r="F38" s="104">
        <f t="shared" si="0"/>
        <v>3.3787102724308188E-3</v>
      </c>
      <c r="G38" s="104">
        <f t="shared" si="1"/>
        <v>-1.2076240360832243E-2</v>
      </c>
      <c r="H38" s="101">
        <f t="shared" si="2"/>
        <v>-581</v>
      </c>
      <c r="I38" s="105">
        <f t="shared" si="4"/>
        <v>-3.296958966763703E-3</v>
      </c>
      <c r="J38" s="102">
        <f t="shared" si="3"/>
        <v>-1628</v>
      </c>
    </row>
    <row r="39" spans="1:10">
      <c r="A39" s="43">
        <v>38</v>
      </c>
      <c r="B39" s="107" t="s">
        <v>129</v>
      </c>
      <c r="C39" s="102">
        <v>223968</v>
      </c>
      <c r="D39" s="102">
        <v>223836</v>
      </c>
      <c r="E39" s="102">
        <v>221720</v>
      </c>
      <c r="F39" s="104">
        <f t="shared" si="0"/>
        <v>1.5761153831335181E-2</v>
      </c>
      <c r="G39" s="104">
        <f t="shared" si="1"/>
        <v>-1.0037148164023431E-2</v>
      </c>
      <c r="H39" s="101">
        <f t="shared" si="2"/>
        <v>-2248</v>
      </c>
      <c r="I39" s="105">
        <f t="shared" si="4"/>
        <v>-1.2756564126135635E-2</v>
      </c>
      <c r="J39" s="102">
        <f t="shared" si="3"/>
        <v>-2116</v>
      </c>
    </row>
    <row r="40" spans="1:10">
      <c r="A40" s="43">
        <v>39</v>
      </c>
      <c r="B40" s="107" t="s">
        <v>130</v>
      </c>
      <c r="C40" s="102">
        <v>65458</v>
      </c>
      <c r="D40" s="102">
        <v>66810</v>
      </c>
      <c r="E40" s="102">
        <v>68271</v>
      </c>
      <c r="F40" s="104">
        <f t="shared" si="0"/>
        <v>4.8531018095755198E-3</v>
      </c>
      <c r="G40" s="104">
        <f t="shared" si="1"/>
        <v>4.2974120810290568E-2</v>
      </c>
      <c r="H40" s="101">
        <f t="shared" si="2"/>
        <v>2813</v>
      </c>
      <c r="I40" s="105">
        <f t="shared" si="4"/>
        <v>1.5962729042179512E-2</v>
      </c>
      <c r="J40" s="102">
        <f t="shared" si="3"/>
        <v>1461</v>
      </c>
    </row>
    <row r="41" spans="1:10">
      <c r="A41" s="43">
        <v>40</v>
      </c>
      <c r="B41" s="107" t="s">
        <v>131</v>
      </c>
      <c r="C41" s="102">
        <v>25911</v>
      </c>
      <c r="D41" s="102">
        <v>27341</v>
      </c>
      <c r="E41" s="102">
        <v>26359</v>
      </c>
      <c r="F41" s="104">
        <f t="shared" si="0"/>
        <v>1.8737518213970956E-3</v>
      </c>
      <c r="G41" s="104">
        <f t="shared" si="1"/>
        <v>1.7289954073559492E-2</v>
      </c>
      <c r="H41" s="101">
        <f t="shared" si="2"/>
        <v>448</v>
      </c>
      <c r="I41" s="105">
        <f t="shared" si="4"/>
        <v>2.5422334201551443E-3</v>
      </c>
      <c r="J41" s="102">
        <f t="shared" si="3"/>
        <v>-982</v>
      </c>
    </row>
    <row r="42" spans="1:10">
      <c r="A42" s="43">
        <v>41</v>
      </c>
      <c r="B42" s="107" t="s">
        <v>132</v>
      </c>
      <c r="C42" s="102">
        <v>464219</v>
      </c>
      <c r="D42" s="102">
        <v>473889</v>
      </c>
      <c r="E42" s="102">
        <v>476866</v>
      </c>
      <c r="F42" s="104">
        <f t="shared" si="0"/>
        <v>3.3898423159541231E-2</v>
      </c>
      <c r="G42" s="104">
        <f t="shared" si="1"/>
        <v>2.7243607004452639E-2</v>
      </c>
      <c r="H42" s="101">
        <f t="shared" si="2"/>
        <v>12647</v>
      </c>
      <c r="I42" s="105">
        <f t="shared" si="4"/>
        <v>7.1767022465852925E-2</v>
      </c>
      <c r="J42" s="102">
        <f t="shared" si="3"/>
        <v>2977</v>
      </c>
    </row>
    <row r="43" spans="1:10">
      <c r="A43" s="43">
        <v>42</v>
      </c>
      <c r="B43" s="107" t="s">
        <v>133</v>
      </c>
      <c r="C43" s="102">
        <v>302771</v>
      </c>
      <c r="D43" s="102">
        <v>310238</v>
      </c>
      <c r="E43" s="102">
        <v>308078</v>
      </c>
      <c r="F43" s="104">
        <f t="shared" si="0"/>
        <v>2.1899985342098503E-2</v>
      </c>
      <c r="G43" s="104">
        <f t="shared" si="1"/>
        <v>1.7528098794138143E-2</v>
      </c>
      <c r="H43" s="101">
        <f t="shared" si="2"/>
        <v>5307</v>
      </c>
      <c r="I43" s="105">
        <f t="shared" si="4"/>
        <v>3.0115251698132482E-2</v>
      </c>
      <c r="J43" s="102">
        <f t="shared" si="3"/>
        <v>-2160</v>
      </c>
    </row>
    <row r="44" spans="1:10">
      <c r="A44" s="43">
        <v>43</v>
      </c>
      <c r="B44" s="107" t="s">
        <v>134</v>
      </c>
      <c r="C44" s="102">
        <v>83227</v>
      </c>
      <c r="D44" s="102">
        <v>83841</v>
      </c>
      <c r="E44" s="102">
        <v>84083</v>
      </c>
      <c r="F44" s="104">
        <f t="shared" si="0"/>
        <v>5.9771112105365147E-3</v>
      </c>
      <c r="G44" s="104">
        <f t="shared" si="1"/>
        <v>1.0285123817991758E-2</v>
      </c>
      <c r="H44" s="101">
        <f t="shared" si="2"/>
        <v>856</v>
      </c>
      <c r="I44" s="105">
        <f t="shared" si="4"/>
        <v>4.8574817135107222E-3</v>
      </c>
      <c r="J44" s="102">
        <f t="shared" si="3"/>
        <v>242</v>
      </c>
    </row>
    <row r="45" spans="1:10">
      <c r="A45" s="43">
        <v>44</v>
      </c>
      <c r="B45" s="107" t="s">
        <v>135</v>
      </c>
      <c r="C45" s="102">
        <v>90866</v>
      </c>
      <c r="D45" s="102">
        <v>91318</v>
      </c>
      <c r="E45" s="102">
        <v>88801</v>
      </c>
      <c r="F45" s="104">
        <f t="shared" si="0"/>
        <v>6.3124942331607226E-3</v>
      </c>
      <c r="G45" s="104">
        <f t="shared" si="1"/>
        <v>-2.2725772015935553E-2</v>
      </c>
      <c r="H45" s="101">
        <f t="shared" si="2"/>
        <v>-2065</v>
      </c>
      <c r="I45" s="105">
        <f t="shared" si="4"/>
        <v>-1.1718107171027618E-2</v>
      </c>
      <c r="J45" s="102">
        <f t="shared" si="3"/>
        <v>-2517</v>
      </c>
    </row>
    <row r="46" spans="1:10">
      <c r="A46" s="43">
        <v>45</v>
      </c>
      <c r="B46" s="107" t="s">
        <v>136</v>
      </c>
      <c r="C46" s="102">
        <v>227783</v>
      </c>
      <c r="D46" s="102">
        <v>236188</v>
      </c>
      <c r="E46" s="102">
        <v>237165</v>
      </c>
      <c r="F46" s="104">
        <f t="shared" si="0"/>
        <v>1.6859074726721126E-2</v>
      </c>
      <c r="G46" s="104">
        <f t="shared" si="1"/>
        <v>4.1188323975011307E-2</v>
      </c>
      <c r="H46" s="101">
        <f t="shared" si="2"/>
        <v>9382</v>
      </c>
      <c r="I46" s="105">
        <f t="shared" si="4"/>
        <v>5.3239361490838313E-2</v>
      </c>
      <c r="J46" s="102">
        <f t="shared" si="3"/>
        <v>977</v>
      </c>
    </row>
    <row r="47" spans="1:10">
      <c r="A47" s="43">
        <v>46</v>
      </c>
      <c r="B47" s="107" t="s">
        <v>137</v>
      </c>
      <c r="C47" s="102">
        <v>132690</v>
      </c>
      <c r="D47" s="102">
        <v>140682</v>
      </c>
      <c r="E47" s="102">
        <v>139718</v>
      </c>
      <c r="F47" s="104">
        <f t="shared" si="0"/>
        <v>9.9319722668522858E-3</v>
      </c>
      <c r="G47" s="104">
        <f t="shared" si="1"/>
        <v>5.2965558821312833E-2</v>
      </c>
      <c r="H47" s="101">
        <f t="shared" si="2"/>
        <v>7028</v>
      </c>
      <c r="I47" s="105">
        <f t="shared" si="4"/>
        <v>3.9881286778683828E-2</v>
      </c>
      <c r="J47" s="102">
        <f t="shared" si="3"/>
        <v>-964</v>
      </c>
    </row>
    <row r="48" spans="1:10">
      <c r="A48" s="43">
        <v>47</v>
      </c>
      <c r="B48" s="107" t="s">
        <v>138</v>
      </c>
      <c r="C48" s="102">
        <v>56034</v>
      </c>
      <c r="D48" s="102">
        <v>58022</v>
      </c>
      <c r="E48" s="102">
        <v>53165</v>
      </c>
      <c r="F48" s="104">
        <f t="shared" si="0"/>
        <v>3.7792790160695242E-3</v>
      </c>
      <c r="G48" s="104">
        <f t="shared" si="1"/>
        <v>-5.120105650140986E-2</v>
      </c>
      <c r="H48" s="101">
        <f t="shared" si="2"/>
        <v>-2869</v>
      </c>
      <c r="I48" s="105">
        <f t="shared" si="4"/>
        <v>-1.6280508219698904E-2</v>
      </c>
      <c r="J48" s="102">
        <f t="shared" si="3"/>
        <v>-4857</v>
      </c>
    </row>
    <row r="49" spans="1:10">
      <c r="A49" s="43">
        <v>48</v>
      </c>
      <c r="B49" s="107" t="s">
        <v>139</v>
      </c>
      <c r="C49" s="102">
        <v>232816</v>
      </c>
      <c r="D49" s="102">
        <v>222329</v>
      </c>
      <c r="E49" s="102">
        <v>220886</v>
      </c>
      <c r="F49" s="104">
        <f t="shared" si="0"/>
        <v>1.5701868235559729E-2</v>
      </c>
      <c r="G49" s="104">
        <f t="shared" si="1"/>
        <v>-5.1242182667857877E-2</v>
      </c>
      <c r="H49" s="101">
        <f t="shared" si="2"/>
        <v>-11930</v>
      </c>
      <c r="I49" s="105">
        <f t="shared" si="4"/>
        <v>-6.7698314067970694E-2</v>
      </c>
      <c r="J49" s="102">
        <f t="shared" si="3"/>
        <v>-1443</v>
      </c>
    </row>
    <row r="50" spans="1:10">
      <c r="A50" s="43">
        <v>49</v>
      </c>
      <c r="B50" s="107" t="s">
        <v>140</v>
      </c>
      <c r="C50" s="102">
        <v>19188</v>
      </c>
      <c r="D50" s="102">
        <v>22840</v>
      </c>
      <c r="E50" s="102">
        <v>19623</v>
      </c>
      <c r="F50" s="104">
        <f t="shared" si="0"/>
        <v>1.3949175610332412E-3</v>
      </c>
      <c r="G50" s="104">
        <f t="shared" si="1"/>
        <v>2.2670419011882426E-2</v>
      </c>
      <c r="H50" s="101">
        <f t="shared" si="2"/>
        <v>435</v>
      </c>
      <c r="I50" s="105">
        <f t="shared" si="4"/>
        <v>2.4684632539452851E-3</v>
      </c>
      <c r="J50" s="102">
        <f t="shared" si="3"/>
        <v>-3217</v>
      </c>
    </row>
    <row r="51" spans="1:10">
      <c r="A51" s="43">
        <v>50</v>
      </c>
      <c r="B51" s="107" t="s">
        <v>141</v>
      </c>
      <c r="C51" s="102">
        <v>40842</v>
      </c>
      <c r="D51" s="102">
        <v>40781</v>
      </c>
      <c r="E51" s="102">
        <v>39360</v>
      </c>
      <c r="F51" s="104">
        <f t="shared" si="0"/>
        <v>2.7979389085393863E-3</v>
      </c>
      <c r="G51" s="104">
        <f t="shared" si="1"/>
        <v>-3.6286175995298958E-2</v>
      </c>
      <c r="H51" s="101">
        <f t="shared" si="2"/>
        <v>-1482</v>
      </c>
      <c r="I51" s="105">
        <f t="shared" si="4"/>
        <v>-8.4097989479239368E-3</v>
      </c>
      <c r="J51" s="102">
        <f t="shared" si="3"/>
        <v>-1421</v>
      </c>
    </row>
    <row r="52" spans="1:10">
      <c r="A52" s="43">
        <v>51</v>
      </c>
      <c r="B52" s="107" t="s">
        <v>142</v>
      </c>
      <c r="C52" s="102">
        <v>39893</v>
      </c>
      <c r="D52" s="102">
        <v>41176</v>
      </c>
      <c r="E52" s="102">
        <v>40259</v>
      </c>
      <c r="F52" s="104">
        <f t="shared" si="0"/>
        <v>2.8618450843213199E-3</v>
      </c>
      <c r="G52" s="104">
        <f t="shared" si="1"/>
        <v>9.1745418995813795E-3</v>
      </c>
      <c r="H52" s="101">
        <f t="shared" si="2"/>
        <v>366</v>
      </c>
      <c r="I52" s="105">
        <f t="shared" si="4"/>
        <v>2.0769139102160333E-3</v>
      </c>
      <c r="J52" s="102">
        <f t="shared" si="3"/>
        <v>-917</v>
      </c>
    </row>
    <row r="53" spans="1:10">
      <c r="A53" s="43">
        <v>52</v>
      </c>
      <c r="B53" s="107" t="s">
        <v>143</v>
      </c>
      <c r="C53" s="102">
        <v>74280</v>
      </c>
      <c r="D53" s="102">
        <v>81034</v>
      </c>
      <c r="E53" s="102">
        <v>78465</v>
      </c>
      <c r="F53" s="104">
        <f t="shared" si="0"/>
        <v>5.57775092628412E-3</v>
      </c>
      <c r="G53" s="104">
        <f t="shared" si="1"/>
        <v>5.6340872374798061E-2</v>
      </c>
      <c r="H53" s="101">
        <f t="shared" si="2"/>
        <v>4185</v>
      </c>
      <c r="I53" s="105">
        <f t="shared" si="4"/>
        <v>2.3748318891404642E-2</v>
      </c>
      <c r="J53" s="102">
        <f t="shared" si="3"/>
        <v>-2569</v>
      </c>
    </row>
    <row r="54" spans="1:10">
      <c r="A54" s="43">
        <v>53</v>
      </c>
      <c r="B54" s="107" t="s">
        <v>144</v>
      </c>
      <c r="C54" s="102">
        <v>48034</v>
      </c>
      <c r="D54" s="102">
        <v>53539</v>
      </c>
      <c r="E54" s="102">
        <v>51257</v>
      </c>
      <c r="F54" s="104">
        <f t="shared" si="0"/>
        <v>3.6436472214177672E-3</v>
      </c>
      <c r="G54" s="104">
        <f t="shared" si="1"/>
        <v>6.709830536703168E-2</v>
      </c>
      <c r="H54" s="101">
        <f t="shared" si="2"/>
        <v>3223</v>
      </c>
      <c r="I54" s="105">
        <f t="shared" si="4"/>
        <v>1.8289326591875068E-2</v>
      </c>
      <c r="J54" s="102">
        <f t="shared" si="3"/>
        <v>-2282</v>
      </c>
    </row>
    <row r="55" spans="1:10">
      <c r="A55" s="43">
        <v>54</v>
      </c>
      <c r="B55" s="107" t="s">
        <v>145</v>
      </c>
      <c r="C55" s="102">
        <v>171872</v>
      </c>
      <c r="D55" s="102">
        <v>179200</v>
      </c>
      <c r="E55" s="102">
        <v>175617</v>
      </c>
      <c r="F55" s="104">
        <f t="shared" si="0"/>
        <v>1.2483883061508166E-2</v>
      </c>
      <c r="G55" s="104">
        <f t="shared" si="1"/>
        <v>2.1789471234407002E-2</v>
      </c>
      <c r="H55" s="101">
        <f t="shared" si="2"/>
        <v>3745</v>
      </c>
      <c r="I55" s="105">
        <f t="shared" si="4"/>
        <v>2.1251482496609408E-2</v>
      </c>
      <c r="J55" s="102">
        <f t="shared" si="3"/>
        <v>-3583</v>
      </c>
    </row>
    <row r="56" spans="1:10">
      <c r="A56" s="43">
        <v>55</v>
      </c>
      <c r="B56" s="107" t="s">
        <v>146</v>
      </c>
      <c r="C56" s="102">
        <v>154367</v>
      </c>
      <c r="D56" s="102">
        <v>164273</v>
      </c>
      <c r="E56" s="102">
        <v>159761</v>
      </c>
      <c r="F56" s="104">
        <f t="shared" si="0"/>
        <v>1.1356745883312015E-2</v>
      </c>
      <c r="G56" s="104">
        <f t="shared" si="1"/>
        <v>3.4942701484125496E-2</v>
      </c>
      <c r="H56" s="101">
        <f t="shared" si="2"/>
        <v>5394</v>
      </c>
      <c r="I56" s="105">
        <f t="shared" si="4"/>
        <v>3.0608944348921537E-2</v>
      </c>
      <c r="J56" s="102">
        <f t="shared" si="3"/>
        <v>-4512</v>
      </c>
    </row>
    <row r="57" spans="1:10">
      <c r="A57" s="43">
        <v>56</v>
      </c>
      <c r="B57" s="107" t="s">
        <v>147</v>
      </c>
      <c r="C57" s="102">
        <v>19800</v>
      </c>
      <c r="D57" s="102">
        <v>22550</v>
      </c>
      <c r="E57" s="102">
        <v>20058</v>
      </c>
      <c r="F57" s="104">
        <f t="shared" si="0"/>
        <v>1.4258399041535317E-3</v>
      </c>
      <c r="G57" s="104">
        <f t="shared" si="1"/>
        <v>1.3030303030303031E-2</v>
      </c>
      <c r="H57" s="101">
        <f t="shared" si="2"/>
        <v>258</v>
      </c>
      <c r="I57" s="105">
        <f t="shared" si="4"/>
        <v>1.4640540678572036E-3</v>
      </c>
      <c r="J57" s="102">
        <f t="shared" si="3"/>
        <v>-2492</v>
      </c>
    </row>
    <row r="58" spans="1:10">
      <c r="A58" s="43">
        <v>57</v>
      </c>
      <c r="B58" s="107" t="s">
        <v>148</v>
      </c>
      <c r="C58" s="102">
        <v>23148</v>
      </c>
      <c r="D58" s="102">
        <v>24116</v>
      </c>
      <c r="E58" s="102">
        <v>23609</v>
      </c>
      <c r="F58" s="104">
        <f t="shared" si="0"/>
        <v>1.6782657441998571E-3</v>
      </c>
      <c r="G58" s="104">
        <f t="shared" si="1"/>
        <v>1.9915327458095732E-2</v>
      </c>
      <c r="H58" s="101">
        <f t="shared" si="2"/>
        <v>461</v>
      </c>
      <c r="I58" s="105">
        <f t="shared" si="4"/>
        <v>2.6160035863650034E-3</v>
      </c>
      <c r="J58" s="102">
        <f t="shared" si="3"/>
        <v>-507</v>
      </c>
    </row>
    <row r="59" spans="1:10">
      <c r="A59" s="43">
        <v>58</v>
      </c>
      <c r="B59" s="107" t="s">
        <v>149</v>
      </c>
      <c r="C59" s="102">
        <v>79945</v>
      </c>
      <c r="D59" s="102">
        <v>82720</v>
      </c>
      <c r="E59" s="102">
        <v>81389</v>
      </c>
      <c r="F59" s="104">
        <f t="shared" si="0"/>
        <v>5.7856059407294744E-3</v>
      </c>
      <c r="G59" s="104">
        <f t="shared" si="1"/>
        <v>1.8062417912314718E-2</v>
      </c>
      <c r="H59" s="101">
        <f t="shared" si="2"/>
        <v>1444</v>
      </c>
      <c r="I59" s="105">
        <f t="shared" si="4"/>
        <v>8.19416307746435E-3</v>
      </c>
      <c r="J59" s="102">
        <f t="shared" si="3"/>
        <v>-1331</v>
      </c>
    </row>
    <row r="60" spans="1:10">
      <c r="A60" s="43">
        <v>59</v>
      </c>
      <c r="B60" s="107" t="s">
        <v>150</v>
      </c>
      <c r="C60" s="102">
        <v>245366</v>
      </c>
      <c r="D60" s="102">
        <v>254509</v>
      </c>
      <c r="E60" s="102">
        <v>253578</v>
      </c>
      <c r="F60" s="104">
        <f t="shared" si="0"/>
        <v>1.8025806721280499E-2</v>
      </c>
      <c r="G60" s="104">
        <f t="shared" si="1"/>
        <v>3.3468369700773541E-2</v>
      </c>
      <c r="H60" s="101">
        <f t="shared" si="2"/>
        <v>8212</v>
      </c>
      <c r="I60" s="105">
        <f t="shared" si="4"/>
        <v>4.6600046531950996E-2</v>
      </c>
      <c r="J60" s="102">
        <f t="shared" si="3"/>
        <v>-931</v>
      </c>
    </row>
    <row r="61" spans="1:10">
      <c r="A61" s="43">
        <v>60</v>
      </c>
      <c r="B61" s="107" t="s">
        <v>151</v>
      </c>
      <c r="C61" s="102">
        <v>54199</v>
      </c>
      <c r="D61" s="102">
        <v>55834</v>
      </c>
      <c r="E61" s="102">
        <v>53302</v>
      </c>
      <c r="F61" s="104">
        <f t="shared" si="0"/>
        <v>3.7890177770062592E-3</v>
      </c>
      <c r="G61" s="104">
        <f t="shared" si="1"/>
        <v>-1.655012085093821E-2</v>
      </c>
      <c r="H61" s="101">
        <f t="shared" si="2"/>
        <v>-897</v>
      </c>
      <c r="I61" s="105">
        <f t="shared" si="4"/>
        <v>-5.0901414684802774E-3</v>
      </c>
      <c r="J61" s="102">
        <f t="shared" si="3"/>
        <v>-2532</v>
      </c>
    </row>
    <row r="62" spans="1:10">
      <c r="A62" s="43">
        <v>61</v>
      </c>
      <c r="B62" s="107" t="s">
        <v>152</v>
      </c>
      <c r="C62" s="102">
        <v>119612</v>
      </c>
      <c r="D62" s="102">
        <v>122550</v>
      </c>
      <c r="E62" s="102">
        <v>121088</v>
      </c>
      <c r="F62" s="104">
        <f t="shared" si="0"/>
        <v>8.6076429511488112E-3</v>
      </c>
      <c r="G62" s="104">
        <f t="shared" si="1"/>
        <v>1.2339899006788616E-2</v>
      </c>
      <c r="H62" s="101">
        <f t="shared" si="2"/>
        <v>1476</v>
      </c>
      <c r="I62" s="105">
        <f t="shared" si="4"/>
        <v>8.3757511789040017E-3</v>
      </c>
      <c r="J62" s="102">
        <f t="shared" si="3"/>
        <v>-1462</v>
      </c>
    </row>
    <row r="63" spans="1:10">
      <c r="A63" s="43">
        <v>62</v>
      </c>
      <c r="B63" s="107" t="s">
        <v>153</v>
      </c>
      <c r="C63" s="102">
        <v>9329</v>
      </c>
      <c r="D63" s="102">
        <v>7909</v>
      </c>
      <c r="E63" s="102">
        <v>8409</v>
      </c>
      <c r="F63" s="104">
        <f t="shared" si="0"/>
        <v>5.9776088114602899E-4</v>
      </c>
      <c r="G63" s="104">
        <f t="shared" si="1"/>
        <v>-9.8617215135598665E-2</v>
      </c>
      <c r="H63" s="101">
        <f t="shared" si="2"/>
        <v>-920</v>
      </c>
      <c r="I63" s="105">
        <f t="shared" si="4"/>
        <v>-5.2206579163900282E-3</v>
      </c>
      <c r="J63" s="102">
        <f t="shared" si="3"/>
        <v>500</v>
      </c>
    </row>
    <row r="64" spans="1:10">
      <c r="A64" s="43">
        <v>63</v>
      </c>
      <c r="B64" s="107" t="s">
        <v>154</v>
      </c>
      <c r="C64" s="102">
        <v>109233</v>
      </c>
      <c r="D64" s="102">
        <v>121411</v>
      </c>
      <c r="E64" s="102">
        <v>104309</v>
      </c>
      <c r="F64" s="104">
        <f t="shared" si="0"/>
        <v>7.4148935368606415E-3</v>
      </c>
      <c r="G64" s="104">
        <f t="shared" si="1"/>
        <v>-4.5077952633361715E-2</v>
      </c>
      <c r="H64" s="101">
        <f t="shared" si="2"/>
        <v>-4924</v>
      </c>
      <c r="I64" s="105">
        <f t="shared" si="4"/>
        <v>-2.7941869109026633E-2</v>
      </c>
      <c r="J64" s="102">
        <f t="shared" si="3"/>
        <v>-17102</v>
      </c>
    </row>
    <row r="65" spans="1:10">
      <c r="A65" s="43">
        <v>64</v>
      </c>
      <c r="B65" s="107" t="s">
        <v>155</v>
      </c>
      <c r="C65" s="102">
        <v>59553</v>
      </c>
      <c r="D65" s="102">
        <v>60519</v>
      </c>
      <c r="E65" s="102">
        <v>60966</v>
      </c>
      <c r="F65" s="104">
        <f t="shared" si="0"/>
        <v>4.3338197026934E-3</v>
      </c>
      <c r="G65" s="104">
        <f t="shared" si="1"/>
        <v>2.3726764394740821E-2</v>
      </c>
      <c r="H65" s="101">
        <f t="shared" si="2"/>
        <v>1413</v>
      </c>
      <c r="I65" s="105">
        <f t="shared" si="4"/>
        <v>8.0182496041946855E-3</v>
      </c>
      <c r="J65" s="102">
        <f t="shared" si="3"/>
        <v>447</v>
      </c>
    </row>
    <row r="66" spans="1:10">
      <c r="A66" s="43">
        <v>65</v>
      </c>
      <c r="B66" s="107" t="s">
        <v>156</v>
      </c>
      <c r="C66" s="102">
        <v>63053</v>
      </c>
      <c r="D66" s="102">
        <v>72127</v>
      </c>
      <c r="E66" s="102">
        <v>62950</v>
      </c>
      <c r="F66" s="104">
        <f t="shared" ref="F66:F83" si="5">E66/$E$83</f>
        <v>4.4748540216604264E-3</v>
      </c>
      <c r="G66" s="104">
        <f t="shared" ref="G66:G83" si="6">(E66-C66)/C66</f>
        <v>-1.6335463816154663E-3</v>
      </c>
      <c r="H66" s="101">
        <f t="shared" ref="H66:H83" si="7">E66-C66</f>
        <v>-103</v>
      </c>
      <c r="I66" s="105">
        <f t="shared" si="4"/>
        <v>-5.8448670150888359E-4</v>
      </c>
      <c r="J66" s="102">
        <f t="shared" ref="J66:J83" si="8">E66-D66</f>
        <v>-9177</v>
      </c>
    </row>
    <row r="67" spans="1:10">
      <c r="A67" s="43">
        <v>66</v>
      </c>
      <c r="B67" s="107" t="s">
        <v>157</v>
      </c>
      <c r="C67" s="102">
        <v>37832</v>
      </c>
      <c r="D67" s="102">
        <v>43521</v>
      </c>
      <c r="E67" s="102">
        <v>41417</v>
      </c>
      <c r="F67" s="104">
        <f t="shared" si="5"/>
        <v>2.9441624942829208E-3</v>
      </c>
      <c r="G67" s="104">
        <f t="shared" si="6"/>
        <v>9.4761048847536472E-2</v>
      </c>
      <c r="H67" s="101">
        <f t="shared" si="7"/>
        <v>3585</v>
      </c>
      <c r="I67" s="105">
        <f t="shared" ref="I67:I83" si="9">H67/$H$83</f>
        <v>2.0343541989411143E-2</v>
      </c>
      <c r="J67" s="102">
        <f t="shared" si="8"/>
        <v>-2104</v>
      </c>
    </row>
    <row r="68" spans="1:10">
      <c r="A68" s="43">
        <v>67</v>
      </c>
      <c r="B68" s="107" t="s">
        <v>158</v>
      </c>
      <c r="C68" s="102">
        <v>81136</v>
      </c>
      <c r="D68" s="102">
        <v>87738</v>
      </c>
      <c r="E68" s="102">
        <v>88157</v>
      </c>
      <c r="F68" s="104">
        <f t="shared" si="5"/>
        <v>6.2667149481734422E-3</v>
      </c>
      <c r="G68" s="104">
        <f t="shared" si="6"/>
        <v>8.6533721159534602E-2</v>
      </c>
      <c r="H68" s="101">
        <f t="shared" si="7"/>
        <v>7021</v>
      </c>
      <c r="I68" s="105">
        <f t="shared" si="9"/>
        <v>3.9841564381493902E-2</v>
      </c>
      <c r="J68" s="102">
        <f t="shared" si="8"/>
        <v>419</v>
      </c>
    </row>
    <row r="69" spans="1:10">
      <c r="A69" s="43">
        <v>68</v>
      </c>
      <c r="B69" s="107" t="s">
        <v>159</v>
      </c>
      <c r="C69" s="102">
        <v>44651</v>
      </c>
      <c r="D69" s="102">
        <v>47199</v>
      </c>
      <c r="E69" s="102">
        <v>46968</v>
      </c>
      <c r="F69" s="104">
        <f t="shared" si="5"/>
        <v>3.3387600268363288E-3</v>
      </c>
      <c r="G69" s="104">
        <f t="shared" si="6"/>
        <v>5.1891335020492264E-2</v>
      </c>
      <c r="H69" s="101">
        <f t="shared" si="7"/>
        <v>2317</v>
      </c>
      <c r="I69" s="105">
        <f t="shared" si="9"/>
        <v>1.3148113469864888E-2</v>
      </c>
      <c r="J69" s="102">
        <f t="shared" si="8"/>
        <v>-231</v>
      </c>
    </row>
    <row r="70" spans="1:10">
      <c r="A70" s="43">
        <v>69</v>
      </c>
      <c r="B70" s="107" t="s">
        <v>160</v>
      </c>
      <c r="C70" s="102">
        <v>7867</v>
      </c>
      <c r="D70" s="102">
        <v>9738</v>
      </c>
      <c r="E70" s="102">
        <v>7363</v>
      </c>
      <c r="F70" s="104">
        <f t="shared" si="5"/>
        <v>5.2340508596482478E-4</v>
      </c>
      <c r="G70" s="104">
        <f t="shared" si="6"/>
        <v>-6.4065081988051359E-2</v>
      </c>
      <c r="H70" s="101">
        <f t="shared" si="7"/>
        <v>-504</v>
      </c>
      <c r="I70" s="105">
        <f t="shared" si="9"/>
        <v>-2.8600125976745373E-3</v>
      </c>
      <c r="J70" s="102">
        <f t="shared" si="8"/>
        <v>-2375</v>
      </c>
    </row>
    <row r="71" spans="1:10">
      <c r="A71" s="43">
        <v>70</v>
      </c>
      <c r="B71" s="107" t="s">
        <v>161</v>
      </c>
      <c r="C71" s="102">
        <v>42146</v>
      </c>
      <c r="D71" s="102">
        <v>41328</v>
      </c>
      <c r="E71" s="102">
        <v>42124</v>
      </c>
      <c r="F71" s="104">
        <f t="shared" si="5"/>
        <v>2.9944201875841746E-3</v>
      </c>
      <c r="G71" s="104">
        <f t="shared" si="6"/>
        <v>-5.2199496986665402E-4</v>
      </c>
      <c r="H71" s="101">
        <f t="shared" si="7"/>
        <v>-22</v>
      </c>
      <c r="I71" s="105">
        <f t="shared" si="9"/>
        <v>-1.2484181973976155E-4</v>
      </c>
      <c r="J71" s="102">
        <f t="shared" si="8"/>
        <v>796</v>
      </c>
    </row>
    <row r="72" spans="1:10">
      <c r="A72" s="43">
        <v>71</v>
      </c>
      <c r="B72" s="107" t="s">
        <v>162</v>
      </c>
      <c r="C72" s="102">
        <v>35032</v>
      </c>
      <c r="D72" s="102">
        <v>38282</v>
      </c>
      <c r="E72" s="102">
        <v>39867</v>
      </c>
      <c r="F72" s="104">
        <f t="shared" si="5"/>
        <v>2.8339794325899317E-3</v>
      </c>
      <c r="G72" s="104">
        <f t="shared" si="6"/>
        <v>0.13801667047271066</v>
      </c>
      <c r="H72" s="101">
        <f t="shared" si="7"/>
        <v>4835</v>
      </c>
      <c r="I72" s="105">
        <f t="shared" si="9"/>
        <v>2.7436827201897596E-2</v>
      </c>
      <c r="J72" s="102">
        <f t="shared" si="8"/>
        <v>1585</v>
      </c>
    </row>
    <row r="73" spans="1:10">
      <c r="A73" s="43">
        <v>72</v>
      </c>
      <c r="B73" s="107" t="s">
        <v>163</v>
      </c>
      <c r="C73" s="102">
        <v>43498</v>
      </c>
      <c r="D73" s="102">
        <v>51010</v>
      </c>
      <c r="E73" s="102">
        <v>44665</v>
      </c>
      <c r="F73" s="104">
        <f t="shared" si="5"/>
        <v>3.1750493229144232E-3</v>
      </c>
      <c r="G73" s="104">
        <f t="shared" si="6"/>
        <v>2.6828819715849005E-2</v>
      </c>
      <c r="H73" s="101">
        <f t="shared" si="7"/>
        <v>1167</v>
      </c>
      <c r="I73" s="105">
        <f t="shared" si="9"/>
        <v>6.6222910743773513E-3</v>
      </c>
      <c r="J73" s="102">
        <f t="shared" si="8"/>
        <v>-6345</v>
      </c>
    </row>
    <row r="74" spans="1:10">
      <c r="A74" s="43">
        <v>73</v>
      </c>
      <c r="B74" s="107" t="s">
        <v>164</v>
      </c>
      <c r="C74" s="102">
        <v>26558</v>
      </c>
      <c r="D74" s="102">
        <v>28545</v>
      </c>
      <c r="E74" s="102">
        <v>27086</v>
      </c>
      <c r="F74" s="104">
        <f t="shared" si="5"/>
        <v>1.9254312316234201E-3</v>
      </c>
      <c r="G74" s="104">
        <f t="shared" si="6"/>
        <v>1.988101513668198E-2</v>
      </c>
      <c r="H74" s="101">
        <f t="shared" si="7"/>
        <v>528</v>
      </c>
      <c r="I74" s="105">
        <f t="shared" si="9"/>
        <v>2.9962036737542774E-3</v>
      </c>
      <c r="J74" s="102">
        <f t="shared" si="8"/>
        <v>-1459</v>
      </c>
    </row>
    <row r="75" spans="1:10">
      <c r="A75" s="43">
        <v>74</v>
      </c>
      <c r="B75" s="107" t="s">
        <v>165</v>
      </c>
      <c r="C75" s="102">
        <v>27927</v>
      </c>
      <c r="D75" s="102">
        <v>27896</v>
      </c>
      <c r="E75" s="102">
        <v>28355</v>
      </c>
      <c r="F75" s="104">
        <f t="shared" si="5"/>
        <v>2.015639170519164E-3</v>
      </c>
      <c r="G75" s="104">
        <f t="shared" si="6"/>
        <v>1.532567049808429E-2</v>
      </c>
      <c r="H75" s="101">
        <f t="shared" si="7"/>
        <v>428</v>
      </c>
      <c r="I75" s="105">
        <f t="shared" si="9"/>
        <v>2.4287408567553611E-3</v>
      </c>
      <c r="J75" s="102">
        <f t="shared" si="8"/>
        <v>459</v>
      </c>
    </row>
    <row r="76" spans="1:10">
      <c r="A76" s="43">
        <v>75</v>
      </c>
      <c r="B76" s="107" t="s">
        <v>166</v>
      </c>
      <c r="C76" s="102">
        <v>8919</v>
      </c>
      <c r="D76" s="102">
        <v>9896</v>
      </c>
      <c r="E76" s="102">
        <v>8547</v>
      </c>
      <c r="F76" s="104">
        <f t="shared" si="5"/>
        <v>6.0757072792901761E-4</v>
      </c>
      <c r="G76" s="104">
        <f t="shared" si="6"/>
        <v>-4.1708711738984189E-2</v>
      </c>
      <c r="H76" s="101">
        <f t="shared" si="7"/>
        <v>-372</v>
      </c>
      <c r="I76" s="105">
        <f t="shared" si="9"/>
        <v>-2.110961679235968E-3</v>
      </c>
      <c r="J76" s="102">
        <f t="shared" si="8"/>
        <v>-1349</v>
      </c>
    </row>
    <row r="77" spans="1:10">
      <c r="A77" s="43">
        <v>76</v>
      </c>
      <c r="B77" s="107" t="s">
        <v>167</v>
      </c>
      <c r="C77" s="102">
        <v>13419</v>
      </c>
      <c r="D77" s="102">
        <v>14679</v>
      </c>
      <c r="E77" s="102">
        <v>13084</v>
      </c>
      <c r="F77" s="104">
        <f t="shared" si="5"/>
        <v>9.3008721238133465E-4</v>
      </c>
      <c r="G77" s="104">
        <f t="shared" si="6"/>
        <v>-2.496460242939116E-2</v>
      </c>
      <c r="H77" s="101">
        <f t="shared" si="7"/>
        <v>-335</v>
      </c>
      <c r="I77" s="105">
        <f t="shared" si="9"/>
        <v>-1.9010004369463692E-3</v>
      </c>
      <c r="J77" s="102">
        <f t="shared" si="8"/>
        <v>-1595</v>
      </c>
    </row>
    <row r="78" spans="1:10">
      <c r="A78" s="43">
        <v>77</v>
      </c>
      <c r="B78" s="107" t="s">
        <v>168</v>
      </c>
      <c r="C78" s="102">
        <v>51014</v>
      </c>
      <c r="D78" s="102">
        <v>51631</v>
      </c>
      <c r="E78" s="102">
        <v>51128</v>
      </c>
      <c r="F78" s="104">
        <f t="shared" si="5"/>
        <v>3.6344771472510604E-3</v>
      </c>
      <c r="G78" s="104">
        <f t="shared" si="6"/>
        <v>2.2346806758928922E-3</v>
      </c>
      <c r="H78" s="101">
        <f t="shared" si="7"/>
        <v>114</v>
      </c>
      <c r="I78" s="105">
        <f t="shared" si="9"/>
        <v>6.4690761137876441E-4</v>
      </c>
      <c r="J78" s="102">
        <f t="shared" si="8"/>
        <v>-503</v>
      </c>
    </row>
    <row r="79" spans="1:10">
      <c r="A79" s="43">
        <v>78</v>
      </c>
      <c r="B79" s="107" t="s">
        <v>169</v>
      </c>
      <c r="C79" s="102">
        <v>42086</v>
      </c>
      <c r="D79" s="102">
        <v>40039</v>
      </c>
      <c r="E79" s="102">
        <v>42702</v>
      </c>
      <c r="F79" s="104">
        <f t="shared" si="5"/>
        <v>3.0355078067187216E-3</v>
      </c>
      <c r="G79" s="104">
        <f t="shared" si="6"/>
        <v>1.4636696288552013E-2</v>
      </c>
      <c r="H79" s="101">
        <f t="shared" si="7"/>
        <v>616</v>
      </c>
      <c r="I79" s="105">
        <f t="shared" si="9"/>
        <v>3.4955709527133235E-3</v>
      </c>
      <c r="J79" s="102">
        <f t="shared" si="8"/>
        <v>2663</v>
      </c>
    </row>
    <row r="80" spans="1:10">
      <c r="A80" s="43">
        <v>79</v>
      </c>
      <c r="B80" s="107" t="s">
        <v>170</v>
      </c>
      <c r="C80" s="102">
        <v>12198</v>
      </c>
      <c r="D80" s="102">
        <v>13925</v>
      </c>
      <c r="E80" s="102">
        <v>13888</v>
      </c>
      <c r="F80" s="104">
        <f t="shared" si="5"/>
        <v>9.8724023276918187E-4</v>
      </c>
      <c r="G80" s="104">
        <f t="shared" si="6"/>
        <v>0.13854730283653058</v>
      </c>
      <c r="H80" s="101">
        <f t="shared" si="7"/>
        <v>1690</v>
      </c>
      <c r="I80" s="105">
        <f t="shared" si="9"/>
        <v>9.5901216072816833E-3</v>
      </c>
      <c r="J80" s="102">
        <f t="shared" si="8"/>
        <v>-37</v>
      </c>
    </row>
    <row r="81" spans="1:10">
      <c r="A81" s="43">
        <v>80</v>
      </c>
      <c r="B81" s="107" t="s">
        <v>171</v>
      </c>
      <c r="C81" s="102">
        <v>48617</v>
      </c>
      <c r="D81" s="102">
        <v>51450</v>
      </c>
      <c r="E81" s="102">
        <v>49306</v>
      </c>
      <c r="F81" s="104">
        <f t="shared" si="5"/>
        <v>3.5049587353771085E-3</v>
      </c>
      <c r="G81" s="104">
        <f t="shared" si="6"/>
        <v>1.4171997449451837E-2</v>
      </c>
      <c r="H81" s="101">
        <f t="shared" si="7"/>
        <v>689</v>
      </c>
      <c r="I81" s="105">
        <f t="shared" si="9"/>
        <v>3.9098188091225327E-3</v>
      </c>
      <c r="J81" s="102">
        <f t="shared" si="8"/>
        <v>-2144</v>
      </c>
    </row>
    <row r="82" spans="1:10">
      <c r="A82" s="43">
        <v>81</v>
      </c>
      <c r="B82" s="107" t="s">
        <v>172</v>
      </c>
      <c r="C82" s="102">
        <v>76147</v>
      </c>
      <c r="D82" s="102">
        <v>71405</v>
      </c>
      <c r="E82" s="102">
        <v>70176</v>
      </c>
      <c r="F82" s="104">
        <f t="shared" si="5"/>
        <v>4.9885203466885153E-3</v>
      </c>
      <c r="G82" s="104">
        <f t="shared" si="6"/>
        <v>-7.8414120057257675E-2</v>
      </c>
      <c r="H82" s="101">
        <f t="shared" si="7"/>
        <v>-5971</v>
      </c>
      <c r="I82" s="105">
        <f t="shared" si="9"/>
        <v>-3.388320480300528E-2</v>
      </c>
      <c r="J82" s="102">
        <f t="shared" si="8"/>
        <v>-1229</v>
      </c>
    </row>
    <row r="83" spans="1:10" s="114" customFormat="1">
      <c r="A83" s="170" t="s">
        <v>173</v>
      </c>
      <c r="B83" s="170"/>
      <c r="C83" s="67">
        <v>13891275</v>
      </c>
      <c r="D83" s="67">
        <v>14275280</v>
      </c>
      <c r="E83" s="67">
        <v>14067498</v>
      </c>
      <c r="F83" s="73">
        <f t="shared" si="5"/>
        <v>1</v>
      </c>
      <c r="G83" s="73">
        <f t="shared" si="6"/>
        <v>1.2685876566405891E-2</v>
      </c>
      <c r="H83" s="68">
        <f t="shared" si="7"/>
        <v>176223</v>
      </c>
      <c r="I83" s="74">
        <f t="shared" si="9"/>
        <v>1</v>
      </c>
      <c r="J83" s="68">
        <f t="shared" si="8"/>
        <v>-207782</v>
      </c>
    </row>
    <row r="84" spans="1:10">
      <c r="C84" s="135"/>
      <c r="D84" s="133"/>
      <c r="E84" s="134"/>
      <c r="I84" s="13"/>
    </row>
    <row r="87" spans="1:10">
      <c r="D87" s="147"/>
    </row>
  </sheetData>
  <mergeCells count="1">
    <mergeCell ref="A83:B8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J85"/>
  <sheetViews>
    <sheetView zoomScale="80" zoomScaleNormal="80" workbookViewId="0">
      <pane ySplit="1" topLeftCell="A2" activePane="bottomLeft" state="frozen"/>
      <selection activeCell="W1" sqref="W1"/>
      <selection pane="bottomLeft" activeCell="P6" sqref="P6"/>
    </sheetView>
  </sheetViews>
  <sheetFormatPr defaultColWidth="9.1796875" defaultRowHeight="14.5"/>
  <cols>
    <col min="1" max="1" width="11.81640625" style="6" customWidth="1"/>
    <col min="2" max="2" width="16.453125" style="6" bestFit="1" customWidth="1"/>
    <col min="3" max="5" width="13.54296875" style="6" customWidth="1"/>
    <col min="6" max="6" width="18.1796875" style="6" customWidth="1"/>
    <col min="7" max="7" width="30.453125" style="6" customWidth="1"/>
    <col min="8" max="8" width="27.453125" style="6" customWidth="1"/>
    <col min="9" max="9" width="22.26953125" style="6" customWidth="1"/>
    <col min="10" max="10" width="23.1796875" style="6" customWidth="1"/>
    <col min="11" max="16384" width="9.1796875" style="6"/>
  </cols>
  <sheetData>
    <row r="1" spans="1:10" ht="43.5">
      <c r="A1" s="19" t="s">
        <v>91</v>
      </c>
      <c r="B1" s="19" t="s">
        <v>174</v>
      </c>
      <c r="C1" s="97">
        <v>42186</v>
      </c>
      <c r="D1" s="97">
        <v>42522</v>
      </c>
      <c r="E1" s="97">
        <v>42552</v>
      </c>
      <c r="F1" s="63" t="s">
        <v>301</v>
      </c>
      <c r="G1" s="14" t="s">
        <v>305</v>
      </c>
      <c r="H1" s="96" t="s">
        <v>306</v>
      </c>
      <c r="I1" s="96" t="s">
        <v>303</v>
      </c>
      <c r="J1" s="100" t="s">
        <v>307</v>
      </c>
    </row>
    <row r="2" spans="1:10">
      <c r="A2" s="43">
        <v>1</v>
      </c>
      <c r="B2" s="107" t="s">
        <v>92</v>
      </c>
      <c r="C2" s="58">
        <v>52089</v>
      </c>
      <c r="D2" s="58">
        <v>49180</v>
      </c>
      <c r="E2" s="58">
        <v>49347</v>
      </c>
      <c r="F2" s="104">
        <f t="shared" ref="F2:F65" si="0">E2/$E$83</f>
        <v>2.5214180274720978E-2</v>
      </c>
      <c r="G2" s="104">
        <f t="shared" ref="G2:G65" si="1">(E2-C2)/C2</f>
        <v>-5.2640672694810806E-2</v>
      </c>
      <c r="H2" s="101">
        <f t="shared" ref="H2:H65" si="2">E2-C2</f>
        <v>-2742</v>
      </c>
      <c r="I2" s="105">
        <f>H2/$H$83</f>
        <v>5.1600519392536556E-2</v>
      </c>
      <c r="J2" s="102">
        <f t="shared" ref="J2:J65" si="3">E2-D2</f>
        <v>167</v>
      </c>
    </row>
    <row r="3" spans="1:10">
      <c r="A3" s="43">
        <v>2</v>
      </c>
      <c r="B3" s="107" t="s">
        <v>93</v>
      </c>
      <c r="C3" s="58">
        <v>11307</v>
      </c>
      <c r="D3" s="58">
        <v>10783</v>
      </c>
      <c r="E3" s="58">
        <v>10887</v>
      </c>
      <c r="F3" s="104">
        <f t="shared" si="0"/>
        <v>5.5627855928605044E-3</v>
      </c>
      <c r="G3" s="104">
        <f t="shared" si="1"/>
        <v>-3.7145131334571507E-2</v>
      </c>
      <c r="H3" s="101">
        <f t="shared" si="2"/>
        <v>-420</v>
      </c>
      <c r="I3" s="105">
        <f t="shared" ref="I3:I66" si="4">H3/$H$83</f>
        <v>7.9037994693163215E-3</v>
      </c>
      <c r="J3" s="102">
        <f t="shared" si="3"/>
        <v>104</v>
      </c>
    </row>
    <row r="4" spans="1:10">
      <c r="A4" s="43">
        <v>3</v>
      </c>
      <c r="B4" s="107" t="s">
        <v>94</v>
      </c>
      <c r="C4" s="58">
        <v>16958</v>
      </c>
      <c r="D4" s="58">
        <v>16721</v>
      </c>
      <c r="E4" s="58">
        <v>16796</v>
      </c>
      <c r="F4" s="104">
        <f t="shared" si="0"/>
        <v>8.582028733139067E-3</v>
      </c>
      <c r="G4" s="104">
        <f t="shared" si="1"/>
        <v>-9.5530133270432839E-3</v>
      </c>
      <c r="H4" s="101">
        <f t="shared" si="2"/>
        <v>-162</v>
      </c>
      <c r="I4" s="105">
        <f t="shared" si="4"/>
        <v>3.0486083667362954E-3</v>
      </c>
      <c r="J4" s="102">
        <f t="shared" si="3"/>
        <v>75</v>
      </c>
    </row>
    <row r="5" spans="1:10">
      <c r="A5" s="43">
        <v>4</v>
      </c>
      <c r="B5" s="107" t="s">
        <v>95</v>
      </c>
      <c r="C5" s="58">
        <v>5585</v>
      </c>
      <c r="D5" s="58">
        <v>5442</v>
      </c>
      <c r="E5" s="58">
        <v>5472</v>
      </c>
      <c r="F5" s="104">
        <f t="shared" si="0"/>
        <v>2.7959550623801489E-3</v>
      </c>
      <c r="G5" s="104">
        <f t="shared" si="1"/>
        <v>-2.0232766338406444E-2</v>
      </c>
      <c r="H5" s="101">
        <f t="shared" si="2"/>
        <v>-113</v>
      </c>
      <c r="I5" s="105">
        <f t="shared" si="4"/>
        <v>2.1264984286493913E-3</v>
      </c>
      <c r="J5" s="102">
        <f t="shared" si="3"/>
        <v>30</v>
      </c>
    </row>
    <row r="6" spans="1:10">
      <c r="A6" s="43">
        <v>5</v>
      </c>
      <c r="B6" s="107" t="s">
        <v>96</v>
      </c>
      <c r="C6" s="58">
        <v>7514</v>
      </c>
      <c r="D6" s="58">
        <v>7376</v>
      </c>
      <c r="E6" s="58">
        <v>7415</v>
      </c>
      <c r="F6" s="104">
        <f t="shared" si="0"/>
        <v>3.7887439304730998E-3</v>
      </c>
      <c r="G6" s="104">
        <f t="shared" si="1"/>
        <v>-1.3175405908969923E-2</v>
      </c>
      <c r="H6" s="101">
        <f t="shared" si="2"/>
        <v>-99</v>
      </c>
      <c r="I6" s="105">
        <f t="shared" si="4"/>
        <v>1.8630384463388472E-3</v>
      </c>
      <c r="J6" s="102">
        <f t="shared" si="3"/>
        <v>39</v>
      </c>
    </row>
    <row r="7" spans="1:10">
      <c r="A7" s="43">
        <v>6</v>
      </c>
      <c r="B7" s="107" t="s">
        <v>97</v>
      </c>
      <c r="C7" s="58">
        <v>129725</v>
      </c>
      <c r="D7" s="58">
        <v>121975</v>
      </c>
      <c r="E7" s="58">
        <v>122283</v>
      </c>
      <c r="F7" s="104">
        <f t="shared" si="0"/>
        <v>6.2481318145656384E-2</v>
      </c>
      <c r="G7" s="104">
        <f t="shared" si="1"/>
        <v>-5.7367508190402774E-2</v>
      </c>
      <c r="H7" s="101">
        <f t="shared" si="2"/>
        <v>-7442</v>
      </c>
      <c r="I7" s="105">
        <f t="shared" si="4"/>
        <v>0.14004779916821919</v>
      </c>
      <c r="J7" s="102">
        <f t="shared" si="3"/>
        <v>308</v>
      </c>
    </row>
    <row r="8" spans="1:10">
      <c r="A8" s="43">
        <v>7</v>
      </c>
      <c r="B8" s="107" t="s">
        <v>98</v>
      </c>
      <c r="C8" s="58">
        <v>89910</v>
      </c>
      <c r="D8" s="58">
        <v>86335</v>
      </c>
      <c r="E8" s="58">
        <v>86802</v>
      </c>
      <c r="F8" s="104">
        <f t="shared" si="0"/>
        <v>4.4352063473085103E-2</v>
      </c>
      <c r="G8" s="104">
        <f t="shared" si="1"/>
        <v>-3.4567901234567898E-2</v>
      </c>
      <c r="H8" s="101">
        <f t="shared" si="2"/>
        <v>-3108</v>
      </c>
      <c r="I8" s="105">
        <f t="shared" si="4"/>
        <v>5.8488116072940778E-2</v>
      </c>
      <c r="J8" s="102">
        <f t="shared" si="3"/>
        <v>467</v>
      </c>
    </row>
    <row r="9" spans="1:10">
      <c r="A9" s="43">
        <v>8</v>
      </c>
      <c r="B9" s="107" t="s">
        <v>99</v>
      </c>
      <c r="C9" s="58">
        <v>4457</v>
      </c>
      <c r="D9" s="58">
        <v>4248</v>
      </c>
      <c r="E9" s="58">
        <v>4278</v>
      </c>
      <c r="F9" s="104">
        <f t="shared" si="0"/>
        <v>2.1858727625844801E-3</v>
      </c>
      <c r="G9" s="104">
        <f t="shared" si="1"/>
        <v>-4.0161543639219206E-2</v>
      </c>
      <c r="H9" s="101">
        <f t="shared" si="2"/>
        <v>-179</v>
      </c>
      <c r="I9" s="105">
        <f t="shared" si="4"/>
        <v>3.3685240595419559E-3</v>
      </c>
      <c r="J9" s="102">
        <f t="shared" si="3"/>
        <v>30</v>
      </c>
    </row>
    <row r="10" spans="1:10">
      <c r="A10" s="43">
        <v>9</v>
      </c>
      <c r="B10" s="107" t="s">
        <v>100</v>
      </c>
      <c r="C10" s="58">
        <v>35431</v>
      </c>
      <c r="D10" s="58">
        <v>34634</v>
      </c>
      <c r="E10" s="58">
        <v>34799</v>
      </c>
      <c r="F10" s="104">
        <f t="shared" si="0"/>
        <v>1.7780782203173758E-2</v>
      </c>
      <c r="G10" s="104">
        <f t="shared" si="1"/>
        <v>-1.7837486946459317E-2</v>
      </c>
      <c r="H10" s="101">
        <f t="shared" si="2"/>
        <v>-632</v>
      </c>
      <c r="I10" s="105">
        <f t="shared" si="4"/>
        <v>1.189333634430456E-2</v>
      </c>
      <c r="J10" s="102">
        <f t="shared" si="3"/>
        <v>165</v>
      </c>
    </row>
    <row r="11" spans="1:10">
      <c r="A11" s="43">
        <v>10</v>
      </c>
      <c r="B11" s="107" t="s">
        <v>101</v>
      </c>
      <c r="C11" s="58">
        <v>35549</v>
      </c>
      <c r="D11" s="58">
        <v>34292</v>
      </c>
      <c r="E11" s="58">
        <v>34399</v>
      </c>
      <c r="F11" s="104">
        <f t="shared" si="0"/>
        <v>1.7576399523175208E-2</v>
      </c>
      <c r="G11" s="104">
        <f t="shared" si="1"/>
        <v>-3.2349714478606996E-2</v>
      </c>
      <c r="H11" s="101">
        <f t="shared" si="2"/>
        <v>-1150</v>
      </c>
      <c r="I11" s="105">
        <f t="shared" si="4"/>
        <v>2.1641355689794691E-2</v>
      </c>
      <c r="J11" s="102">
        <f t="shared" si="3"/>
        <v>107</v>
      </c>
    </row>
    <row r="12" spans="1:10">
      <c r="A12" s="43">
        <v>11</v>
      </c>
      <c r="B12" s="107" t="s">
        <v>102</v>
      </c>
      <c r="C12" s="58">
        <v>4064</v>
      </c>
      <c r="D12" s="58">
        <v>3917</v>
      </c>
      <c r="E12" s="58">
        <v>3923</v>
      </c>
      <c r="F12" s="104">
        <f t="shared" si="0"/>
        <v>2.0044831340857681E-3</v>
      </c>
      <c r="G12" s="104">
        <f t="shared" si="1"/>
        <v>-3.469488188976378E-2</v>
      </c>
      <c r="H12" s="101">
        <f t="shared" si="2"/>
        <v>-141</v>
      </c>
      <c r="I12" s="105">
        <f t="shared" si="4"/>
        <v>2.6534183932704794E-3</v>
      </c>
      <c r="J12" s="102">
        <f t="shared" si="3"/>
        <v>6</v>
      </c>
    </row>
    <row r="13" spans="1:10">
      <c r="A13" s="43">
        <v>12</v>
      </c>
      <c r="B13" s="107" t="s">
        <v>103</v>
      </c>
      <c r="C13" s="58">
        <v>3040</v>
      </c>
      <c r="D13" s="58">
        <v>2906</v>
      </c>
      <c r="E13" s="58">
        <v>2905</v>
      </c>
      <c r="F13" s="104">
        <f t="shared" si="0"/>
        <v>1.4843292134894613E-3</v>
      </c>
      <c r="G13" s="104">
        <f t="shared" si="1"/>
        <v>-4.4407894736842105E-2</v>
      </c>
      <c r="H13" s="101">
        <f t="shared" si="2"/>
        <v>-135</v>
      </c>
      <c r="I13" s="105">
        <f t="shared" si="4"/>
        <v>2.540506972280246E-3</v>
      </c>
      <c r="J13" s="102">
        <f t="shared" si="3"/>
        <v>-1</v>
      </c>
    </row>
    <row r="14" spans="1:10">
      <c r="A14" s="43">
        <v>13</v>
      </c>
      <c r="B14" s="107" t="s">
        <v>104</v>
      </c>
      <c r="C14" s="58">
        <v>4748</v>
      </c>
      <c r="D14" s="58">
        <v>4524</v>
      </c>
      <c r="E14" s="58">
        <v>4505</v>
      </c>
      <c r="F14" s="104">
        <f t="shared" si="0"/>
        <v>2.301859933483657E-3</v>
      </c>
      <c r="G14" s="104">
        <f t="shared" si="1"/>
        <v>-5.1179443976411124E-2</v>
      </c>
      <c r="H14" s="101">
        <f t="shared" si="2"/>
        <v>-243</v>
      </c>
      <c r="I14" s="105">
        <f t="shared" si="4"/>
        <v>4.5729125501044431E-3</v>
      </c>
      <c r="J14" s="102">
        <f t="shared" si="3"/>
        <v>-19</v>
      </c>
    </row>
    <row r="15" spans="1:10">
      <c r="A15" s="43">
        <v>14</v>
      </c>
      <c r="B15" s="107" t="s">
        <v>105</v>
      </c>
      <c r="C15" s="58">
        <v>6751</v>
      </c>
      <c r="D15" s="58">
        <v>6500</v>
      </c>
      <c r="E15" s="58">
        <v>6532</v>
      </c>
      <c r="F15" s="104">
        <f t="shared" si="0"/>
        <v>3.3375691643763032E-3</v>
      </c>
      <c r="G15" s="104">
        <f t="shared" si="1"/>
        <v>-3.2439638572063396E-2</v>
      </c>
      <c r="H15" s="101">
        <f t="shared" si="2"/>
        <v>-219</v>
      </c>
      <c r="I15" s="105">
        <f t="shared" si="4"/>
        <v>4.1212668661435104E-3</v>
      </c>
      <c r="J15" s="102">
        <f t="shared" si="3"/>
        <v>32</v>
      </c>
    </row>
    <row r="16" spans="1:10">
      <c r="A16" s="43">
        <v>15</v>
      </c>
      <c r="B16" s="107" t="s">
        <v>106</v>
      </c>
      <c r="C16" s="58">
        <v>8296</v>
      </c>
      <c r="D16" s="58">
        <v>8009</v>
      </c>
      <c r="E16" s="58">
        <v>8212</v>
      </c>
      <c r="F16" s="104">
        <f t="shared" si="0"/>
        <v>4.1959764203702088E-3</v>
      </c>
      <c r="G16" s="104">
        <f t="shared" si="1"/>
        <v>-1.0125361620057859E-2</v>
      </c>
      <c r="H16" s="101">
        <f t="shared" si="2"/>
        <v>-84</v>
      </c>
      <c r="I16" s="105">
        <f t="shared" si="4"/>
        <v>1.5807598938632642E-3</v>
      </c>
      <c r="J16" s="102">
        <f t="shared" si="3"/>
        <v>203</v>
      </c>
    </row>
    <row r="17" spans="1:10">
      <c r="A17" s="43">
        <v>16</v>
      </c>
      <c r="B17" s="107" t="s">
        <v>107</v>
      </c>
      <c r="C17" s="58">
        <v>79575</v>
      </c>
      <c r="D17" s="58">
        <v>76864</v>
      </c>
      <c r="E17" s="58">
        <v>77191</v>
      </c>
      <c r="F17" s="104">
        <f t="shared" si="0"/>
        <v>3.9441258629419967E-2</v>
      </c>
      <c r="G17" s="104">
        <f t="shared" si="1"/>
        <v>-2.9959158027018536E-2</v>
      </c>
      <c r="H17" s="101">
        <f t="shared" si="2"/>
        <v>-2384</v>
      </c>
      <c r="I17" s="105">
        <f t="shared" si="4"/>
        <v>4.4863471273452644E-2</v>
      </c>
      <c r="J17" s="102">
        <f t="shared" si="3"/>
        <v>327</v>
      </c>
    </row>
    <row r="18" spans="1:10">
      <c r="A18" s="43">
        <v>17</v>
      </c>
      <c r="B18" s="107" t="s">
        <v>108</v>
      </c>
      <c r="C18" s="58">
        <v>15661</v>
      </c>
      <c r="D18" s="58">
        <v>15168</v>
      </c>
      <c r="E18" s="58">
        <v>15235</v>
      </c>
      <c r="F18" s="104">
        <f t="shared" si="0"/>
        <v>7.7844253244447308E-3</v>
      </c>
      <c r="G18" s="104">
        <f t="shared" si="1"/>
        <v>-2.7201328139965519E-2</v>
      </c>
      <c r="H18" s="101">
        <f t="shared" si="2"/>
        <v>-426</v>
      </c>
      <c r="I18" s="105">
        <f t="shared" si="4"/>
        <v>8.016710890306554E-3</v>
      </c>
      <c r="J18" s="102">
        <f t="shared" si="3"/>
        <v>67</v>
      </c>
    </row>
    <row r="19" spans="1:10">
      <c r="A19" s="43">
        <v>18</v>
      </c>
      <c r="B19" s="107" t="s">
        <v>109</v>
      </c>
      <c r="C19" s="58">
        <v>2904</v>
      </c>
      <c r="D19" s="58">
        <v>2818</v>
      </c>
      <c r="E19" s="58">
        <v>2819</v>
      </c>
      <c r="F19" s="104">
        <f t="shared" si="0"/>
        <v>1.4403869372897732E-3</v>
      </c>
      <c r="G19" s="104">
        <f t="shared" si="1"/>
        <v>-2.9269972451790634E-2</v>
      </c>
      <c r="H19" s="101">
        <f t="shared" si="2"/>
        <v>-85</v>
      </c>
      <c r="I19" s="105">
        <f t="shared" si="4"/>
        <v>1.5995784640283031E-3</v>
      </c>
      <c r="J19" s="102">
        <f t="shared" si="3"/>
        <v>1</v>
      </c>
    </row>
    <row r="20" spans="1:10">
      <c r="A20" s="43">
        <v>19</v>
      </c>
      <c r="B20" s="107" t="s">
        <v>110</v>
      </c>
      <c r="C20" s="58">
        <v>11917</v>
      </c>
      <c r="D20" s="58">
        <v>11399</v>
      </c>
      <c r="E20" s="58">
        <v>11363</v>
      </c>
      <c r="F20" s="104">
        <f t="shared" si="0"/>
        <v>5.8060009820587776E-3</v>
      </c>
      <c r="G20" s="104">
        <f t="shared" si="1"/>
        <v>-4.6488210119996647E-2</v>
      </c>
      <c r="H20" s="101">
        <f t="shared" si="2"/>
        <v>-554</v>
      </c>
      <c r="I20" s="105">
        <f t="shared" si="4"/>
        <v>1.0425487871431528E-2</v>
      </c>
      <c r="J20" s="102">
        <f t="shared" si="3"/>
        <v>-36</v>
      </c>
    </row>
    <row r="21" spans="1:10">
      <c r="A21" s="43">
        <v>20</v>
      </c>
      <c r="B21" s="107" t="s">
        <v>111</v>
      </c>
      <c r="C21" s="58">
        <v>33757</v>
      </c>
      <c r="D21" s="58">
        <v>33140</v>
      </c>
      <c r="E21" s="58">
        <v>32990</v>
      </c>
      <c r="F21" s="104">
        <f t="shared" si="0"/>
        <v>1.6856461532880319E-2</v>
      </c>
      <c r="G21" s="104">
        <f t="shared" si="1"/>
        <v>-2.2721213377966051E-2</v>
      </c>
      <c r="H21" s="101">
        <f t="shared" si="2"/>
        <v>-767</v>
      </c>
      <c r="I21" s="105">
        <f t="shared" si="4"/>
        <v>1.4433843316584805E-2</v>
      </c>
      <c r="J21" s="102">
        <f t="shared" si="3"/>
        <v>-150</v>
      </c>
    </row>
    <row r="22" spans="1:10">
      <c r="A22" s="43">
        <v>21</v>
      </c>
      <c r="B22" s="107" t="s">
        <v>112</v>
      </c>
      <c r="C22" s="58">
        <v>17081</v>
      </c>
      <c r="D22" s="58">
        <v>16481</v>
      </c>
      <c r="E22" s="58">
        <v>16667</v>
      </c>
      <c r="F22" s="104">
        <f t="shared" si="0"/>
        <v>8.5161153188395358E-3</v>
      </c>
      <c r="G22" s="104">
        <f t="shared" si="1"/>
        <v>-2.4237456823370997E-2</v>
      </c>
      <c r="H22" s="101">
        <f t="shared" si="2"/>
        <v>-414</v>
      </c>
      <c r="I22" s="105">
        <f t="shared" si="4"/>
        <v>7.7908880483260881E-3</v>
      </c>
      <c r="J22" s="102">
        <f t="shared" si="3"/>
        <v>186</v>
      </c>
    </row>
    <row r="23" spans="1:10">
      <c r="A23" s="43">
        <v>22</v>
      </c>
      <c r="B23" s="107" t="s">
        <v>113</v>
      </c>
      <c r="C23" s="58">
        <v>10945</v>
      </c>
      <c r="D23" s="58">
        <v>10693</v>
      </c>
      <c r="E23" s="58">
        <v>10708</v>
      </c>
      <c r="F23" s="104">
        <f t="shared" si="0"/>
        <v>5.471324343561154E-3</v>
      </c>
      <c r="G23" s="104">
        <f t="shared" si="1"/>
        <v>-2.1653723161260848E-2</v>
      </c>
      <c r="H23" s="101">
        <f t="shared" si="2"/>
        <v>-237</v>
      </c>
      <c r="I23" s="105">
        <f t="shared" si="4"/>
        <v>4.4600011291142097E-3</v>
      </c>
      <c r="J23" s="102">
        <f t="shared" si="3"/>
        <v>15</v>
      </c>
    </row>
    <row r="24" spans="1:10">
      <c r="A24" s="43">
        <v>23</v>
      </c>
      <c r="B24" s="107" t="s">
        <v>114</v>
      </c>
      <c r="C24" s="58">
        <v>9911</v>
      </c>
      <c r="D24" s="58">
        <v>9897</v>
      </c>
      <c r="E24" s="58">
        <v>9886</v>
      </c>
      <c r="F24" s="104">
        <f t="shared" si="0"/>
        <v>5.0513179361641354E-3</v>
      </c>
      <c r="G24" s="104">
        <f t="shared" si="1"/>
        <v>-2.5224498032489153E-3</v>
      </c>
      <c r="H24" s="101">
        <f t="shared" si="2"/>
        <v>-25</v>
      </c>
      <c r="I24" s="105">
        <f t="shared" si="4"/>
        <v>4.7046425412597149E-4</v>
      </c>
      <c r="J24" s="102">
        <f t="shared" si="3"/>
        <v>-11</v>
      </c>
    </row>
    <row r="25" spans="1:10">
      <c r="A25" s="43">
        <v>24</v>
      </c>
      <c r="B25" s="107" t="s">
        <v>115</v>
      </c>
      <c r="C25" s="58">
        <v>4506</v>
      </c>
      <c r="D25" s="58">
        <v>4341</v>
      </c>
      <c r="E25" s="58">
        <v>4379</v>
      </c>
      <c r="F25" s="104">
        <f t="shared" si="0"/>
        <v>2.2374793892841137E-3</v>
      </c>
      <c r="G25" s="104">
        <f t="shared" si="1"/>
        <v>-2.8184642698624057E-2</v>
      </c>
      <c r="H25" s="101">
        <f t="shared" si="2"/>
        <v>-127</v>
      </c>
      <c r="I25" s="105">
        <f t="shared" si="4"/>
        <v>2.3899584109599351E-3</v>
      </c>
      <c r="J25" s="102">
        <f t="shared" si="3"/>
        <v>38</v>
      </c>
    </row>
    <row r="26" spans="1:10">
      <c r="A26" s="43">
        <v>25</v>
      </c>
      <c r="B26" s="107" t="s">
        <v>116</v>
      </c>
      <c r="C26" s="58">
        <v>12769</v>
      </c>
      <c r="D26" s="58">
        <v>12155</v>
      </c>
      <c r="E26" s="58">
        <v>12187</v>
      </c>
      <c r="F26" s="104">
        <f t="shared" si="0"/>
        <v>6.2270293028557884E-3</v>
      </c>
      <c r="G26" s="104">
        <f t="shared" si="1"/>
        <v>-4.5579136972354925E-2</v>
      </c>
      <c r="H26" s="101">
        <f t="shared" si="2"/>
        <v>-582</v>
      </c>
      <c r="I26" s="105">
        <f t="shared" si="4"/>
        <v>1.0952407836052617E-2</v>
      </c>
      <c r="J26" s="102">
        <f t="shared" si="3"/>
        <v>32</v>
      </c>
    </row>
    <row r="27" spans="1:10">
      <c r="A27" s="43">
        <v>26</v>
      </c>
      <c r="B27" s="107" t="s">
        <v>117</v>
      </c>
      <c r="C27" s="58">
        <v>17661</v>
      </c>
      <c r="D27" s="58">
        <v>17425</v>
      </c>
      <c r="E27" s="58">
        <v>17476</v>
      </c>
      <c r="F27" s="104">
        <f t="shared" si="0"/>
        <v>8.9294792891366007E-3</v>
      </c>
      <c r="G27" s="104">
        <f t="shared" si="1"/>
        <v>-1.0475058037483722E-2</v>
      </c>
      <c r="H27" s="101">
        <f t="shared" si="2"/>
        <v>-185</v>
      </c>
      <c r="I27" s="105">
        <f t="shared" si="4"/>
        <v>3.4814354805321893E-3</v>
      </c>
      <c r="J27" s="102">
        <f t="shared" si="3"/>
        <v>51</v>
      </c>
    </row>
    <row r="28" spans="1:10">
      <c r="A28" s="43">
        <v>27</v>
      </c>
      <c r="B28" s="107" t="s">
        <v>118</v>
      </c>
      <c r="C28" s="58">
        <v>42676</v>
      </c>
      <c r="D28" s="58">
        <v>41836</v>
      </c>
      <c r="E28" s="58">
        <v>42016</v>
      </c>
      <c r="F28" s="104">
        <f t="shared" si="0"/>
        <v>2.1468356707047574E-2</v>
      </c>
      <c r="G28" s="104">
        <f t="shared" si="1"/>
        <v>-1.5465366950979473E-2</v>
      </c>
      <c r="H28" s="101">
        <f t="shared" si="2"/>
        <v>-660</v>
      </c>
      <c r="I28" s="105">
        <f t="shared" si="4"/>
        <v>1.2420256308925648E-2</v>
      </c>
      <c r="J28" s="102">
        <f t="shared" si="3"/>
        <v>180</v>
      </c>
    </row>
    <row r="29" spans="1:10">
      <c r="A29" s="43">
        <v>28</v>
      </c>
      <c r="B29" s="107" t="s">
        <v>119</v>
      </c>
      <c r="C29" s="58">
        <v>9270</v>
      </c>
      <c r="D29" s="58">
        <v>9230</v>
      </c>
      <c r="E29" s="58">
        <v>9225</v>
      </c>
      <c r="F29" s="104">
        <f t="shared" si="0"/>
        <v>4.7135755574665332E-3</v>
      </c>
      <c r="G29" s="104">
        <f t="shared" si="1"/>
        <v>-4.8543689320388345E-3</v>
      </c>
      <c r="H29" s="101">
        <f t="shared" si="2"/>
        <v>-45</v>
      </c>
      <c r="I29" s="105">
        <f t="shared" si="4"/>
        <v>8.4683565742674867E-4</v>
      </c>
      <c r="J29" s="102">
        <f t="shared" si="3"/>
        <v>-5</v>
      </c>
    </row>
    <row r="30" spans="1:10">
      <c r="A30" s="43">
        <v>29</v>
      </c>
      <c r="B30" s="107" t="s">
        <v>120</v>
      </c>
      <c r="C30" s="58">
        <v>2575</v>
      </c>
      <c r="D30" s="58">
        <v>2459</v>
      </c>
      <c r="E30" s="58">
        <v>2459</v>
      </c>
      <c r="F30" s="104">
        <f t="shared" si="0"/>
        <v>1.2564425252910793E-3</v>
      </c>
      <c r="G30" s="104">
        <f t="shared" si="1"/>
        <v>-4.5048543689320389E-2</v>
      </c>
      <c r="H30" s="101">
        <f t="shared" si="2"/>
        <v>-116</v>
      </c>
      <c r="I30" s="105">
        <f t="shared" si="4"/>
        <v>2.182954139144508E-3</v>
      </c>
      <c r="J30" s="102">
        <f t="shared" si="3"/>
        <v>0</v>
      </c>
    </row>
    <row r="31" spans="1:10">
      <c r="A31" s="43">
        <v>30</v>
      </c>
      <c r="B31" s="107" t="s">
        <v>121</v>
      </c>
      <c r="C31" s="58">
        <v>3251</v>
      </c>
      <c r="D31" s="58">
        <v>3098</v>
      </c>
      <c r="E31" s="58">
        <v>3103</v>
      </c>
      <c r="F31" s="104">
        <f t="shared" si="0"/>
        <v>1.5854986400887429E-3</v>
      </c>
      <c r="G31" s="104">
        <f t="shared" si="1"/>
        <v>-4.5524454014149493E-2</v>
      </c>
      <c r="H31" s="101">
        <f t="shared" si="2"/>
        <v>-148</v>
      </c>
      <c r="I31" s="105">
        <f t="shared" si="4"/>
        <v>2.7851483844257515E-3</v>
      </c>
      <c r="J31" s="102">
        <f t="shared" si="3"/>
        <v>5</v>
      </c>
    </row>
    <row r="32" spans="1:10">
      <c r="A32" s="43">
        <v>31</v>
      </c>
      <c r="B32" s="107" t="s">
        <v>122</v>
      </c>
      <c r="C32" s="58">
        <v>37849</v>
      </c>
      <c r="D32" s="58">
        <v>36333</v>
      </c>
      <c r="E32" s="58">
        <v>36409</v>
      </c>
      <c r="F32" s="104">
        <f t="shared" si="0"/>
        <v>1.8603422490167915E-2</v>
      </c>
      <c r="G32" s="104">
        <f t="shared" si="1"/>
        <v>-3.8045919310946127E-2</v>
      </c>
      <c r="H32" s="101">
        <f t="shared" si="2"/>
        <v>-1440</v>
      </c>
      <c r="I32" s="105">
        <f t="shared" si="4"/>
        <v>2.7098741037655957E-2</v>
      </c>
      <c r="J32" s="102">
        <f t="shared" si="3"/>
        <v>76</v>
      </c>
    </row>
    <row r="33" spans="1:10">
      <c r="A33" s="43">
        <v>32</v>
      </c>
      <c r="B33" s="107" t="s">
        <v>123</v>
      </c>
      <c r="C33" s="58">
        <v>10679</v>
      </c>
      <c r="D33" s="58">
        <v>10197</v>
      </c>
      <c r="E33" s="58">
        <v>10224</v>
      </c>
      <c r="F33" s="104">
        <f t="shared" si="0"/>
        <v>5.2240213007629091E-3</v>
      </c>
      <c r="G33" s="104">
        <f t="shared" si="1"/>
        <v>-4.260698567281581E-2</v>
      </c>
      <c r="H33" s="101">
        <f t="shared" si="2"/>
        <v>-455</v>
      </c>
      <c r="I33" s="105">
        <f t="shared" si="4"/>
        <v>8.5624494250926813E-3</v>
      </c>
      <c r="J33" s="102">
        <f t="shared" si="3"/>
        <v>27</v>
      </c>
    </row>
    <row r="34" spans="1:10">
      <c r="A34" s="43">
        <v>33</v>
      </c>
      <c r="B34" s="107" t="s">
        <v>124</v>
      </c>
      <c r="C34" s="58">
        <v>43274</v>
      </c>
      <c r="D34" s="58">
        <v>43332</v>
      </c>
      <c r="E34" s="58">
        <v>43482</v>
      </c>
      <c r="F34" s="104">
        <f t="shared" si="0"/>
        <v>2.2217419229242256E-2</v>
      </c>
      <c r="G34" s="104">
        <f t="shared" si="1"/>
        <v>4.806581319036835E-3</v>
      </c>
      <c r="H34" s="101">
        <f t="shared" si="2"/>
        <v>208</v>
      </c>
      <c r="I34" s="105">
        <f t="shared" si="4"/>
        <v>-3.9142625943280832E-3</v>
      </c>
      <c r="J34" s="102">
        <f t="shared" si="3"/>
        <v>150</v>
      </c>
    </row>
    <row r="35" spans="1:10">
      <c r="A35" s="43">
        <v>34</v>
      </c>
      <c r="B35" s="107" t="s">
        <v>125</v>
      </c>
      <c r="C35" s="58">
        <v>494669</v>
      </c>
      <c r="D35" s="58">
        <v>477797</v>
      </c>
      <c r="E35" s="58">
        <v>479589</v>
      </c>
      <c r="F35" s="104">
        <f t="shared" si="0"/>
        <v>0.24504921279456016</v>
      </c>
      <c r="G35" s="104">
        <f t="shared" si="1"/>
        <v>-3.0485031404838388E-2</v>
      </c>
      <c r="H35" s="101">
        <f t="shared" si="2"/>
        <v>-15080</v>
      </c>
      <c r="I35" s="105">
        <f t="shared" si="4"/>
        <v>0.28378403808878599</v>
      </c>
      <c r="J35" s="102">
        <f t="shared" si="3"/>
        <v>1792</v>
      </c>
    </row>
    <row r="36" spans="1:10">
      <c r="A36" s="43">
        <v>35</v>
      </c>
      <c r="B36" s="107" t="s">
        <v>126</v>
      </c>
      <c r="C36" s="58">
        <v>117679</v>
      </c>
      <c r="D36" s="58">
        <v>113645</v>
      </c>
      <c r="E36" s="58">
        <v>114526</v>
      </c>
      <c r="F36" s="104">
        <f t="shared" si="0"/>
        <v>5.8517827023784524E-2</v>
      </c>
      <c r="G36" s="104">
        <f t="shared" si="1"/>
        <v>-2.6793225639238947E-2</v>
      </c>
      <c r="H36" s="101">
        <f t="shared" si="2"/>
        <v>-3153</v>
      </c>
      <c r="I36" s="105">
        <f t="shared" si="4"/>
        <v>5.9334951730367527E-2</v>
      </c>
      <c r="J36" s="102">
        <f t="shared" si="3"/>
        <v>881</v>
      </c>
    </row>
    <row r="37" spans="1:10">
      <c r="A37" s="43">
        <v>36</v>
      </c>
      <c r="B37" s="107" t="s">
        <v>127</v>
      </c>
      <c r="C37" s="58">
        <v>4402</v>
      </c>
      <c r="D37" s="58">
        <v>4327</v>
      </c>
      <c r="E37" s="58">
        <v>4333</v>
      </c>
      <c r="F37" s="104">
        <f t="shared" si="0"/>
        <v>2.2139753810842809E-3</v>
      </c>
      <c r="G37" s="104">
        <f t="shared" si="1"/>
        <v>-1.5674693321217629E-2</v>
      </c>
      <c r="H37" s="101">
        <f t="shared" si="2"/>
        <v>-69</v>
      </c>
      <c r="I37" s="105">
        <f t="shared" si="4"/>
        <v>1.2984813413876813E-3</v>
      </c>
      <c r="J37" s="102">
        <f t="shared" si="3"/>
        <v>6</v>
      </c>
    </row>
    <row r="38" spans="1:10">
      <c r="A38" s="43">
        <v>37</v>
      </c>
      <c r="B38" s="107" t="s">
        <v>128</v>
      </c>
      <c r="C38" s="58">
        <v>9258</v>
      </c>
      <c r="D38" s="58">
        <v>8772</v>
      </c>
      <c r="E38" s="58">
        <v>8855</v>
      </c>
      <c r="F38" s="104">
        <f t="shared" si="0"/>
        <v>4.5245215784678761E-3</v>
      </c>
      <c r="G38" s="104">
        <f t="shared" si="1"/>
        <v>-4.3529920069129403E-2</v>
      </c>
      <c r="H38" s="101">
        <f t="shared" si="2"/>
        <v>-403</v>
      </c>
      <c r="I38" s="105">
        <f t="shared" si="4"/>
        <v>7.5838837765106609E-3</v>
      </c>
      <c r="J38" s="102">
        <f t="shared" si="3"/>
        <v>83</v>
      </c>
    </row>
    <row r="39" spans="1:10">
      <c r="A39" s="43">
        <v>38</v>
      </c>
      <c r="B39" s="107" t="s">
        <v>129</v>
      </c>
      <c r="C39" s="58">
        <v>30682</v>
      </c>
      <c r="D39" s="58">
        <v>29510</v>
      </c>
      <c r="E39" s="58">
        <v>29665</v>
      </c>
      <c r="F39" s="104">
        <f t="shared" si="0"/>
        <v>1.5157530505392381E-2</v>
      </c>
      <c r="G39" s="104">
        <f t="shared" si="1"/>
        <v>-3.3146470243139298E-2</v>
      </c>
      <c r="H39" s="101">
        <f t="shared" si="2"/>
        <v>-1017</v>
      </c>
      <c r="I39" s="105">
        <f t="shared" si="4"/>
        <v>1.9138485857844521E-2</v>
      </c>
      <c r="J39" s="102">
        <f t="shared" si="3"/>
        <v>155</v>
      </c>
    </row>
    <row r="40" spans="1:10">
      <c r="A40" s="43">
        <v>39</v>
      </c>
      <c r="B40" s="107" t="s">
        <v>130</v>
      </c>
      <c r="C40" s="58">
        <v>9452</v>
      </c>
      <c r="D40" s="58">
        <v>9210</v>
      </c>
      <c r="E40" s="58">
        <v>9223</v>
      </c>
      <c r="F40" s="104">
        <f t="shared" si="0"/>
        <v>4.712553644066541E-3</v>
      </c>
      <c r="G40" s="104">
        <f t="shared" si="1"/>
        <v>-2.4227676682183664E-2</v>
      </c>
      <c r="H40" s="101">
        <f t="shared" si="2"/>
        <v>-229</v>
      </c>
      <c r="I40" s="105">
        <f t="shared" si="4"/>
        <v>4.3094525677938988E-3</v>
      </c>
      <c r="J40" s="102">
        <f t="shared" si="3"/>
        <v>13</v>
      </c>
    </row>
    <row r="41" spans="1:10">
      <c r="A41" s="43">
        <v>40</v>
      </c>
      <c r="B41" s="107" t="s">
        <v>131</v>
      </c>
      <c r="C41" s="58">
        <v>5205</v>
      </c>
      <c r="D41" s="58">
        <v>4856</v>
      </c>
      <c r="E41" s="58">
        <v>4876</v>
      </c>
      <c r="F41" s="104">
        <f t="shared" si="0"/>
        <v>2.4914248691823111E-3</v>
      </c>
      <c r="G41" s="104">
        <f t="shared" si="1"/>
        <v>-6.3208453410182511E-2</v>
      </c>
      <c r="H41" s="101">
        <f t="shared" si="2"/>
        <v>-329</v>
      </c>
      <c r="I41" s="105">
        <f t="shared" si="4"/>
        <v>6.1913095842977854E-3</v>
      </c>
      <c r="J41" s="102">
        <f t="shared" si="3"/>
        <v>20</v>
      </c>
    </row>
    <row r="42" spans="1:10">
      <c r="A42" s="43">
        <v>41</v>
      </c>
      <c r="B42" s="107" t="s">
        <v>132</v>
      </c>
      <c r="C42" s="58">
        <v>35999</v>
      </c>
      <c r="D42" s="58">
        <v>34553</v>
      </c>
      <c r="E42" s="58">
        <v>35002</v>
      </c>
      <c r="F42" s="104">
        <f t="shared" si="0"/>
        <v>1.7884506413273021E-2</v>
      </c>
      <c r="G42" s="104">
        <f t="shared" si="1"/>
        <v>-2.7695213755937666E-2</v>
      </c>
      <c r="H42" s="101">
        <f t="shared" si="2"/>
        <v>-997</v>
      </c>
      <c r="I42" s="105">
        <f t="shared" si="4"/>
        <v>1.8762114454543743E-2</v>
      </c>
      <c r="J42" s="102">
        <f t="shared" si="3"/>
        <v>449</v>
      </c>
    </row>
    <row r="43" spans="1:10">
      <c r="A43" s="43">
        <v>42</v>
      </c>
      <c r="B43" s="107" t="s">
        <v>133</v>
      </c>
      <c r="C43" s="58">
        <v>58446</v>
      </c>
      <c r="D43" s="58">
        <v>58144</v>
      </c>
      <c r="E43" s="58">
        <v>58341</v>
      </c>
      <c r="F43" s="104">
        <f t="shared" si="0"/>
        <v>2.9809724834488353E-2</v>
      </c>
      <c r="G43" s="104">
        <f t="shared" si="1"/>
        <v>-1.796530130376758E-3</v>
      </c>
      <c r="H43" s="101">
        <f t="shared" si="2"/>
        <v>-105</v>
      </c>
      <c r="I43" s="105">
        <f t="shared" si="4"/>
        <v>1.9759498673290804E-3</v>
      </c>
      <c r="J43" s="102">
        <f t="shared" si="3"/>
        <v>197</v>
      </c>
    </row>
    <row r="44" spans="1:10">
      <c r="A44" s="43">
        <v>43</v>
      </c>
      <c r="B44" s="107" t="s">
        <v>134</v>
      </c>
      <c r="C44" s="58">
        <v>12462</v>
      </c>
      <c r="D44" s="58">
        <v>11837</v>
      </c>
      <c r="E44" s="58">
        <v>11865</v>
      </c>
      <c r="F44" s="104">
        <f t="shared" si="0"/>
        <v>6.0625012454569565E-3</v>
      </c>
      <c r="G44" s="104">
        <f t="shared" si="1"/>
        <v>-4.7905633124699087E-2</v>
      </c>
      <c r="H44" s="101">
        <f t="shared" si="2"/>
        <v>-597</v>
      </c>
      <c r="I44" s="105">
        <f t="shared" si="4"/>
        <v>1.12346863885282E-2</v>
      </c>
      <c r="J44" s="102">
        <f t="shared" si="3"/>
        <v>28</v>
      </c>
    </row>
    <row r="45" spans="1:10">
      <c r="A45" s="43">
        <v>44</v>
      </c>
      <c r="B45" s="107" t="s">
        <v>135</v>
      </c>
      <c r="C45" s="58">
        <v>15594</v>
      </c>
      <c r="D45" s="58">
        <v>15137</v>
      </c>
      <c r="E45" s="58">
        <v>15174</v>
      </c>
      <c r="F45" s="104">
        <f t="shared" si="0"/>
        <v>7.7532569657449519E-3</v>
      </c>
      <c r="G45" s="104">
        <f t="shared" si="1"/>
        <v>-2.6933435936898807E-2</v>
      </c>
      <c r="H45" s="101">
        <f t="shared" si="2"/>
        <v>-420</v>
      </c>
      <c r="I45" s="105">
        <f t="shared" si="4"/>
        <v>7.9037994693163215E-3</v>
      </c>
      <c r="J45" s="102">
        <f t="shared" si="3"/>
        <v>37</v>
      </c>
    </row>
    <row r="46" spans="1:10">
      <c r="A46" s="43">
        <v>45</v>
      </c>
      <c r="B46" s="107" t="s">
        <v>136</v>
      </c>
      <c r="C46" s="58">
        <v>36209</v>
      </c>
      <c r="D46" s="58">
        <v>37358</v>
      </c>
      <c r="E46" s="58">
        <v>37722</v>
      </c>
      <c r="F46" s="104">
        <f t="shared" si="0"/>
        <v>1.9274308637263152E-2</v>
      </c>
      <c r="G46" s="104">
        <f t="shared" si="1"/>
        <v>4.1785191526968433E-2</v>
      </c>
      <c r="H46" s="101">
        <f t="shared" si="2"/>
        <v>1513</v>
      </c>
      <c r="I46" s="105">
        <f t="shared" si="4"/>
        <v>-2.8472496659703795E-2</v>
      </c>
      <c r="J46" s="102">
        <f t="shared" si="3"/>
        <v>364</v>
      </c>
    </row>
    <row r="47" spans="1:10">
      <c r="A47" s="43">
        <v>46</v>
      </c>
      <c r="B47" s="107" t="s">
        <v>137</v>
      </c>
      <c r="C47" s="58">
        <v>22407</v>
      </c>
      <c r="D47" s="58">
        <v>21726</v>
      </c>
      <c r="E47" s="58">
        <v>21837</v>
      </c>
      <c r="F47" s="104">
        <f t="shared" si="0"/>
        <v>1.115776145782078E-2</v>
      </c>
      <c r="G47" s="104">
        <f t="shared" si="1"/>
        <v>-2.543847904672647E-2</v>
      </c>
      <c r="H47" s="101">
        <f t="shared" si="2"/>
        <v>-570</v>
      </c>
      <c r="I47" s="105">
        <f t="shared" si="4"/>
        <v>1.072658499407215E-2</v>
      </c>
      <c r="J47" s="102">
        <f t="shared" si="3"/>
        <v>111</v>
      </c>
    </row>
    <row r="48" spans="1:10">
      <c r="A48" s="43">
        <v>47</v>
      </c>
      <c r="B48" s="107" t="s">
        <v>138</v>
      </c>
      <c r="C48" s="58">
        <v>9835</v>
      </c>
      <c r="D48" s="58">
        <v>9437</v>
      </c>
      <c r="E48" s="58">
        <v>9496</v>
      </c>
      <c r="F48" s="104">
        <f t="shared" si="0"/>
        <v>4.8520448231655503E-3</v>
      </c>
      <c r="G48" s="104">
        <f t="shared" si="1"/>
        <v>-3.4468734112862227E-2</v>
      </c>
      <c r="H48" s="101">
        <f t="shared" si="2"/>
        <v>-339</v>
      </c>
      <c r="I48" s="105">
        <f t="shared" si="4"/>
        <v>6.3794952859481738E-3</v>
      </c>
      <c r="J48" s="102">
        <f t="shared" si="3"/>
        <v>59</v>
      </c>
    </row>
    <row r="49" spans="1:10">
      <c r="A49" s="43">
        <v>48</v>
      </c>
      <c r="B49" s="107" t="s">
        <v>139</v>
      </c>
      <c r="C49" s="58">
        <v>37325</v>
      </c>
      <c r="D49" s="58">
        <v>36642</v>
      </c>
      <c r="E49" s="58">
        <v>36798</v>
      </c>
      <c r="F49" s="104">
        <f t="shared" si="0"/>
        <v>1.8802184646466505E-2</v>
      </c>
      <c r="G49" s="104">
        <f t="shared" si="1"/>
        <v>-1.4119223040857335E-2</v>
      </c>
      <c r="H49" s="101">
        <f t="shared" si="2"/>
        <v>-527</v>
      </c>
      <c r="I49" s="105">
        <f t="shared" si="4"/>
        <v>9.9173864769754802E-3</v>
      </c>
      <c r="J49" s="102">
        <f t="shared" si="3"/>
        <v>156</v>
      </c>
    </row>
    <row r="50" spans="1:10">
      <c r="A50" s="43">
        <v>49</v>
      </c>
      <c r="B50" s="107" t="s">
        <v>140</v>
      </c>
      <c r="C50" s="58">
        <v>3975</v>
      </c>
      <c r="D50" s="58">
        <v>3918</v>
      </c>
      <c r="E50" s="58">
        <v>3940</v>
      </c>
      <c r="F50" s="104">
        <f t="shared" si="0"/>
        <v>2.0131693979857064E-3</v>
      </c>
      <c r="G50" s="104">
        <f t="shared" si="1"/>
        <v>-8.8050314465408803E-3</v>
      </c>
      <c r="H50" s="101">
        <f t="shared" si="2"/>
        <v>-35</v>
      </c>
      <c r="I50" s="105">
        <f t="shared" si="4"/>
        <v>6.5864995577636016E-4</v>
      </c>
      <c r="J50" s="102">
        <f t="shared" si="3"/>
        <v>22</v>
      </c>
    </row>
    <row r="51" spans="1:10">
      <c r="A51" s="43">
        <v>50</v>
      </c>
      <c r="B51" s="107" t="s">
        <v>141</v>
      </c>
      <c r="C51" s="58">
        <v>9276</v>
      </c>
      <c r="D51" s="58">
        <v>8990</v>
      </c>
      <c r="E51" s="58">
        <v>9010</v>
      </c>
      <c r="F51" s="104">
        <f t="shared" si="0"/>
        <v>4.603719866967314E-3</v>
      </c>
      <c r="G51" s="104">
        <f t="shared" si="1"/>
        <v>-2.8676153514445881E-2</v>
      </c>
      <c r="H51" s="101">
        <f t="shared" si="2"/>
        <v>-266</v>
      </c>
      <c r="I51" s="105">
        <f t="shared" si="4"/>
        <v>5.005739663900337E-3</v>
      </c>
      <c r="J51" s="102">
        <f t="shared" si="3"/>
        <v>20</v>
      </c>
    </row>
    <row r="52" spans="1:10">
      <c r="A52" s="43">
        <v>51</v>
      </c>
      <c r="B52" s="107" t="s">
        <v>142</v>
      </c>
      <c r="C52" s="58">
        <v>8523</v>
      </c>
      <c r="D52" s="58">
        <v>8414</v>
      </c>
      <c r="E52" s="58">
        <v>8395</v>
      </c>
      <c r="F52" s="104">
        <f t="shared" si="0"/>
        <v>4.2894814964695447E-3</v>
      </c>
      <c r="G52" s="104">
        <f t="shared" si="1"/>
        <v>-1.5018186084711956E-2</v>
      </c>
      <c r="H52" s="101">
        <f t="shared" si="2"/>
        <v>-128</v>
      </c>
      <c r="I52" s="105">
        <f t="shared" si="4"/>
        <v>2.4087769811249743E-3</v>
      </c>
      <c r="J52" s="102">
        <f t="shared" si="3"/>
        <v>-19</v>
      </c>
    </row>
    <row r="53" spans="1:10">
      <c r="A53" s="43">
        <v>52</v>
      </c>
      <c r="B53" s="107" t="s">
        <v>143</v>
      </c>
      <c r="C53" s="58">
        <v>15198</v>
      </c>
      <c r="D53" s="58">
        <v>14913</v>
      </c>
      <c r="E53" s="58">
        <v>14907</v>
      </c>
      <c r="F53" s="104">
        <f t="shared" si="0"/>
        <v>7.6168315268459203E-3</v>
      </c>
      <c r="G53" s="104">
        <f t="shared" si="1"/>
        <v>-1.914725621792341E-2</v>
      </c>
      <c r="H53" s="101">
        <f t="shared" si="2"/>
        <v>-291</v>
      </c>
      <c r="I53" s="105">
        <f t="shared" si="4"/>
        <v>5.4762039180263084E-3</v>
      </c>
      <c r="J53" s="102">
        <f t="shared" si="3"/>
        <v>-6</v>
      </c>
    </row>
    <row r="54" spans="1:10">
      <c r="A54" s="43">
        <v>53</v>
      </c>
      <c r="B54" s="107" t="s">
        <v>144</v>
      </c>
      <c r="C54" s="58">
        <v>7412</v>
      </c>
      <c r="D54" s="58">
        <v>7074</v>
      </c>
      <c r="E54" s="58">
        <v>7066</v>
      </c>
      <c r="F54" s="104">
        <f t="shared" si="0"/>
        <v>3.610420042174366E-3</v>
      </c>
      <c r="G54" s="104">
        <f t="shared" si="1"/>
        <v>-4.6681057744198597E-2</v>
      </c>
      <c r="H54" s="101">
        <f t="shared" si="2"/>
        <v>-346</v>
      </c>
      <c r="I54" s="105">
        <f t="shared" si="4"/>
        <v>6.5112252771034459E-3</v>
      </c>
      <c r="J54" s="102">
        <f t="shared" si="3"/>
        <v>-8</v>
      </c>
    </row>
    <row r="55" spans="1:10">
      <c r="A55" s="43">
        <v>54</v>
      </c>
      <c r="B55" s="107" t="s">
        <v>145</v>
      </c>
      <c r="C55" s="58">
        <v>25487</v>
      </c>
      <c r="D55" s="58">
        <v>24822</v>
      </c>
      <c r="E55" s="58">
        <v>24918</v>
      </c>
      <c r="F55" s="104">
        <f t="shared" si="0"/>
        <v>1.2732019050509602E-2</v>
      </c>
      <c r="G55" s="104">
        <f t="shared" si="1"/>
        <v>-2.2325106917251931E-2</v>
      </c>
      <c r="H55" s="101">
        <f t="shared" si="2"/>
        <v>-569</v>
      </c>
      <c r="I55" s="105">
        <f t="shared" si="4"/>
        <v>1.0707766423907111E-2</v>
      </c>
      <c r="J55" s="102">
        <f t="shared" si="3"/>
        <v>96</v>
      </c>
    </row>
    <row r="56" spans="1:10">
      <c r="A56" s="43">
        <v>55</v>
      </c>
      <c r="B56" s="107" t="s">
        <v>146</v>
      </c>
      <c r="C56" s="58">
        <v>29764</v>
      </c>
      <c r="D56" s="58">
        <v>28409</v>
      </c>
      <c r="E56" s="58">
        <v>28495</v>
      </c>
      <c r="F56" s="104">
        <f t="shared" si="0"/>
        <v>1.4559711166396627E-2</v>
      </c>
      <c r="G56" s="104">
        <f t="shared" si="1"/>
        <v>-4.2635398467947859E-2</v>
      </c>
      <c r="H56" s="101">
        <f t="shared" si="2"/>
        <v>-1269</v>
      </c>
      <c r="I56" s="105">
        <f t="shared" si="4"/>
        <v>2.3880765539434315E-2</v>
      </c>
      <c r="J56" s="102">
        <f t="shared" si="3"/>
        <v>86</v>
      </c>
    </row>
    <row r="57" spans="1:10">
      <c r="A57" s="43">
        <v>56</v>
      </c>
      <c r="B57" s="107" t="s">
        <v>147</v>
      </c>
      <c r="C57" s="58">
        <v>3125</v>
      </c>
      <c r="D57" s="58">
        <v>3062</v>
      </c>
      <c r="E57" s="58">
        <v>3073</v>
      </c>
      <c r="F57" s="104">
        <f t="shared" si="0"/>
        <v>1.5701699390888518E-3</v>
      </c>
      <c r="G57" s="104">
        <f t="shared" si="1"/>
        <v>-1.6639999999999999E-2</v>
      </c>
      <c r="H57" s="101">
        <f t="shared" si="2"/>
        <v>-52</v>
      </c>
      <c r="I57" s="105">
        <f t="shared" si="4"/>
        <v>9.7856564858202081E-4</v>
      </c>
      <c r="J57" s="102">
        <f t="shared" si="3"/>
        <v>11</v>
      </c>
    </row>
    <row r="58" spans="1:10">
      <c r="A58" s="43">
        <v>57</v>
      </c>
      <c r="B58" s="107" t="s">
        <v>148</v>
      </c>
      <c r="C58" s="58">
        <v>4712</v>
      </c>
      <c r="D58" s="58">
        <v>4486</v>
      </c>
      <c r="E58" s="58">
        <v>4499</v>
      </c>
      <c r="F58" s="104">
        <f t="shared" si="0"/>
        <v>2.2987941932836784E-3</v>
      </c>
      <c r="G58" s="104">
        <f t="shared" si="1"/>
        <v>-4.5203735144312397E-2</v>
      </c>
      <c r="H58" s="101">
        <f t="shared" si="2"/>
        <v>-213</v>
      </c>
      <c r="I58" s="105">
        <f t="shared" si="4"/>
        <v>4.008355445153277E-3</v>
      </c>
      <c r="J58" s="102">
        <f t="shared" si="3"/>
        <v>13</v>
      </c>
    </row>
    <row r="59" spans="1:10">
      <c r="A59" s="43">
        <v>58</v>
      </c>
      <c r="B59" s="107" t="s">
        <v>149</v>
      </c>
      <c r="C59" s="58">
        <v>11915</v>
      </c>
      <c r="D59" s="58">
        <v>11489</v>
      </c>
      <c r="E59" s="58">
        <v>11502</v>
      </c>
      <c r="F59" s="104">
        <f t="shared" si="0"/>
        <v>5.8770239633582728E-3</v>
      </c>
      <c r="G59" s="104">
        <f t="shared" si="1"/>
        <v>-3.4662190516156106E-2</v>
      </c>
      <c r="H59" s="101">
        <f t="shared" si="2"/>
        <v>-413</v>
      </c>
      <c r="I59" s="105">
        <f t="shared" si="4"/>
        <v>7.7720694781610493E-3</v>
      </c>
      <c r="J59" s="102">
        <f t="shared" si="3"/>
        <v>13</v>
      </c>
    </row>
    <row r="60" spans="1:10">
      <c r="A60" s="43">
        <v>59</v>
      </c>
      <c r="B60" s="107" t="s">
        <v>150</v>
      </c>
      <c r="C60" s="58">
        <v>23595</v>
      </c>
      <c r="D60" s="58">
        <v>22999</v>
      </c>
      <c r="E60" s="58">
        <v>23150</v>
      </c>
      <c r="F60" s="104">
        <f t="shared" si="0"/>
        <v>1.1828647604916016E-2</v>
      </c>
      <c r="G60" s="104">
        <f t="shared" si="1"/>
        <v>-1.8859927950837043E-2</v>
      </c>
      <c r="H60" s="101">
        <f t="shared" si="2"/>
        <v>-445</v>
      </c>
      <c r="I60" s="105">
        <f t="shared" si="4"/>
        <v>8.374263723442292E-3</v>
      </c>
      <c r="J60" s="102">
        <f t="shared" si="3"/>
        <v>151</v>
      </c>
    </row>
    <row r="61" spans="1:10">
      <c r="A61" s="43">
        <v>60</v>
      </c>
      <c r="B61" s="107" t="s">
        <v>151</v>
      </c>
      <c r="C61" s="58">
        <v>12344</v>
      </c>
      <c r="D61" s="58">
        <v>12156</v>
      </c>
      <c r="E61" s="58">
        <v>12143</v>
      </c>
      <c r="F61" s="104">
        <f t="shared" si="0"/>
        <v>6.2045472080559478E-3</v>
      </c>
      <c r="G61" s="104">
        <f t="shared" si="1"/>
        <v>-1.6283214517174335E-2</v>
      </c>
      <c r="H61" s="101">
        <f t="shared" si="2"/>
        <v>-201</v>
      </c>
      <c r="I61" s="105">
        <f t="shared" si="4"/>
        <v>3.7825326031728111E-3</v>
      </c>
      <c r="J61" s="102">
        <f t="shared" si="3"/>
        <v>-13</v>
      </c>
    </row>
    <row r="62" spans="1:10">
      <c r="A62" s="43">
        <v>61</v>
      </c>
      <c r="B62" s="107" t="s">
        <v>152</v>
      </c>
      <c r="C62" s="58">
        <v>17685</v>
      </c>
      <c r="D62" s="58">
        <v>17406</v>
      </c>
      <c r="E62" s="58">
        <v>17423</v>
      </c>
      <c r="F62" s="104">
        <f t="shared" si="0"/>
        <v>8.9023985840367935E-3</v>
      </c>
      <c r="G62" s="104">
        <f t="shared" si="1"/>
        <v>-1.4814814814814815E-2</v>
      </c>
      <c r="H62" s="101">
        <f t="shared" si="2"/>
        <v>-262</v>
      </c>
      <c r="I62" s="105">
        <f t="shared" si="4"/>
        <v>4.9304653832401811E-3</v>
      </c>
      <c r="J62" s="102">
        <f t="shared" si="3"/>
        <v>17</v>
      </c>
    </row>
    <row r="63" spans="1:10">
      <c r="A63" s="43">
        <v>62</v>
      </c>
      <c r="B63" s="107" t="s">
        <v>153</v>
      </c>
      <c r="C63" s="58">
        <v>1961</v>
      </c>
      <c r="D63" s="58">
        <v>1900</v>
      </c>
      <c r="E63" s="58">
        <v>1907</v>
      </c>
      <c r="F63" s="104">
        <f t="shared" si="0"/>
        <v>9.7439442689308182E-4</v>
      </c>
      <c r="G63" s="104">
        <f t="shared" si="1"/>
        <v>-2.7536970933197347E-2</v>
      </c>
      <c r="H63" s="101">
        <f t="shared" si="2"/>
        <v>-54</v>
      </c>
      <c r="I63" s="105">
        <f t="shared" si="4"/>
        <v>1.0162027889120985E-3</v>
      </c>
      <c r="J63" s="102">
        <f t="shared" si="3"/>
        <v>7</v>
      </c>
    </row>
    <row r="64" spans="1:10">
      <c r="A64" s="43">
        <v>63</v>
      </c>
      <c r="B64" s="107" t="s">
        <v>154</v>
      </c>
      <c r="C64" s="58">
        <v>29602</v>
      </c>
      <c r="D64" s="58">
        <v>29509</v>
      </c>
      <c r="E64" s="58">
        <v>29757</v>
      </c>
      <c r="F64" s="104">
        <f t="shared" si="0"/>
        <v>1.5204538521792047E-2</v>
      </c>
      <c r="G64" s="104">
        <f t="shared" si="1"/>
        <v>5.23613269373691E-3</v>
      </c>
      <c r="H64" s="101">
        <f t="shared" si="2"/>
        <v>155</v>
      </c>
      <c r="I64" s="105">
        <f t="shared" si="4"/>
        <v>-2.9168783755810232E-3</v>
      </c>
      <c r="J64" s="102">
        <f t="shared" si="3"/>
        <v>248</v>
      </c>
    </row>
    <row r="65" spans="1:10">
      <c r="A65" s="43">
        <v>64</v>
      </c>
      <c r="B65" s="107" t="s">
        <v>155</v>
      </c>
      <c r="C65" s="58">
        <v>11350</v>
      </c>
      <c r="D65" s="58">
        <v>10969</v>
      </c>
      <c r="E65" s="58">
        <v>10959</v>
      </c>
      <c r="F65" s="104">
        <f t="shared" si="0"/>
        <v>5.599574475260243E-3</v>
      </c>
      <c r="G65" s="104">
        <f t="shared" si="1"/>
        <v>-3.4449339207048457E-2</v>
      </c>
      <c r="H65" s="101">
        <f t="shared" si="2"/>
        <v>-391</v>
      </c>
      <c r="I65" s="105">
        <f t="shared" si="4"/>
        <v>7.3580609345301941E-3</v>
      </c>
      <c r="J65" s="102">
        <f t="shared" si="3"/>
        <v>-10</v>
      </c>
    </row>
    <row r="66" spans="1:10">
      <c r="A66" s="43">
        <v>65</v>
      </c>
      <c r="B66" s="107" t="s">
        <v>156</v>
      </c>
      <c r="C66" s="58">
        <v>12500</v>
      </c>
      <c r="D66" s="58">
        <v>11870</v>
      </c>
      <c r="E66" s="58">
        <v>12058</v>
      </c>
      <c r="F66" s="104">
        <f t="shared" ref="F66:F83" si="5">E66/$E$83</f>
        <v>6.1611158885562563E-3</v>
      </c>
      <c r="G66" s="104">
        <f t="shared" ref="G66:G83" si="6">(E66-C66)/C66</f>
        <v>-3.5360000000000003E-2</v>
      </c>
      <c r="H66" s="101">
        <f t="shared" ref="H66:H83" si="7">E66-C66</f>
        <v>-442</v>
      </c>
      <c r="I66" s="105">
        <f t="shared" si="4"/>
        <v>8.3178080129471758E-3</v>
      </c>
      <c r="J66" s="102">
        <f t="shared" ref="J66:J83" si="8">E66-D66</f>
        <v>188</v>
      </c>
    </row>
    <row r="67" spans="1:10">
      <c r="A67" s="43">
        <v>66</v>
      </c>
      <c r="B67" s="107" t="s">
        <v>157</v>
      </c>
      <c r="C67" s="58">
        <v>9912</v>
      </c>
      <c r="D67" s="58">
        <v>9684</v>
      </c>
      <c r="E67" s="58">
        <v>9663</v>
      </c>
      <c r="F67" s="104">
        <f t="shared" si="5"/>
        <v>4.9373745920649444E-3</v>
      </c>
      <c r="G67" s="104">
        <f t="shared" si="6"/>
        <v>-2.5121065375302662E-2</v>
      </c>
      <c r="H67" s="101">
        <f t="shared" si="7"/>
        <v>-249</v>
      </c>
      <c r="I67" s="105">
        <f t="shared" ref="I67:I83" si="9">H67/$H$83</f>
        <v>4.6858239710946764E-3</v>
      </c>
      <c r="J67" s="102">
        <f t="shared" si="8"/>
        <v>-21</v>
      </c>
    </row>
    <row r="68" spans="1:10">
      <c r="A68" s="43">
        <v>67</v>
      </c>
      <c r="B68" s="107" t="s">
        <v>158</v>
      </c>
      <c r="C68" s="58">
        <v>11353</v>
      </c>
      <c r="D68" s="58">
        <v>10609</v>
      </c>
      <c r="E68" s="58">
        <v>10603</v>
      </c>
      <c r="F68" s="104">
        <f t="shared" si="5"/>
        <v>5.4176738900615345E-3</v>
      </c>
      <c r="G68" s="104">
        <f t="shared" si="6"/>
        <v>-6.6061833876508408E-2</v>
      </c>
      <c r="H68" s="101">
        <f t="shared" si="7"/>
        <v>-750</v>
      </c>
      <c r="I68" s="105">
        <f t="shared" si="9"/>
        <v>1.4113927623779145E-2</v>
      </c>
      <c r="J68" s="102">
        <f t="shared" si="8"/>
        <v>-6</v>
      </c>
    </row>
    <row r="69" spans="1:10">
      <c r="A69" s="43">
        <v>68</v>
      </c>
      <c r="B69" s="107" t="s">
        <v>159</v>
      </c>
      <c r="C69" s="58">
        <v>10317</v>
      </c>
      <c r="D69" s="58">
        <v>10177</v>
      </c>
      <c r="E69" s="58">
        <v>10163</v>
      </c>
      <c r="F69" s="104">
        <f t="shared" si="5"/>
        <v>5.192852942063131E-3</v>
      </c>
      <c r="G69" s="104">
        <f t="shared" si="6"/>
        <v>-1.4926819811960841E-2</v>
      </c>
      <c r="H69" s="101">
        <f t="shared" si="7"/>
        <v>-154</v>
      </c>
      <c r="I69" s="105">
        <f t="shared" si="9"/>
        <v>2.8980598054159845E-3</v>
      </c>
      <c r="J69" s="102">
        <f t="shared" si="8"/>
        <v>-14</v>
      </c>
    </row>
    <row r="70" spans="1:10">
      <c r="A70" s="43">
        <v>69</v>
      </c>
      <c r="B70" s="107" t="s">
        <v>160</v>
      </c>
      <c r="C70" s="58">
        <v>1630</v>
      </c>
      <c r="D70" s="58">
        <v>1531</v>
      </c>
      <c r="E70" s="58">
        <v>1534</v>
      </c>
      <c r="F70" s="104">
        <f t="shared" si="5"/>
        <v>7.8380757779443499E-4</v>
      </c>
      <c r="G70" s="104">
        <f t="shared" si="6"/>
        <v>-5.8895705521472393E-2</v>
      </c>
      <c r="H70" s="101">
        <f t="shared" si="7"/>
        <v>-96</v>
      </c>
      <c r="I70" s="105">
        <f t="shared" si="9"/>
        <v>1.8065827358437305E-3</v>
      </c>
      <c r="J70" s="102">
        <f t="shared" si="8"/>
        <v>3</v>
      </c>
    </row>
    <row r="71" spans="1:10">
      <c r="A71" s="43">
        <v>70</v>
      </c>
      <c r="B71" s="107" t="s">
        <v>161</v>
      </c>
      <c r="C71" s="58">
        <v>6580</v>
      </c>
      <c r="D71" s="58">
        <v>6536</v>
      </c>
      <c r="E71" s="58">
        <v>6501</v>
      </c>
      <c r="F71" s="104">
        <f t="shared" si="5"/>
        <v>3.3217295066764159E-3</v>
      </c>
      <c r="G71" s="104">
        <f t="shared" si="6"/>
        <v>-1.2006079027355622E-2</v>
      </c>
      <c r="H71" s="101">
        <f t="shared" si="7"/>
        <v>-79</v>
      </c>
      <c r="I71" s="105">
        <f t="shared" si="9"/>
        <v>1.48666704303807E-3</v>
      </c>
      <c r="J71" s="102">
        <f t="shared" si="8"/>
        <v>-35</v>
      </c>
    </row>
    <row r="72" spans="1:10">
      <c r="A72" s="43">
        <v>71</v>
      </c>
      <c r="B72" s="107" t="s">
        <v>162</v>
      </c>
      <c r="C72" s="58">
        <v>5719</v>
      </c>
      <c r="D72" s="58">
        <v>5415</v>
      </c>
      <c r="E72" s="58">
        <v>5396</v>
      </c>
      <c r="F72" s="104">
        <f t="shared" si="5"/>
        <v>2.7571223531804244E-3</v>
      </c>
      <c r="G72" s="104">
        <f t="shared" si="6"/>
        <v>-5.647840531561462E-2</v>
      </c>
      <c r="H72" s="101">
        <f t="shared" si="7"/>
        <v>-323</v>
      </c>
      <c r="I72" s="105">
        <f t="shared" si="9"/>
        <v>6.078398163307552E-3</v>
      </c>
      <c r="J72" s="102">
        <f t="shared" si="8"/>
        <v>-19</v>
      </c>
    </row>
    <row r="73" spans="1:10">
      <c r="A73" s="43">
        <v>72</v>
      </c>
      <c r="B73" s="107" t="s">
        <v>163</v>
      </c>
      <c r="C73" s="58">
        <v>5833</v>
      </c>
      <c r="D73" s="58">
        <v>5505</v>
      </c>
      <c r="E73" s="58">
        <v>5558</v>
      </c>
      <c r="F73" s="104">
        <f t="shared" si="5"/>
        <v>2.8398973385798366E-3</v>
      </c>
      <c r="G73" s="104">
        <f t="shared" si="6"/>
        <v>-4.7145551174352818E-2</v>
      </c>
      <c r="H73" s="101">
        <f t="shared" si="7"/>
        <v>-275</v>
      </c>
      <c r="I73" s="105">
        <f t="shared" si="9"/>
        <v>5.1751067953856866E-3</v>
      </c>
      <c r="J73" s="102">
        <f t="shared" si="8"/>
        <v>53</v>
      </c>
    </row>
    <row r="74" spans="1:10">
      <c r="A74" s="43">
        <v>73</v>
      </c>
      <c r="B74" s="107" t="s">
        <v>164</v>
      </c>
      <c r="C74" s="58">
        <v>4862</v>
      </c>
      <c r="D74" s="58">
        <v>4408</v>
      </c>
      <c r="E74" s="58">
        <v>4442</v>
      </c>
      <c r="F74" s="104">
        <f t="shared" si="5"/>
        <v>2.2696696613838854E-3</v>
      </c>
      <c r="G74" s="104">
        <f t="shared" si="6"/>
        <v>-8.638420403126286E-2</v>
      </c>
      <c r="H74" s="101">
        <f t="shared" si="7"/>
        <v>-420</v>
      </c>
      <c r="I74" s="105">
        <f t="shared" si="9"/>
        <v>7.9037994693163215E-3</v>
      </c>
      <c r="J74" s="102">
        <f t="shared" si="8"/>
        <v>34</v>
      </c>
    </row>
    <row r="75" spans="1:10">
      <c r="A75" s="43">
        <v>74</v>
      </c>
      <c r="B75" s="107" t="s">
        <v>165</v>
      </c>
      <c r="C75" s="58">
        <v>4068</v>
      </c>
      <c r="D75" s="58">
        <v>3910</v>
      </c>
      <c r="E75" s="58">
        <v>3919</v>
      </c>
      <c r="F75" s="104">
        <f t="shared" si="5"/>
        <v>2.0024393072857827E-3</v>
      </c>
      <c r="G75" s="104">
        <f t="shared" si="6"/>
        <v>-3.662733529990167E-2</v>
      </c>
      <c r="H75" s="101">
        <f t="shared" si="7"/>
        <v>-149</v>
      </c>
      <c r="I75" s="105">
        <f t="shared" si="9"/>
        <v>2.8039669545907903E-3</v>
      </c>
      <c r="J75" s="102">
        <f t="shared" si="8"/>
        <v>9</v>
      </c>
    </row>
    <row r="76" spans="1:10">
      <c r="A76" s="43">
        <v>75</v>
      </c>
      <c r="B76" s="107" t="s">
        <v>166</v>
      </c>
      <c r="C76" s="58">
        <v>1974</v>
      </c>
      <c r="D76" s="58">
        <v>1881</v>
      </c>
      <c r="E76" s="58">
        <v>1871</v>
      </c>
      <c r="F76" s="104">
        <f t="shared" si="5"/>
        <v>9.559999856932124E-4</v>
      </c>
      <c r="G76" s="104">
        <f t="shared" si="6"/>
        <v>-5.2178318135764942E-2</v>
      </c>
      <c r="H76" s="101">
        <f t="shared" si="7"/>
        <v>-103</v>
      </c>
      <c r="I76" s="105">
        <f t="shared" si="9"/>
        <v>1.9383127269990026E-3</v>
      </c>
      <c r="J76" s="102">
        <f t="shared" si="8"/>
        <v>-10</v>
      </c>
    </row>
    <row r="77" spans="1:10">
      <c r="A77" s="43">
        <v>76</v>
      </c>
      <c r="B77" s="107" t="s">
        <v>167</v>
      </c>
      <c r="C77" s="58">
        <v>3466</v>
      </c>
      <c r="D77" s="58">
        <v>3383</v>
      </c>
      <c r="E77" s="58">
        <v>3390</v>
      </c>
      <c r="F77" s="104">
        <f t="shared" si="5"/>
        <v>1.7321432129877017E-3</v>
      </c>
      <c r="G77" s="104">
        <f t="shared" si="6"/>
        <v>-2.1927293710328911E-2</v>
      </c>
      <c r="H77" s="101">
        <f t="shared" si="7"/>
        <v>-76</v>
      </c>
      <c r="I77" s="105">
        <f t="shared" si="9"/>
        <v>1.4302113325429535E-3</v>
      </c>
      <c r="J77" s="102">
        <f t="shared" si="8"/>
        <v>7</v>
      </c>
    </row>
    <row r="78" spans="1:10">
      <c r="A78" s="43">
        <v>77</v>
      </c>
      <c r="B78" s="107" t="s">
        <v>168</v>
      </c>
      <c r="C78" s="58">
        <v>6903</v>
      </c>
      <c r="D78" s="58">
        <v>6714</v>
      </c>
      <c r="E78" s="58">
        <v>6753</v>
      </c>
      <c r="F78" s="104">
        <f t="shared" si="5"/>
        <v>3.4504905950755015E-3</v>
      </c>
      <c r="G78" s="104">
        <f t="shared" si="6"/>
        <v>-2.1729682746631899E-2</v>
      </c>
      <c r="H78" s="101">
        <f t="shared" si="7"/>
        <v>-150</v>
      </c>
      <c r="I78" s="105">
        <f t="shared" si="9"/>
        <v>2.822785524755829E-3</v>
      </c>
      <c r="J78" s="102">
        <f t="shared" si="8"/>
        <v>39</v>
      </c>
    </row>
    <row r="79" spans="1:10">
      <c r="A79" s="43">
        <v>78</v>
      </c>
      <c r="B79" s="107" t="s">
        <v>169</v>
      </c>
      <c r="C79" s="58">
        <v>4679</v>
      </c>
      <c r="D79" s="58">
        <v>4532</v>
      </c>
      <c r="E79" s="58">
        <v>4540</v>
      </c>
      <c r="F79" s="104">
        <f t="shared" si="5"/>
        <v>2.3197434179835297E-3</v>
      </c>
      <c r="G79" s="104">
        <f t="shared" si="6"/>
        <v>-2.9707202393673863E-2</v>
      </c>
      <c r="H79" s="101">
        <f t="shared" si="7"/>
        <v>-139</v>
      </c>
      <c r="I79" s="105">
        <f t="shared" si="9"/>
        <v>2.6157812529404014E-3</v>
      </c>
      <c r="J79" s="102">
        <f t="shared" si="8"/>
        <v>8</v>
      </c>
    </row>
    <row r="80" spans="1:10">
      <c r="A80" s="43">
        <v>79</v>
      </c>
      <c r="B80" s="107" t="s">
        <v>170</v>
      </c>
      <c r="C80" s="58">
        <v>3501</v>
      </c>
      <c r="D80" s="58">
        <v>3372</v>
      </c>
      <c r="E80" s="58">
        <v>3322</v>
      </c>
      <c r="F80" s="104">
        <f t="shared" si="5"/>
        <v>1.6973981573879485E-3</v>
      </c>
      <c r="G80" s="104">
        <f t="shared" si="6"/>
        <v>-5.1128249071693804E-2</v>
      </c>
      <c r="H80" s="101">
        <f t="shared" si="7"/>
        <v>-179</v>
      </c>
      <c r="I80" s="105">
        <f t="shared" si="9"/>
        <v>3.3685240595419559E-3</v>
      </c>
      <c r="J80" s="102">
        <f t="shared" si="8"/>
        <v>-50</v>
      </c>
    </row>
    <row r="81" spans="1:10">
      <c r="A81" s="43">
        <v>80</v>
      </c>
      <c r="B81" s="107" t="s">
        <v>171</v>
      </c>
      <c r="C81" s="58">
        <v>10960</v>
      </c>
      <c r="D81" s="58">
        <v>10709</v>
      </c>
      <c r="E81" s="58">
        <v>10742</v>
      </c>
      <c r="F81" s="104">
        <f t="shared" si="5"/>
        <v>5.4886968713610306E-3</v>
      </c>
      <c r="G81" s="104">
        <f t="shared" si="6"/>
        <v>-1.9890510948905111E-2</v>
      </c>
      <c r="H81" s="101">
        <f t="shared" si="7"/>
        <v>-218</v>
      </c>
      <c r="I81" s="105">
        <f t="shared" si="9"/>
        <v>4.1024482959784716E-3</v>
      </c>
      <c r="J81" s="102">
        <f t="shared" si="8"/>
        <v>33</v>
      </c>
    </row>
    <row r="82" spans="1:10">
      <c r="A82" s="43">
        <v>81</v>
      </c>
      <c r="B82" s="107" t="s">
        <v>172</v>
      </c>
      <c r="C82" s="58">
        <v>8762</v>
      </c>
      <c r="D82" s="58">
        <v>8787</v>
      </c>
      <c r="E82" s="58">
        <v>8871</v>
      </c>
      <c r="F82" s="104">
        <f t="shared" si="5"/>
        <v>4.5326968856678179E-3</v>
      </c>
      <c r="G82" s="104">
        <f t="shared" si="6"/>
        <v>1.2440082173019859E-2</v>
      </c>
      <c r="H82" s="101">
        <f t="shared" si="7"/>
        <v>109</v>
      </c>
      <c r="I82" s="105">
        <f t="shared" si="9"/>
        <v>-2.0512241479892358E-3</v>
      </c>
      <c r="J82" s="102">
        <f t="shared" si="8"/>
        <v>84</v>
      </c>
    </row>
    <row r="83" spans="1:10" s="114" customFormat="1">
      <c r="A83" s="171" t="s">
        <v>173</v>
      </c>
      <c r="B83" s="171"/>
      <c r="C83" s="67">
        <v>2010252</v>
      </c>
      <c r="D83" s="67">
        <v>1946198</v>
      </c>
      <c r="E83" s="67">
        <v>1957113</v>
      </c>
      <c r="F83" s="104">
        <f t="shared" si="5"/>
        <v>1</v>
      </c>
      <c r="G83" s="104">
        <f t="shared" si="6"/>
        <v>-2.6433999319488304E-2</v>
      </c>
      <c r="H83" s="101">
        <f t="shared" si="7"/>
        <v>-53139</v>
      </c>
      <c r="I83" s="105">
        <f t="shared" si="9"/>
        <v>1</v>
      </c>
      <c r="J83" s="101">
        <f t="shared" si="8"/>
        <v>10915</v>
      </c>
    </row>
    <row r="84" spans="1:10">
      <c r="C84" s="137"/>
      <c r="D84" s="135"/>
      <c r="E84" s="136"/>
      <c r="I84" s="13"/>
    </row>
    <row r="85" spans="1:10">
      <c r="C85" s="137"/>
      <c r="D85" s="135"/>
      <c r="E85" s="136"/>
    </row>
  </sheetData>
  <mergeCells count="1">
    <mergeCell ref="A83:B8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J86"/>
  <sheetViews>
    <sheetView zoomScale="80" zoomScaleNormal="80" workbookViewId="0">
      <pane ySplit="1" topLeftCell="A2" activePane="bottomLeft" state="frozen"/>
      <selection activeCell="W1" sqref="W1"/>
      <selection pane="bottomLeft" activeCell="S5" sqref="S5"/>
    </sheetView>
  </sheetViews>
  <sheetFormatPr defaultColWidth="9.1796875" defaultRowHeight="14.5"/>
  <cols>
    <col min="1" max="1" width="11.81640625" style="6" customWidth="1"/>
    <col min="2" max="2" width="16.453125" style="6" bestFit="1" customWidth="1"/>
    <col min="3" max="5" width="12" style="6" customWidth="1"/>
    <col min="6" max="6" width="18.1796875" style="6" customWidth="1"/>
    <col min="7" max="7" width="30.453125" style="6" customWidth="1"/>
    <col min="8" max="8" width="27.453125" style="6" customWidth="1"/>
    <col min="9" max="9" width="22.26953125" style="6" customWidth="1"/>
    <col min="10" max="10" width="25.1796875" style="6" customWidth="1"/>
    <col min="11" max="16384" width="9.1796875" style="6"/>
  </cols>
  <sheetData>
    <row r="1" spans="1:10" ht="43.5">
      <c r="A1" s="97" t="s">
        <v>91</v>
      </c>
      <c r="B1" s="97" t="s">
        <v>174</v>
      </c>
      <c r="C1" s="97">
        <v>42186</v>
      </c>
      <c r="D1" s="97">
        <v>42522</v>
      </c>
      <c r="E1" s="97">
        <v>42552</v>
      </c>
      <c r="F1" s="96" t="s">
        <v>301</v>
      </c>
      <c r="G1" s="96" t="s">
        <v>308</v>
      </c>
      <c r="H1" s="96" t="s">
        <v>309</v>
      </c>
      <c r="I1" s="96" t="s">
        <v>303</v>
      </c>
      <c r="J1" s="44" t="s">
        <v>310</v>
      </c>
    </row>
    <row r="2" spans="1:10">
      <c r="A2" s="43">
        <v>1</v>
      </c>
      <c r="B2" s="107" t="s">
        <v>92</v>
      </c>
      <c r="C2" s="59">
        <v>18186</v>
      </c>
      <c r="D2" s="59">
        <v>16456</v>
      </c>
      <c r="E2" s="59">
        <v>16435</v>
      </c>
      <c r="F2" s="104">
        <f>E2/$E$83</f>
        <v>2.2513852834608456E-2</v>
      </c>
      <c r="G2" s="104">
        <f t="shared" ref="G2:G65" si="0">(E2-C2)/C2</f>
        <v>-9.6282854943363028E-2</v>
      </c>
      <c r="H2" s="101">
        <f t="shared" ref="H2:H65" si="1">E2-C2</f>
        <v>-1751</v>
      </c>
      <c r="I2" s="105">
        <f>H2/$H$83</f>
        <v>1.7695627128578792E-2</v>
      </c>
      <c r="J2" s="102">
        <f t="shared" ref="J2:J65" si="2">E2-D2</f>
        <v>-21</v>
      </c>
    </row>
    <row r="3" spans="1:10">
      <c r="A3" s="43">
        <v>2</v>
      </c>
      <c r="B3" s="107" t="s">
        <v>93</v>
      </c>
      <c r="C3" s="59">
        <v>6070</v>
      </c>
      <c r="D3" s="59">
        <v>5139</v>
      </c>
      <c r="E3" s="59">
        <v>5072</v>
      </c>
      <c r="F3" s="104">
        <f t="shared" ref="F3:F66" si="3">E3/$E$83</f>
        <v>6.9479927944711946E-3</v>
      </c>
      <c r="G3" s="104">
        <f t="shared" si="0"/>
        <v>-0.16441515650741351</v>
      </c>
      <c r="H3" s="101">
        <f t="shared" si="1"/>
        <v>-998</v>
      </c>
      <c r="I3" s="105">
        <f t="shared" ref="I3:I66" si="4">H3/$H$83</f>
        <v>1.0085800042445251E-2</v>
      </c>
      <c r="J3" s="102">
        <f t="shared" si="2"/>
        <v>-67</v>
      </c>
    </row>
    <row r="4" spans="1:10">
      <c r="A4" s="43">
        <v>3</v>
      </c>
      <c r="B4" s="107" t="s">
        <v>94</v>
      </c>
      <c r="C4" s="59">
        <v>18971</v>
      </c>
      <c r="D4" s="59">
        <v>17391</v>
      </c>
      <c r="E4" s="59">
        <v>17281</v>
      </c>
      <c r="F4" s="104">
        <f t="shared" si="3"/>
        <v>2.3672764881951247E-2</v>
      </c>
      <c r="G4" s="104">
        <f t="shared" si="0"/>
        <v>-8.908333772600284E-2</v>
      </c>
      <c r="H4" s="101">
        <f t="shared" si="1"/>
        <v>-1690</v>
      </c>
      <c r="I4" s="105">
        <f t="shared" si="4"/>
        <v>1.7079160392517508E-2</v>
      </c>
      <c r="J4" s="102">
        <f t="shared" si="2"/>
        <v>-110</v>
      </c>
    </row>
    <row r="5" spans="1:10">
      <c r="A5" s="43">
        <v>4</v>
      </c>
      <c r="B5" s="107" t="s">
        <v>95</v>
      </c>
      <c r="C5" s="59">
        <v>3674</v>
      </c>
      <c r="D5" s="59">
        <v>3267</v>
      </c>
      <c r="E5" s="59">
        <v>3278</v>
      </c>
      <c r="F5" s="104">
        <f t="shared" si="3"/>
        <v>4.4904417153542146E-3</v>
      </c>
      <c r="G5" s="104">
        <f t="shared" si="0"/>
        <v>-0.10778443113772455</v>
      </c>
      <c r="H5" s="101">
        <f t="shared" si="1"/>
        <v>-396</v>
      </c>
      <c r="I5" s="105">
        <f t="shared" si="4"/>
        <v>4.0019807783650491E-3</v>
      </c>
      <c r="J5" s="102">
        <f t="shared" si="2"/>
        <v>11</v>
      </c>
    </row>
    <row r="6" spans="1:10">
      <c r="A6" s="43">
        <v>5</v>
      </c>
      <c r="B6" s="107" t="s">
        <v>96</v>
      </c>
      <c r="C6" s="59">
        <v>5727</v>
      </c>
      <c r="D6" s="59">
        <v>5028</v>
      </c>
      <c r="E6" s="59">
        <v>5008</v>
      </c>
      <c r="F6" s="104">
        <f t="shared" si="3"/>
        <v>6.8603209611024733E-3</v>
      </c>
      <c r="G6" s="104">
        <f t="shared" si="0"/>
        <v>-0.12554566090448752</v>
      </c>
      <c r="H6" s="101">
        <f t="shared" si="1"/>
        <v>-719</v>
      </c>
      <c r="I6" s="105">
        <f t="shared" si="4"/>
        <v>7.266222675869875E-3</v>
      </c>
      <c r="J6" s="102">
        <f t="shared" si="2"/>
        <v>-20</v>
      </c>
    </row>
    <row r="7" spans="1:10">
      <c r="A7" s="43">
        <v>6</v>
      </c>
      <c r="B7" s="107" t="s">
        <v>97</v>
      </c>
      <c r="C7" s="59">
        <v>17070</v>
      </c>
      <c r="D7" s="59">
        <v>15625</v>
      </c>
      <c r="E7" s="59">
        <v>15585</v>
      </c>
      <c r="F7" s="104">
        <f t="shared" si="3"/>
        <v>2.134946129768012E-2</v>
      </c>
      <c r="G7" s="104">
        <f t="shared" si="0"/>
        <v>-8.6994727592267132E-2</v>
      </c>
      <c r="H7" s="101">
        <f t="shared" si="1"/>
        <v>-1485</v>
      </c>
      <c r="I7" s="105">
        <f t="shared" si="4"/>
        <v>1.5007427918868934E-2</v>
      </c>
      <c r="J7" s="102">
        <f t="shared" si="2"/>
        <v>-40</v>
      </c>
    </row>
    <row r="8" spans="1:10">
      <c r="A8" s="43">
        <v>7</v>
      </c>
      <c r="B8" s="107" t="s">
        <v>98</v>
      </c>
      <c r="C8" s="59">
        <v>42259</v>
      </c>
      <c r="D8" s="59">
        <v>38536</v>
      </c>
      <c r="E8" s="59">
        <v>38368</v>
      </c>
      <c r="F8" s="104">
        <f t="shared" si="3"/>
        <v>5.2559264104548663E-2</v>
      </c>
      <c r="G8" s="104">
        <f t="shared" si="0"/>
        <v>-9.2075060933765593E-2</v>
      </c>
      <c r="H8" s="101">
        <f t="shared" si="1"/>
        <v>-3891</v>
      </c>
      <c r="I8" s="105">
        <f t="shared" si="4"/>
        <v>3.9322492951056581E-2</v>
      </c>
      <c r="J8" s="102">
        <f t="shared" si="2"/>
        <v>-168</v>
      </c>
    </row>
    <row r="9" spans="1:10">
      <c r="A9" s="43">
        <v>8</v>
      </c>
      <c r="B9" s="107" t="s">
        <v>99</v>
      </c>
      <c r="C9" s="59">
        <v>1572</v>
      </c>
      <c r="D9" s="59">
        <v>1273</v>
      </c>
      <c r="E9" s="59">
        <v>1257</v>
      </c>
      <c r="F9" s="104">
        <f t="shared" si="3"/>
        <v>1.7219296022575497E-3</v>
      </c>
      <c r="G9" s="104">
        <f t="shared" si="0"/>
        <v>-0.20038167938931298</v>
      </c>
      <c r="H9" s="101">
        <f t="shared" si="1"/>
        <v>-315</v>
      </c>
      <c r="I9" s="105">
        <f t="shared" si="4"/>
        <v>3.1833938009721984E-3</v>
      </c>
      <c r="J9" s="102">
        <f t="shared" si="2"/>
        <v>-16</v>
      </c>
    </row>
    <row r="10" spans="1:10">
      <c r="A10" s="43">
        <v>9</v>
      </c>
      <c r="B10" s="107" t="s">
        <v>100</v>
      </c>
      <c r="C10" s="59">
        <v>23431</v>
      </c>
      <c r="D10" s="59">
        <v>21602</v>
      </c>
      <c r="E10" s="59">
        <v>21499</v>
      </c>
      <c r="F10" s="104">
        <f t="shared" si="3"/>
        <v>2.945088664990856E-2</v>
      </c>
      <c r="G10" s="104">
        <f t="shared" si="0"/>
        <v>-8.2454867483248692E-2</v>
      </c>
      <c r="H10" s="101">
        <f t="shared" si="1"/>
        <v>-1932</v>
      </c>
      <c r="I10" s="105">
        <f t="shared" si="4"/>
        <v>1.9524815312629482E-2</v>
      </c>
      <c r="J10" s="102">
        <f t="shared" si="2"/>
        <v>-103</v>
      </c>
    </row>
    <row r="11" spans="1:10">
      <c r="A11" s="43">
        <v>10</v>
      </c>
      <c r="B11" s="107" t="s">
        <v>101</v>
      </c>
      <c r="C11" s="59">
        <v>27084</v>
      </c>
      <c r="D11" s="59">
        <v>24004</v>
      </c>
      <c r="E11" s="59">
        <v>23987</v>
      </c>
      <c r="F11" s="104">
        <f t="shared" si="3"/>
        <v>3.285912917211762E-2</v>
      </c>
      <c r="G11" s="104">
        <f t="shared" si="0"/>
        <v>-0.11434795451188894</v>
      </c>
      <c r="H11" s="101">
        <f t="shared" si="1"/>
        <v>-3097</v>
      </c>
      <c r="I11" s="105">
        <f t="shared" si="4"/>
        <v>3.1298319370193325E-2</v>
      </c>
      <c r="J11" s="102">
        <f t="shared" si="2"/>
        <v>-17</v>
      </c>
    </row>
    <row r="12" spans="1:10">
      <c r="A12" s="43">
        <v>11</v>
      </c>
      <c r="B12" s="107" t="s">
        <v>102</v>
      </c>
      <c r="C12" s="59">
        <v>2272</v>
      </c>
      <c r="D12" s="59">
        <v>2121</v>
      </c>
      <c r="E12" s="59">
        <v>2115</v>
      </c>
      <c r="F12" s="104">
        <f t="shared" si="3"/>
        <v>2.8972801183569752E-3</v>
      </c>
      <c r="G12" s="104">
        <f t="shared" si="0"/>
        <v>-6.9102112676056343E-2</v>
      </c>
      <c r="H12" s="101">
        <f t="shared" si="1"/>
        <v>-157</v>
      </c>
      <c r="I12" s="105">
        <f t="shared" si="4"/>
        <v>1.58664389445281E-3</v>
      </c>
      <c r="J12" s="102">
        <f t="shared" si="2"/>
        <v>-6</v>
      </c>
    </row>
    <row r="13" spans="1:10">
      <c r="A13" s="43">
        <v>12</v>
      </c>
      <c r="B13" s="107" t="s">
        <v>103</v>
      </c>
      <c r="C13" s="59">
        <v>1003</v>
      </c>
      <c r="D13" s="59">
        <v>802</v>
      </c>
      <c r="E13" s="59">
        <v>797</v>
      </c>
      <c r="F13" s="104">
        <f t="shared" si="3"/>
        <v>1.0917882999198624E-3</v>
      </c>
      <c r="G13" s="104">
        <f t="shared" si="0"/>
        <v>-0.20538384845463609</v>
      </c>
      <c r="H13" s="101">
        <f t="shared" si="1"/>
        <v>-206</v>
      </c>
      <c r="I13" s="105">
        <f t="shared" si="4"/>
        <v>2.081838485715152E-3</v>
      </c>
      <c r="J13" s="102">
        <f t="shared" si="2"/>
        <v>-5</v>
      </c>
    </row>
    <row r="14" spans="1:10">
      <c r="A14" s="43">
        <v>13</v>
      </c>
      <c r="B14" s="107" t="s">
        <v>104</v>
      </c>
      <c r="C14" s="59">
        <v>3267</v>
      </c>
      <c r="D14" s="59">
        <v>2733</v>
      </c>
      <c r="E14" s="59">
        <v>2748</v>
      </c>
      <c r="F14" s="104">
        <f t="shared" si="3"/>
        <v>3.7644093452694882E-3</v>
      </c>
      <c r="G14" s="104">
        <f t="shared" si="0"/>
        <v>-0.15886134067952251</v>
      </c>
      <c r="H14" s="101">
        <f t="shared" si="1"/>
        <v>-519</v>
      </c>
      <c r="I14" s="105">
        <f t="shared" si="4"/>
        <v>5.2450202625541932E-3</v>
      </c>
      <c r="J14" s="102">
        <f t="shared" si="2"/>
        <v>15</v>
      </c>
    </row>
    <row r="15" spans="1:10">
      <c r="A15" s="43">
        <v>14</v>
      </c>
      <c r="B15" s="107" t="s">
        <v>105</v>
      </c>
      <c r="C15" s="59">
        <v>4142</v>
      </c>
      <c r="D15" s="59">
        <v>3470</v>
      </c>
      <c r="E15" s="59">
        <v>3457</v>
      </c>
      <c r="F15" s="104">
        <f t="shared" si="3"/>
        <v>4.7356488743073586E-3</v>
      </c>
      <c r="G15" s="104">
        <f t="shared" si="0"/>
        <v>-0.16537904394012554</v>
      </c>
      <c r="H15" s="101">
        <f t="shared" si="1"/>
        <v>-685</v>
      </c>
      <c r="I15" s="105">
        <f t="shared" si="4"/>
        <v>6.9226182656062091E-3</v>
      </c>
      <c r="J15" s="102">
        <f t="shared" si="2"/>
        <v>-13</v>
      </c>
    </row>
    <row r="16" spans="1:10">
      <c r="A16" s="43">
        <v>15</v>
      </c>
      <c r="B16" s="107" t="s">
        <v>106</v>
      </c>
      <c r="C16" s="59">
        <v>7911</v>
      </c>
      <c r="D16" s="59">
        <v>7140</v>
      </c>
      <c r="E16" s="59">
        <v>7093</v>
      </c>
      <c r="F16" s="104">
        <f t="shared" si="3"/>
        <v>9.7165049075678602E-3</v>
      </c>
      <c r="G16" s="104">
        <f t="shared" si="0"/>
        <v>-0.10340032865630135</v>
      </c>
      <c r="H16" s="101">
        <f t="shared" si="1"/>
        <v>-818</v>
      </c>
      <c r="I16" s="105">
        <f t="shared" si="4"/>
        <v>8.266717870461137E-3</v>
      </c>
      <c r="J16" s="102">
        <f t="shared" si="2"/>
        <v>-47</v>
      </c>
    </row>
    <row r="17" spans="1:10">
      <c r="A17" s="43">
        <v>16</v>
      </c>
      <c r="B17" s="107" t="s">
        <v>107</v>
      </c>
      <c r="C17" s="59">
        <v>20969</v>
      </c>
      <c r="D17" s="59">
        <v>18883</v>
      </c>
      <c r="E17" s="59">
        <v>18765</v>
      </c>
      <c r="F17" s="104">
        <f t="shared" si="3"/>
        <v>2.5705655518188479E-2</v>
      </c>
      <c r="G17" s="104">
        <f t="shared" si="0"/>
        <v>-0.10510753970146407</v>
      </c>
      <c r="H17" s="101">
        <f t="shared" si="1"/>
        <v>-2204</v>
      </c>
      <c r="I17" s="105">
        <f t="shared" si="4"/>
        <v>2.2273650594738809E-2</v>
      </c>
      <c r="J17" s="102">
        <f t="shared" si="2"/>
        <v>-118</v>
      </c>
    </row>
    <row r="18" spans="1:10">
      <c r="A18" s="43">
        <v>17</v>
      </c>
      <c r="B18" s="107" t="s">
        <v>108</v>
      </c>
      <c r="C18" s="59">
        <v>12315</v>
      </c>
      <c r="D18" s="59">
        <v>11344</v>
      </c>
      <c r="E18" s="59">
        <v>11329</v>
      </c>
      <c r="F18" s="104">
        <f t="shared" si="3"/>
        <v>1.5519284378660127E-2</v>
      </c>
      <c r="G18" s="104">
        <f t="shared" si="0"/>
        <v>-8.0064961429151441E-2</v>
      </c>
      <c r="H18" s="101">
        <f t="shared" si="1"/>
        <v>-986</v>
      </c>
      <c r="I18" s="105">
        <f t="shared" si="4"/>
        <v>9.9645278976463105E-3</v>
      </c>
      <c r="J18" s="102">
        <f t="shared" si="2"/>
        <v>-15</v>
      </c>
    </row>
    <row r="19" spans="1:10">
      <c r="A19" s="43">
        <v>18</v>
      </c>
      <c r="B19" s="107" t="s">
        <v>109</v>
      </c>
      <c r="C19" s="59">
        <v>4537</v>
      </c>
      <c r="D19" s="59">
        <v>3914</v>
      </c>
      <c r="E19" s="59">
        <v>3907</v>
      </c>
      <c r="F19" s="104">
        <f t="shared" si="3"/>
        <v>5.3520914526811831E-3</v>
      </c>
      <c r="G19" s="104">
        <f t="shared" si="0"/>
        <v>-0.13885827639409301</v>
      </c>
      <c r="H19" s="101">
        <f t="shared" si="1"/>
        <v>-630</v>
      </c>
      <c r="I19" s="105">
        <f t="shared" si="4"/>
        <v>6.3667876019443967E-3</v>
      </c>
      <c r="J19" s="102">
        <f t="shared" si="2"/>
        <v>-7</v>
      </c>
    </row>
    <row r="20" spans="1:10">
      <c r="A20" s="43">
        <v>19</v>
      </c>
      <c r="B20" s="107" t="s">
        <v>110</v>
      </c>
      <c r="C20" s="59">
        <v>8655</v>
      </c>
      <c r="D20" s="59">
        <v>7067</v>
      </c>
      <c r="E20" s="59">
        <v>6970</v>
      </c>
      <c r="F20" s="104">
        <f t="shared" si="3"/>
        <v>9.5480106028123478E-3</v>
      </c>
      <c r="G20" s="104">
        <f t="shared" si="0"/>
        <v>-0.19468515309069903</v>
      </c>
      <c r="H20" s="101">
        <f t="shared" si="1"/>
        <v>-1685</v>
      </c>
      <c r="I20" s="105">
        <f t="shared" si="4"/>
        <v>1.7028630332184616E-2</v>
      </c>
      <c r="J20" s="102">
        <f t="shared" si="2"/>
        <v>-97</v>
      </c>
    </row>
    <row r="21" spans="1:10">
      <c r="A21" s="43">
        <v>20</v>
      </c>
      <c r="B21" s="107" t="s">
        <v>111</v>
      </c>
      <c r="C21" s="59">
        <v>17989</v>
      </c>
      <c r="D21" s="59">
        <v>16274</v>
      </c>
      <c r="E21" s="59">
        <v>16221</v>
      </c>
      <c r="F21" s="104">
        <f t="shared" si="3"/>
        <v>2.2220700141781794E-2</v>
      </c>
      <c r="G21" s="104">
        <f t="shared" si="0"/>
        <v>-9.8282283617766419E-2</v>
      </c>
      <c r="H21" s="101">
        <f t="shared" si="1"/>
        <v>-1768</v>
      </c>
      <c r="I21" s="105">
        <f t="shared" si="4"/>
        <v>1.7867429333710626E-2</v>
      </c>
      <c r="J21" s="102">
        <f t="shared" si="2"/>
        <v>-53</v>
      </c>
    </row>
    <row r="22" spans="1:10">
      <c r="A22" s="43">
        <v>21</v>
      </c>
      <c r="B22" s="107" t="s">
        <v>112</v>
      </c>
      <c r="C22" s="59">
        <v>7717</v>
      </c>
      <c r="D22" s="59">
        <v>6624</v>
      </c>
      <c r="E22" s="59">
        <v>6600</v>
      </c>
      <c r="F22" s="104">
        <f t="shared" si="3"/>
        <v>9.0411578161494251E-3</v>
      </c>
      <c r="G22" s="104">
        <f t="shared" si="0"/>
        <v>-0.14474536737073992</v>
      </c>
      <c r="H22" s="101">
        <f t="shared" si="1"/>
        <v>-1117</v>
      </c>
      <c r="I22" s="105">
        <f t="shared" si="4"/>
        <v>1.1288415478368081E-2</v>
      </c>
      <c r="J22" s="102">
        <f t="shared" si="2"/>
        <v>-24</v>
      </c>
    </row>
    <row r="23" spans="1:10">
      <c r="A23" s="43">
        <v>22</v>
      </c>
      <c r="B23" s="107" t="s">
        <v>113</v>
      </c>
      <c r="C23" s="59">
        <v>10191</v>
      </c>
      <c r="D23" s="59">
        <v>9168</v>
      </c>
      <c r="E23" s="59">
        <v>9138</v>
      </c>
      <c r="F23" s="104">
        <f t="shared" si="3"/>
        <v>1.2517893958177796E-2</v>
      </c>
      <c r="G23" s="104">
        <f t="shared" si="0"/>
        <v>-0.10332646452752428</v>
      </c>
      <c r="H23" s="101">
        <f t="shared" si="1"/>
        <v>-1053</v>
      </c>
      <c r="I23" s="105">
        <f t="shared" si="4"/>
        <v>1.0641630706107063E-2</v>
      </c>
      <c r="J23" s="102">
        <f t="shared" si="2"/>
        <v>-30</v>
      </c>
    </row>
    <row r="24" spans="1:10">
      <c r="A24" s="43">
        <v>23</v>
      </c>
      <c r="B24" s="107" t="s">
        <v>114</v>
      </c>
      <c r="C24" s="59">
        <v>6566</v>
      </c>
      <c r="D24" s="59">
        <v>5452</v>
      </c>
      <c r="E24" s="59">
        <v>5442</v>
      </c>
      <c r="F24" s="104">
        <f t="shared" si="3"/>
        <v>7.4548455811341173E-3</v>
      </c>
      <c r="G24" s="104">
        <f t="shared" si="0"/>
        <v>-0.17118489186719463</v>
      </c>
      <c r="H24" s="101">
        <f t="shared" si="1"/>
        <v>-1124</v>
      </c>
      <c r="I24" s="105">
        <f t="shared" si="4"/>
        <v>1.135915756283413E-2</v>
      </c>
      <c r="J24" s="102">
        <f t="shared" si="2"/>
        <v>-10</v>
      </c>
    </row>
    <row r="25" spans="1:10">
      <c r="A25" s="43">
        <v>24</v>
      </c>
      <c r="B25" s="107" t="s">
        <v>115</v>
      </c>
      <c r="C25" s="59">
        <v>4654</v>
      </c>
      <c r="D25" s="59">
        <v>4029</v>
      </c>
      <c r="E25" s="59">
        <v>4022</v>
      </c>
      <c r="F25" s="104">
        <f t="shared" si="3"/>
        <v>5.5096267782656048E-3</v>
      </c>
      <c r="G25" s="104">
        <f t="shared" si="0"/>
        <v>-0.13579716373012463</v>
      </c>
      <c r="H25" s="101">
        <f t="shared" si="1"/>
        <v>-632</v>
      </c>
      <c r="I25" s="105">
        <f t="shared" si="4"/>
        <v>6.3869996260775535E-3</v>
      </c>
      <c r="J25" s="102">
        <f t="shared" si="2"/>
        <v>-7</v>
      </c>
    </row>
    <row r="26" spans="1:10">
      <c r="A26" s="43">
        <v>25</v>
      </c>
      <c r="B26" s="107" t="s">
        <v>116</v>
      </c>
      <c r="C26" s="59">
        <v>7908</v>
      </c>
      <c r="D26" s="59">
        <v>6755</v>
      </c>
      <c r="E26" s="59">
        <v>6698</v>
      </c>
      <c r="F26" s="104">
        <f t="shared" si="3"/>
        <v>9.1754053109952809E-3</v>
      </c>
      <c r="G26" s="104">
        <f t="shared" si="0"/>
        <v>-0.15300961052099141</v>
      </c>
      <c r="H26" s="101">
        <f t="shared" si="1"/>
        <v>-1210</v>
      </c>
      <c r="I26" s="105">
        <f t="shared" si="4"/>
        <v>1.2228274600559873E-2</v>
      </c>
      <c r="J26" s="102">
        <f t="shared" si="2"/>
        <v>-57</v>
      </c>
    </row>
    <row r="27" spans="1:10">
      <c r="A27" s="43">
        <v>26</v>
      </c>
      <c r="B27" s="107" t="s">
        <v>117</v>
      </c>
      <c r="C27" s="59">
        <v>7238</v>
      </c>
      <c r="D27" s="59">
        <v>6891</v>
      </c>
      <c r="E27" s="59">
        <v>6839</v>
      </c>
      <c r="F27" s="104">
        <f t="shared" si="3"/>
        <v>9.3685573188857455E-3</v>
      </c>
      <c r="G27" s="104">
        <f t="shared" si="0"/>
        <v>-5.5125725338491298E-2</v>
      </c>
      <c r="H27" s="101">
        <f t="shared" si="1"/>
        <v>-399</v>
      </c>
      <c r="I27" s="105">
        <f t="shared" si="4"/>
        <v>4.0322988145647847E-3</v>
      </c>
      <c r="J27" s="102">
        <f t="shared" si="2"/>
        <v>-52</v>
      </c>
    </row>
    <row r="28" spans="1:10">
      <c r="A28" s="43">
        <v>27</v>
      </c>
      <c r="B28" s="107" t="s">
        <v>118</v>
      </c>
      <c r="C28" s="59">
        <v>17250</v>
      </c>
      <c r="D28" s="59">
        <v>15978</v>
      </c>
      <c r="E28" s="59">
        <v>15924</v>
      </c>
      <c r="F28" s="104">
        <f t="shared" si="3"/>
        <v>2.1813848040055067E-2</v>
      </c>
      <c r="G28" s="104">
        <f t="shared" si="0"/>
        <v>-7.68695652173913E-2</v>
      </c>
      <c r="H28" s="101">
        <f t="shared" si="1"/>
        <v>-1326</v>
      </c>
      <c r="I28" s="105">
        <f t="shared" si="4"/>
        <v>1.3400572000282968E-2</v>
      </c>
      <c r="J28" s="102">
        <f t="shared" si="2"/>
        <v>-54</v>
      </c>
    </row>
    <row r="29" spans="1:10">
      <c r="A29" s="43">
        <v>28</v>
      </c>
      <c r="B29" s="107" t="s">
        <v>119</v>
      </c>
      <c r="C29" s="59">
        <v>8857</v>
      </c>
      <c r="D29" s="59">
        <v>7395</v>
      </c>
      <c r="E29" s="59">
        <v>7284</v>
      </c>
      <c r="F29" s="104">
        <f t="shared" si="3"/>
        <v>9.9781505352776381E-3</v>
      </c>
      <c r="G29" s="104">
        <f t="shared" si="0"/>
        <v>-0.17759963870385007</v>
      </c>
      <c r="H29" s="101">
        <f t="shared" si="1"/>
        <v>-1573</v>
      </c>
      <c r="I29" s="105">
        <f t="shared" si="4"/>
        <v>1.5896756980727834E-2</v>
      </c>
      <c r="J29" s="102">
        <f t="shared" si="2"/>
        <v>-111</v>
      </c>
    </row>
    <row r="30" spans="1:10">
      <c r="A30" s="43">
        <v>29</v>
      </c>
      <c r="B30" s="107" t="s">
        <v>120</v>
      </c>
      <c r="C30" s="59">
        <v>2750</v>
      </c>
      <c r="D30" s="59">
        <v>2127</v>
      </c>
      <c r="E30" s="59">
        <v>2115</v>
      </c>
      <c r="F30" s="104">
        <f t="shared" si="3"/>
        <v>2.8972801183569752E-3</v>
      </c>
      <c r="G30" s="104">
        <f t="shared" si="0"/>
        <v>-0.2309090909090909</v>
      </c>
      <c r="H30" s="101">
        <f t="shared" si="1"/>
        <v>-635</v>
      </c>
      <c r="I30" s="105">
        <f t="shared" si="4"/>
        <v>6.4173176622772891E-3</v>
      </c>
      <c r="J30" s="102">
        <f t="shared" si="2"/>
        <v>-12</v>
      </c>
    </row>
    <row r="31" spans="1:10">
      <c r="A31" s="43">
        <v>30</v>
      </c>
      <c r="B31" s="107" t="s">
        <v>121</v>
      </c>
      <c r="C31" s="59">
        <v>2497</v>
      </c>
      <c r="D31" s="59">
        <v>1210</v>
      </c>
      <c r="E31" s="59">
        <v>1227</v>
      </c>
      <c r="F31" s="104">
        <f t="shared" si="3"/>
        <v>1.6808334303659615E-3</v>
      </c>
      <c r="G31" s="104">
        <f t="shared" si="0"/>
        <v>-0.50861033239887865</v>
      </c>
      <c r="H31" s="101">
        <f t="shared" si="1"/>
        <v>-1270</v>
      </c>
      <c r="I31" s="105">
        <f t="shared" si="4"/>
        <v>1.2834635324554578E-2</v>
      </c>
      <c r="J31" s="102">
        <f t="shared" si="2"/>
        <v>17</v>
      </c>
    </row>
    <row r="32" spans="1:10">
      <c r="A32" s="43">
        <v>31</v>
      </c>
      <c r="B32" s="107" t="s">
        <v>122</v>
      </c>
      <c r="C32" s="59">
        <v>24306</v>
      </c>
      <c r="D32" s="59">
        <v>20505</v>
      </c>
      <c r="E32" s="59">
        <v>20363</v>
      </c>
      <c r="F32" s="104">
        <f t="shared" si="3"/>
        <v>2.789471160761375E-2</v>
      </c>
      <c r="G32" s="104">
        <f t="shared" si="0"/>
        <v>-0.16222331934501769</v>
      </c>
      <c r="H32" s="101">
        <f t="shared" si="1"/>
        <v>-3943</v>
      </c>
      <c r="I32" s="105">
        <f t="shared" si="4"/>
        <v>3.9848005578518662E-2</v>
      </c>
      <c r="J32" s="102">
        <f t="shared" si="2"/>
        <v>-142</v>
      </c>
    </row>
    <row r="33" spans="1:10">
      <c r="A33" s="43">
        <v>32</v>
      </c>
      <c r="B33" s="107" t="s">
        <v>123</v>
      </c>
      <c r="C33" s="59">
        <v>6687</v>
      </c>
      <c r="D33" s="59">
        <v>6036</v>
      </c>
      <c r="E33" s="59">
        <v>5968</v>
      </c>
      <c r="F33" s="104">
        <f t="shared" si="3"/>
        <v>8.1753984616332997E-3</v>
      </c>
      <c r="G33" s="104">
        <f t="shared" si="0"/>
        <v>-0.10752205772394198</v>
      </c>
      <c r="H33" s="101">
        <f t="shared" si="1"/>
        <v>-719</v>
      </c>
      <c r="I33" s="105">
        <f t="shared" si="4"/>
        <v>7.266222675869875E-3</v>
      </c>
      <c r="J33" s="102">
        <f t="shared" si="2"/>
        <v>-68</v>
      </c>
    </row>
    <row r="34" spans="1:10">
      <c r="A34" s="43">
        <v>33</v>
      </c>
      <c r="B34" s="107" t="s">
        <v>124</v>
      </c>
      <c r="C34" s="59">
        <v>34209</v>
      </c>
      <c r="D34" s="59">
        <v>29357</v>
      </c>
      <c r="E34" s="59">
        <v>29196</v>
      </c>
      <c r="F34" s="104">
        <f t="shared" si="3"/>
        <v>3.999479448489373E-2</v>
      </c>
      <c r="G34" s="104">
        <f t="shared" si="0"/>
        <v>-0.14654038410944489</v>
      </c>
      <c r="H34" s="101">
        <f t="shared" si="1"/>
        <v>-5013</v>
      </c>
      <c r="I34" s="105">
        <f t="shared" si="4"/>
        <v>5.0661438489757557E-2</v>
      </c>
      <c r="J34" s="102">
        <f t="shared" si="2"/>
        <v>-161</v>
      </c>
    </row>
    <row r="35" spans="1:10">
      <c r="A35" s="43">
        <v>34</v>
      </c>
      <c r="B35" s="107" t="s">
        <v>125</v>
      </c>
      <c r="C35" s="59">
        <v>6102</v>
      </c>
      <c r="D35" s="59">
        <v>5344</v>
      </c>
      <c r="E35" s="59">
        <v>5333</v>
      </c>
      <c r="F35" s="104">
        <f t="shared" si="3"/>
        <v>7.3055294899280129E-3</v>
      </c>
      <c r="G35" s="104">
        <f t="shared" si="0"/>
        <v>-0.12602425434283843</v>
      </c>
      <c r="H35" s="101">
        <f t="shared" si="1"/>
        <v>-769</v>
      </c>
      <c r="I35" s="105">
        <f t="shared" si="4"/>
        <v>7.771523279198795E-3</v>
      </c>
      <c r="J35" s="102">
        <f t="shared" si="2"/>
        <v>-11</v>
      </c>
    </row>
    <row r="36" spans="1:10" ht="15.75" customHeight="1">
      <c r="A36" s="43">
        <v>35</v>
      </c>
      <c r="B36" s="107" t="s">
        <v>126</v>
      </c>
      <c r="C36" s="59">
        <v>28992</v>
      </c>
      <c r="D36" s="59">
        <v>27235</v>
      </c>
      <c r="E36" s="59">
        <v>27176</v>
      </c>
      <c r="F36" s="104">
        <f t="shared" si="3"/>
        <v>3.722765224419345E-2</v>
      </c>
      <c r="G36" s="104">
        <f t="shared" si="0"/>
        <v>-6.2637969094922738E-2</v>
      </c>
      <c r="H36" s="101">
        <f t="shared" si="1"/>
        <v>-1816</v>
      </c>
      <c r="I36" s="105">
        <f t="shared" si="4"/>
        <v>1.8352517912906388E-2</v>
      </c>
      <c r="J36" s="102">
        <f t="shared" si="2"/>
        <v>-59</v>
      </c>
    </row>
    <row r="37" spans="1:10">
      <c r="A37" s="43">
        <v>36</v>
      </c>
      <c r="B37" s="107" t="s">
        <v>127</v>
      </c>
      <c r="C37" s="59">
        <v>4728</v>
      </c>
      <c r="D37" s="59">
        <v>4324</v>
      </c>
      <c r="E37" s="59">
        <v>4238</v>
      </c>
      <c r="F37" s="104">
        <f t="shared" si="3"/>
        <v>5.8055192158850402E-3</v>
      </c>
      <c r="G37" s="104">
        <f t="shared" si="0"/>
        <v>-0.10363790186125212</v>
      </c>
      <c r="H37" s="101">
        <f t="shared" si="1"/>
        <v>-490</v>
      </c>
      <c r="I37" s="105">
        <f t="shared" si="4"/>
        <v>4.9519459126234197E-3</v>
      </c>
      <c r="J37" s="102">
        <f t="shared" si="2"/>
        <v>-86</v>
      </c>
    </row>
    <row r="38" spans="1:10">
      <c r="A38" s="43">
        <v>37</v>
      </c>
      <c r="B38" s="107" t="s">
        <v>128</v>
      </c>
      <c r="C38" s="59">
        <v>9890</v>
      </c>
      <c r="D38" s="59">
        <v>8754</v>
      </c>
      <c r="E38" s="59">
        <v>8724</v>
      </c>
      <c r="F38" s="104">
        <f t="shared" si="3"/>
        <v>1.1950766786073878E-2</v>
      </c>
      <c r="G38" s="104">
        <f t="shared" si="0"/>
        <v>-0.11789686552072801</v>
      </c>
      <c r="H38" s="101">
        <f t="shared" si="1"/>
        <v>-1166</v>
      </c>
      <c r="I38" s="105">
        <f t="shared" si="4"/>
        <v>1.1783610069630423E-2</v>
      </c>
      <c r="J38" s="102">
        <f t="shared" si="2"/>
        <v>-30</v>
      </c>
    </row>
    <row r="39" spans="1:10">
      <c r="A39" s="43">
        <v>38</v>
      </c>
      <c r="B39" s="107" t="s">
        <v>129</v>
      </c>
      <c r="C39" s="59">
        <v>12368</v>
      </c>
      <c r="D39" s="59">
        <v>11265</v>
      </c>
      <c r="E39" s="59">
        <v>11267</v>
      </c>
      <c r="F39" s="104">
        <f t="shared" si="3"/>
        <v>1.5434352290084179E-2</v>
      </c>
      <c r="G39" s="104">
        <f t="shared" si="0"/>
        <v>-8.9020051746442438E-2</v>
      </c>
      <c r="H39" s="101">
        <f t="shared" si="1"/>
        <v>-1101</v>
      </c>
      <c r="I39" s="105">
        <f t="shared" si="4"/>
        <v>1.1126719285302827E-2</v>
      </c>
      <c r="J39" s="102">
        <f t="shared" si="2"/>
        <v>2</v>
      </c>
    </row>
    <row r="40" spans="1:10">
      <c r="A40" s="43">
        <v>39</v>
      </c>
      <c r="B40" s="107" t="s">
        <v>130</v>
      </c>
      <c r="C40" s="59">
        <v>5316</v>
      </c>
      <c r="D40" s="59">
        <v>4799</v>
      </c>
      <c r="E40" s="59">
        <v>4788</v>
      </c>
      <c r="F40" s="104">
        <f t="shared" si="3"/>
        <v>6.5589490338974921E-3</v>
      </c>
      <c r="G40" s="104">
        <f t="shared" si="0"/>
        <v>-9.9322799097065456E-2</v>
      </c>
      <c r="H40" s="101">
        <f t="shared" si="1"/>
        <v>-528</v>
      </c>
      <c r="I40" s="105">
        <f t="shared" si="4"/>
        <v>5.3359743711533991E-3</v>
      </c>
      <c r="J40" s="102">
        <f t="shared" si="2"/>
        <v>-11</v>
      </c>
    </row>
    <row r="41" spans="1:10">
      <c r="A41" s="43">
        <v>40</v>
      </c>
      <c r="B41" s="107" t="s">
        <v>131</v>
      </c>
      <c r="C41" s="59">
        <v>4105</v>
      </c>
      <c r="D41" s="59">
        <v>3671</v>
      </c>
      <c r="E41" s="59">
        <v>3636</v>
      </c>
      <c r="F41" s="104">
        <f t="shared" si="3"/>
        <v>4.9808560332605016E-3</v>
      </c>
      <c r="G41" s="104">
        <f t="shared" si="0"/>
        <v>-0.11425091352009745</v>
      </c>
      <c r="H41" s="101">
        <f t="shared" si="1"/>
        <v>-469</v>
      </c>
      <c r="I41" s="105">
        <f t="shared" si="4"/>
        <v>4.7397196592252732E-3</v>
      </c>
      <c r="J41" s="102">
        <f t="shared" si="2"/>
        <v>-35</v>
      </c>
    </row>
    <row r="42" spans="1:10">
      <c r="A42" s="43">
        <v>41</v>
      </c>
      <c r="B42" s="107" t="s">
        <v>132</v>
      </c>
      <c r="C42" s="59">
        <v>3004</v>
      </c>
      <c r="D42" s="59">
        <v>2613</v>
      </c>
      <c r="E42" s="59">
        <v>2603</v>
      </c>
      <c r="F42" s="104">
        <f t="shared" si="3"/>
        <v>3.5657778477934782E-3</v>
      </c>
      <c r="G42" s="104">
        <f t="shared" si="0"/>
        <v>-0.13348868175765646</v>
      </c>
      <c r="H42" s="101">
        <f t="shared" si="1"/>
        <v>-401</v>
      </c>
      <c r="I42" s="105">
        <f t="shared" si="4"/>
        <v>4.0525108386979414E-3</v>
      </c>
      <c r="J42" s="102">
        <f t="shared" si="2"/>
        <v>-10</v>
      </c>
    </row>
    <row r="43" spans="1:10">
      <c r="A43" s="43">
        <v>42</v>
      </c>
      <c r="B43" s="107" t="s">
        <v>133</v>
      </c>
      <c r="C43" s="59">
        <v>46429</v>
      </c>
      <c r="D43" s="59">
        <v>41853</v>
      </c>
      <c r="E43" s="59">
        <v>41697</v>
      </c>
      <c r="F43" s="104">
        <f t="shared" si="3"/>
        <v>5.7119569312118576E-2</v>
      </c>
      <c r="G43" s="104">
        <f t="shared" si="0"/>
        <v>-0.10191905920868423</v>
      </c>
      <c r="H43" s="101">
        <f t="shared" si="1"/>
        <v>-4732</v>
      </c>
      <c r="I43" s="105">
        <f t="shared" si="4"/>
        <v>4.7821649099049027E-2</v>
      </c>
      <c r="J43" s="102">
        <f t="shared" si="2"/>
        <v>-156</v>
      </c>
    </row>
    <row r="44" spans="1:10">
      <c r="A44" s="43">
        <v>43</v>
      </c>
      <c r="B44" s="107" t="s">
        <v>134</v>
      </c>
      <c r="C44" s="59">
        <v>8205</v>
      </c>
      <c r="D44" s="59">
        <v>7019</v>
      </c>
      <c r="E44" s="59">
        <v>6979</v>
      </c>
      <c r="F44" s="104">
        <f t="shared" si="3"/>
        <v>9.5603394543798247E-3</v>
      </c>
      <c r="G44" s="104">
        <f t="shared" si="0"/>
        <v>-0.14942108470444851</v>
      </c>
      <c r="H44" s="101">
        <f t="shared" si="1"/>
        <v>-1226</v>
      </c>
      <c r="I44" s="105">
        <f t="shared" si="4"/>
        <v>1.2389970793625128E-2</v>
      </c>
      <c r="J44" s="102">
        <f t="shared" si="2"/>
        <v>-40</v>
      </c>
    </row>
    <row r="45" spans="1:10">
      <c r="A45" s="43">
        <v>44</v>
      </c>
      <c r="B45" s="107" t="s">
        <v>135</v>
      </c>
      <c r="C45" s="59">
        <v>14509</v>
      </c>
      <c r="D45" s="59">
        <v>12762</v>
      </c>
      <c r="E45" s="59">
        <v>12715</v>
      </c>
      <c r="F45" s="104">
        <f t="shared" si="3"/>
        <v>1.7417927520051509E-2</v>
      </c>
      <c r="G45" s="104">
        <f t="shared" si="0"/>
        <v>-0.12364739127438142</v>
      </c>
      <c r="H45" s="101">
        <f t="shared" si="1"/>
        <v>-1794</v>
      </c>
      <c r="I45" s="105">
        <f t="shared" si="4"/>
        <v>1.8130185647441663E-2</v>
      </c>
      <c r="J45" s="102">
        <f t="shared" si="2"/>
        <v>-47</v>
      </c>
    </row>
    <row r="46" spans="1:10">
      <c r="A46" s="43">
        <v>45</v>
      </c>
      <c r="B46" s="107" t="s">
        <v>136</v>
      </c>
      <c r="C46" s="59">
        <v>36591</v>
      </c>
      <c r="D46" s="59">
        <v>34334</v>
      </c>
      <c r="E46" s="59">
        <v>33943</v>
      </c>
      <c r="F46" s="104">
        <f t="shared" si="3"/>
        <v>4.6497578750539385E-2</v>
      </c>
      <c r="G46" s="104">
        <f t="shared" si="0"/>
        <v>-7.2367522068268159E-2</v>
      </c>
      <c r="H46" s="101">
        <f t="shared" si="1"/>
        <v>-2648</v>
      </c>
      <c r="I46" s="105">
        <f t="shared" si="4"/>
        <v>2.6760719952299623E-2</v>
      </c>
      <c r="J46" s="102">
        <f t="shared" si="2"/>
        <v>-391</v>
      </c>
    </row>
    <row r="47" spans="1:10">
      <c r="A47" s="43">
        <v>46</v>
      </c>
      <c r="B47" s="107" t="s">
        <v>137</v>
      </c>
      <c r="C47" s="59">
        <v>12081</v>
      </c>
      <c r="D47" s="59">
        <v>10281</v>
      </c>
      <c r="E47" s="59">
        <v>10250</v>
      </c>
      <c r="F47" s="104">
        <f t="shared" si="3"/>
        <v>1.4041192062959335E-2</v>
      </c>
      <c r="G47" s="104">
        <f t="shared" si="0"/>
        <v>-0.1515603012995613</v>
      </c>
      <c r="H47" s="101">
        <f t="shared" si="1"/>
        <v>-1831</v>
      </c>
      <c r="I47" s="105">
        <f t="shared" si="4"/>
        <v>1.8504108093905063E-2</v>
      </c>
      <c r="J47" s="102">
        <f t="shared" si="2"/>
        <v>-31</v>
      </c>
    </row>
    <row r="48" spans="1:10">
      <c r="A48" s="43">
        <v>47</v>
      </c>
      <c r="B48" s="107" t="s">
        <v>138</v>
      </c>
      <c r="C48" s="59">
        <v>10312</v>
      </c>
      <c r="D48" s="59">
        <v>7817</v>
      </c>
      <c r="E48" s="59">
        <v>7772</v>
      </c>
      <c r="F48" s="104">
        <f t="shared" si="3"/>
        <v>1.0646648264714141E-2</v>
      </c>
      <c r="G48" s="104">
        <f t="shared" si="0"/>
        <v>-0.24631497284716836</v>
      </c>
      <c r="H48" s="101">
        <f t="shared" si="1"/>
        <v>-2540</v>
      </c>
      <c r="I48" s="105">
        <f t="shared" si="4"/>
        <v>2.5669270649109156E-2</v>
      </c>
      <c r="J48" s="102">
        <f t="shared" si="2"/>
        <v>-45</v>
      </c>
    </row>
    <row r="49" spans="1:10">
      <c r="A49" s="43">
        <v>48</v>
      </c>
      <c r="B49" s="107" t="s">
        <v>139</v>
      </c>
      <c r="C49" s="59">
        <v>13523</v>
      </c>
      <c r="D49" s="59">
        <v>12216</v>
      </c>
      <c r="E49" s="59">
        <v>12142</v>
      </c>
      <c r="F49" s="104">
        <f t="shared" si="3"/>
        <v>1.6632990636922172E-2</v>
      </c>
      <c r="G49" s="104">
        <f t="shared" si="0"/>
        <v>-0.10212231013828292</v>
      </c>
      <c r="H49" s="101">
        <f t="shared" si="1"/>
        <v>-1381</v>
      </c>
      <c r="I49" s="105">
        <f t="shared" si="4"/>
        <v>1.3956402663944781E-2</v>
      </c>
      <c r="J49" s="102">
        <f t="shared" si="2"/>
        <v>-74</v>
      </c>
    </row>
    <row r="50" spans="1:10">
      <c r="A50" s="43">
        <v>49</v>
      </c>
      <c r="B50" s="107" t="s">
        <v>140</v>
      </c>
      <c r="C50" s="59">
        <v>2663</v>
      </c>
      <c r="D50" s="59">
        <v>2184</v>
      </c>
      <c r="E50" s="59">
        <v>2172</v>
      </c>
      <c r="F50" s="104">
        <f t="shared" si="3"/>
        <v>2.9753628449509929E-3</v>
      </c>
      <c r="G50" s="104">
        <f t="shared" si="0"/>
        <v>-0.18437852046564027</v>
      </c>
      <c r="H50" s="101">
        <f t="shared" si="1"/>
        <v>-491</v>
      </c>
      <c r="I50" s="105">
        <f t="shared" si="4"/>
        <v>4.9620519246899985E-3</v>
      </c>
      <c r="J50" s="102">
        <f t="shared" si="2"/>
        <v>-12</v>
      </c>
    </row>
    <row r="51" spans="1:10">
      <c r="A51" s="43">
        <v>50</v>
      </c>
      <c r="B51" s="107" t="s">
        <v>141</v>
      </c>
      <c r="C51" s="59">
        <v>8783</v>
      </c>
      <c r="D51" s="59">
        <v>7728</v>
      </c>
      <c r="E51" s="59">
        <v>7727</v>
      </c>
      <c r="F51" s="104">
        <f t="shared" si="3"/>
        <v>1.058500400687676E-2</v>
      </c>
      <c r="G51" s="104">
        <f t="shared" si="0"/>
        <v>-0.12023226687919845</v>
      </c>
      <c r="H51" s="101">
        <f t="shared" si="1"/>
        <v>-1056</v>
      </c>
      <c r="I51" s="105">
        <f t="shared" si="4"/>
        <v>1.0671948742306798E-2</v>
      </c>
      <c r="J51" s="102">
        <f t="shared" si="2"/>
        <v>-1</v>
      </c>
    </row>
    <row r="52" spans="1:10">
      <c r="A52" s="43">
        <v>51</v>
      </c>
      <c r="B52" s="107" t="s">
        <v>142</v>
      </c>
      <c r="C52" s="59">
        <v>13200</v>
      </c>
      <c r="D52" s="59">
        <v>12565</v>
      </c>
      <c r="E52" s="59">
        <v>12579</v>
      </c>
      <c r="F52" s="104">
        <f t="shared" si="3"/>
        <v>1.7231624874142974E-2</v>
      </c>
      <c r="G52" s="104">
        <f t="shared" si="0"/>
        <v>-4.7045454545454543E-2</v>
      </c>
      <c r="H52" s="101">
        <f t="shared" si="1"/>
        <v>-621</v>
      </c>
      <c r="I52" s="105">
        <f t="shared" si="4"/>
        <v>6.2758334933451908E-3</v>
      </c>
      <c r="J52" s="102">
        <f t="shared" si="2"/>
        <v>14</v>
      </c>
    </row>
    <row r="53" spans="1:10">
      <c r="A53" s="43">
        <v>52</v>
      </c>
      <c r="B53" s="107" t="s">
        <v>143</v>
      </c>
      <c r="C53" s="59">
        <v>12559</v>
      </c>
      <c r="D53" s="59">
        <v>10319</v>
      </c>
      <c r="E53" s="59">
        <v>10214</v>
      </c>
      <c r="F53" s="104">
        <f t="shared" si="3"/>
        <v>1.3991876656689429E-2</v>
      </c>
      <c r="G53" s="104">
        <f t="shared" si="0"/>
        <v>-0.18671868779361414</v>
      </c>
      <c r="H53" s="101">
        <f t="shared" si="1"/>
        <v>-2345</v>
      </c>
      <c r="I53" s="105">
        <f t="shared" si="4"/>
        <v>2.3698598296126364E-2</v>
      </c>
      <c r="J53" s="102">
        <f t="shared" si="2"/>
        <v>-105</v>
      </c>
    </row>
    <row r="54" spans="1:10">
      <c r="A54" s="43">
        <v>53</v>
      </c>
      <c r="B54" s="107" t="s">
        <v>144</v>
      </c>
      <c r="C54" s="59">
        <v>9443</v>
      </c>
      <c r="D54" s="59">
        <v>7938</v>
      </c>
      <c r="E54" s="59">
        <v>7877</v>
      </c>
      <c r="F54" s="104">
        <f t="shared" si="3"/>
        <v>1.0790484866334701E-2</v>
      </c>
      <c r="G54" s="104">
        <f t="shared" si="0"/>
        <v>-0.16583712803134598</v>
      </c>
      <c r="H54" s="101">
        <f t="shared" si="1"/>
        <v>-1566</v>
      </c>
      <c r="I54" s="105">
        <f t="shared" si="4"/>
        <v>1.5826014896261786E-2</v>
      </c>
      <c r="J54" s="102">
        <f t="shared" si="2"/>
        <v>-61</v>
      </c>
    </row>
    <row r="55" spans="1:10">
      <c r="A55" s="43">
        <v>54</v>
      </c>
      <c r="B55" s="107" t="s">
        <v>145</v>
      </c>
      <c r="C55" s="59">
        <v>11036</v>
      </c>
      <c r="D55" s="59">
        <v>9411</v>
      </c>
      <c r="E55" s="59">
        <v>9408</v>
      </c>
      <c r="F55" s="104">
        <f t="shared" si="3"/>
        <v>1.2887759505202091E-2</v>
      </c>
      <c r="G55" s="104">
        <f t="shared" si="0"/>
        <v>-0.14751721638274737</v>
      </c>
      <c r="H55" s="101">
        <f t="shared" si="1"/>
        <v>-1628</v>
      </c>
      <c r="I55" s="105">
        <f t="shared" si="4"/>
        <v>1.6452587644389647E-2</v>
      </c>
      <c r="J55" s="102">
        <f t="shared" si="2"/>
        <v>-3</v>
      </c>
    </row>
    <row r="56" spans="1:10">
      <c r="A56" s="43">
        <v>55</v>
      </c>
      <c r="B56" s="107" t="s">
        <v>146</v>
      </c>
      <c r="C56" s="59">
        <v>24391</v>
      </c>
      <c r="D56" s="59">
        <v>20827</v>
      </c>
      <c r="E56" s="59">
        <v>20788</v>
      </c>
      <c r="F56" s="104">
        <f t="shared" si="3"/>
        <v>2.8476907376077918E-2</v>
      </c>
      <c r="G56" s="104">
        <f t="shared" si="0"/>
        <v>-0.14771842072895741</v>
      </c>
      <c r="H56" s="101">
        <f t="shared" si="1"/>
        <v>-3603</v>
      </c>
      <c r="I56" s="105">
        <f t="shared" si="4"/>
        <v>3.6411961475882E-2</v>
      </c>
      <c r="J56" s="102">
        <f t="shared" si="2"/>
        <v>-39</v>
      </c>
    </row>
    <row r="57" spans="1:10">
      <c r="A57" s="43">
        <v>56</v>
      </c>
      <c r="B57" s="107" t="s">
        <v>147</v>
      </c>
      <c r="C57" s="59">
        <v>2165</v>
      </c>
      <c r="D57" s="59">
        <v>1876</v>
      </c>
      <c r="E57" s="59">
        <v>1864</v>
      </c>
      <c r="F57" s="104">
        <f t="shared" si="3"/>
        <v>2.5534421468640196E-3</v>
      </c>
      <c r="G57" s="104">
        <f t="shared" si="0"/>
        <v>-0.13903002309468823</v>
      </c>
      <c r="H57" s="101">
        <f t="shared" si="1"/>
        <v>-301</v>
      </c>
      <c r="I57" s="105">
        <f t="shared" si="4"/>
        <v>3.0419096320401006E-3</v>
      </c>
      <c r="J57" s="102">
        <f t="shared" si="2"/>
        <v>-12</v>
      </c>
    </row>
    <row r="58" spans="1:10">
      <c r="A58" s="43">
        <v>57</v>
      </c>
      <c r="B58" s="107" t="s">
        <v>148</v>
      </c>
      <c r="C58" s="59">
        <v>3787</v>
      </c>
      <c r="D58" s="59">
        <v>3163</v>
      </c>
      <c r="E58" s="59">
        <v>3154</v>
      </c>
      <c r="F58" s="104">
        <f t="shared" si="3"/>
        <v>4.3205775382023168E-3</v>
      </c>
      <c r="G58" s="104">
        <f t="shared" si="0"/>
        <v>-0.16715077898072353</v>
      </c>
      <c r="H58" s="101">
        <f t="shared" si="1"/>
        <v>-633</v>
      </c>
      <c r="I58" s="105">
        <f t="shared" si="4"/>
        <v>6.3971056381441323E-3</v>
      </c>
      <c r="J58" s="102">
        <f t="shared" si="2"/>
        <v>-9</v>
      </c>
    </row>
    <row r="59" spans="1:10">
      <c r="A59" s="43">
        <v>58</v>
      </c>
      <c r="B59" s="107" t="s">
        <v>149</v>
      </c>
      <c r="C59" s="59">
        <v>14389</v>
      </c>
      <c r="D59" s="59">
        <v>12477</v>
      </c>
      <c r="E59" s="59">
        <v>12420</v>
      </c>
      <c r="F59" s="104">
        <f t="shared" si="3"/>
        <v>1.7013815163117556E-2</v>
      </c>
      <c r="G59" s="104">
        <f t="shared" si="0"/>
        <v>-0.13684064215720343</v>
      </c>
      <c r="H59" s="101">
        <f t="shared" si="1"/>
        <v>-1969</v>
      </c>
      <c r="I59" s="105">
        <f t="shared" si="4"/>
        <v>1.9898737759092885E-2</v>
      </c>
      <c r="J59" s="102">
        <f t="shared" si="2"/>
        <v>-57</v>
      </c>
    </row>
    <row r="60" spans="1:10">
      <c r="A60" s="43">
        <v>59</v>
      </c>
      <c r="B60" s="107" t="s">
        <v>150</v>
      </c>
      <c r="C60" s="59">
        <v>8047</v>
      </c>
      <c r="D60" s="59">
        <v>7561</v>
      </c>
      <c r="E60" s="59">
        <v>7438</v>
      </c>
      <c r="F60" s="104">
        <f t="shared" si="3"/>
        <v>1.0189110884321126E-2</v>
      </c>
      <c r="G60" s="104">
        <f t="shared" si="0"/>
        <v>-7.5680377780539335E-2</v>
      </c>
      <c r="H60" s="101">
        <f t="shared" si="1"/>
        <v>-609</v>
      </c>
      <c r="I60" s="105">
        <f t="shared" si="4"/>
        <v>6.1545613485462503E-3</v>
      </c>
      <c r="J60" s="102">
        <f t="shared" si="2"/>
        <v>-123</v>
      </c>
    </row>
    <row r="61" spans="1:10">
      <c r="A61" s="43">
        <v>60</v>
      </c>
      <c r="B61" s="107" t="s">
        <v>151</v>
      </c>
      <c r="C61" s="59">
        <v>10692</v>
      </c>
      <c r="D61" s="59">
        <v>9187</v>
      </c>
      <c r="E61" s="59">
        <v>9116</v>
      </c>
      <c r="F61" s="104">
        <f t="shared" si="3"/>
        <v>1.2487756765457297E-2</v>
      </c>
      <c r="G61" s="104">
        <f t="shared" si="0"/>
        <v>-0.14739992517770295</v>
      </c>
      <c r="H61" s="101">
        <f t="shared" si="1"/>
        <v>-1576</v>
      </c>
      <c r="I61" s="105">
        <f t="shared" si="4"/>
        <v>1.5927075016927569E-2</v>
      </c>
      <c r="J61" s="102">
        <f t="shared" si="2"/>
        <v>-71</v>
      </c>
    </row>
    <row r="62" spans="1:10">
      <c r="A62" s="43">
        <v>61</v>
      </c>
      <c r="B62" s="107" t="s">
        <v>152</v>
      </c>
      <c r="C62" s="59">
        <v>6555</v>
      </c>
      <c r="D62" s="59">
        <v>5383</v>
      </c>
      <c r="E62" s="59">
        <v>5245</v>
      </c>
      <c r="F62" s="104">
        <f t="shared" si="3"/>
        <v>7.1849807190460212E-3</v>
      </c>
      <c r="G62" s="104">
        <f t="shared" si="0"/>
        <v>-0.19984744469870327</v>
      </c>
      <c r="H62" s="101">
        <f t="shared" si="1"/>
        <v>-1310</v>
      </c>
      <c r="I62" s="105">
        <f t="shared" si="4"/>
        <v>1.3238875807217713E-2</v>
      </c>
      <c r="J62" s="102">
        <f t="shared" si="2"/>
        <v>-138</v>
      </c>
    </row>
    <row r="63" spans="1:10">
      <c r="A63" s="43">
        <v>62</v>
      </c>
      <c r="B63" s="107" t="s">
        <v>153</v>
      </c>
      <c r="C63" s="59">
        <v>1304</v>
      </c>
      <c r="D63" s="59">
        <v>1134</v>
      </c>
      <c r="E63" s="59">
        <v>1134</v>
      </c>
      <c r="F63" s="104">
        <f t="shared" si="3"/>
        <v>1.5534352975020377E-3</v>
      </c>
      <c r="G63" s="104">
        <f t="shared" si="0"/>
        <v>-0.1303680981595092</v>
      </c>
      <c r="H63" s="101">
        <f t="shared" si="1"/>
        <v>-170</v>
      </c>
      <c r="I63" s="105">
        <f t="shared" si="4"/>
        <v>1.7180220513183292E-3</v>
      </c>
      <c r="J63" s="102">
        <f t="shared" si="2"/>
        <v>0</v>
      </c>
    </row>
    <row r="64" spans="1:10">
      <c r="A64" s="43">
        <v>63</v>
      </c>
      <c r="B64" s="107" t="s">
        <v>154</v>
      </c>
      <c r="C64" s="59">
        <v>21428</v>
      </c>
      <c r="D64" s="59">
        <v>18914</v>
      </c>
      <c r="E64" s="59">
        <v>18948</v>
      </c>
      <c r="F64" s="104">
        <f t="shared" si="3"/>
        <v>2.5956342166727171E-2</v>
      </c>
      <c r="G64" s="104">
        <f t="shared" si="0"/>
        <v>-0.11573641963785701</v>
      </c>
      <c r="H64" s="101">
        <f t="shared" si="1"/>
        <v>-2480</v>
      </c>
      <c r="I64" s="105">
        <f t="shared" si="4"/>
        <v>2.5062909925114452E-2</v>
      </c>
      <c r="J64" s="102">
        <f t="shared" si="2"/>
        <v>34</v>
      </c>
    </row>
    <row r="65" spans="1:10">
      <c r="A65" s="43">
        <v>64</v>
      </c>
      <c r="B65" s="107" t="s">
        <v>155</v>
      </c>
      <c r="C65" s="59">
        <v>7938</v>
      </c>
      <c r="D65" s="59">
        <v>7180</v>
      </c>
      <c r="E65" s="59">
        <v>7207</v>
      </c>
      <c r="F65" s="104">
        <f t="shared" si="3"/>
        <v>9.8726703607558957E-3</v>
      </c>
      <c r="G65" s="104">
        <f t="shared" si="0"/>
        <v>-9.2088687326782562E-2</v>
      </c>
      <c r="H65" s="101">
        <f t="shared" si="1"/>
        <v>-731</v>
      </c>
      <c r="I65" s="105">
        <f t="shared" si="4"/>
        <v>7.3874948206688155E-3</v>
      </c>
      <c r="J65" s="102">
        <f t="shared" si="2"/>
        <v>27</v>
      </c>
    </row>
    <row r="66" spans="1:10">
      <c r="A66" s="43">
        <v>65</v>
      </c>
      <c r="B66" s="107" t="s">
        <v>156</v>
      </c>
      <c r="C66" s="59">
        <v>3613</v>
      </c>
      <c r="D66" s="59">
        <v>2809</v>
      </c>
      <c r="E66" s="59">
        <v>2731</v>
      </c>
      <c r="F66" s="104">
        <f t="shared" si="3"/>
        <v>3.7411215145309214E-3</v>
      </c>
      <c r="G66" s="104">
        <f t="shared" ref="G66:G83" si="5">(E66-C66)/C66</f>
        <v>-0.24411846111264876</v>
      </c>
      <c r="H66" s="101">
        <f t="shared" ref="H66:H82" si="6">E66-C66</f>
        <v>-882</v>
      </c>
      <c r="I66" s="105">
        <f t="shared" si="4"/>
        <v>8.9135026427221552E-3</v>
      </c>
      <c r="J66" s="102">
        <f t="shared" ref="J66:J82" si="7">E66-D66</f>
        <v>-78</v>
      </c>
    </row>
    <row r="67" spans="1:10">
      <c r="A67" s="43">
        <v>66</v>
      </c>
      <c r="B67" s="107" t="s">
        <v>157</v>
      </c>
      <c r="C67" s="59">
        <v>13744</v>
      </c>
      <c r="D67" s="59">
        <v>11607</v>
      </c>
      <c r="E67" s="59">
        <v>11567</v>
      </c>
      <c r="F67" s="104">
        <f t="shared" ref="F67:F82" si="8">E67/$E$83</f>
        <v>1.584531400900006E-2</v>
      </c>
      <c r="G67" s="104">
        <f t="shared" si="5"/>
        <v>-0.1583963911525029</v>
      </c>
      <c r="H67" s="101">
        <f t="shared" si="6"/>
        <v>-2177</v>
      </c>
      <c r="I67" s="105">
        <f t="shared" ref="I67:I83" si="9">H67/$H$83</f>
        <v>2.2000788268941193E-2</v>
      </c>
      <c r="J67" s="102">
        <f t="shared" si="7"/>
        <v>-40</v>
      </c>
    </row>
    <row r="68" spans="1:10">
      <c r="A68" s="43">
        <v>67</v>
      </c>
      <c r="B68" s="107" t="s">
        <v>158</v>
      </c>
      <c r="C68" s="59">
        <v>1773</v>
      </c>
      <c r="D68" s="59">
        <v>1450</v>
      </c>
      <c r="E68" s="59">
        <v>1428</v>
      </c>
      <c r="F68" s="104">
        <f t="shared" si="8"/>
        <v>1.9561777820396031E-3</v>
      </c>
      <c r="G68" s="104">
        <f t="shared" si="5"/>
        <v>-0.19458544839255498</v>
      </c>
      <c r="H68" s="101">
        <f t="shared" si="6"/>
        <v>-345</v>
      </c>
      <c r="I68" s="105">
        <f t="shared" si="9"/>
        <v>3.4865741629695507E-3</v>
      </c>
      <c r="J68" s="102">
        <f t="shared" si="7"/>
        <v>-22</v>
      </c>
    </row>
    <row r="69" spans="1:10">
      <c r="A69" s="43">
        <v>68</v>
      </c>
      <c r="B69" s="107" t="s">
        <v>159</v>
      </c>
      <c r="C69" s="59">
        <v>10770</v>
      </c>
      <c r="D69" s="59">
        <v>9736</v>
      </c>
      <c r="E69" s="59">
        <v>9727</v>
      </c>
      <c r="F69" s="104">
        <f t="shared" si="8"/>
        <v>1.3324748799649313E-2</v>
      </c>
      <c r="G69" s="104">
        <f t="shared" si="5"/>
        <v>-9.68430826369545E-2</v>
      </c>
      <c r="H69" s="101">
        <f t="shared" si="6"/>
        <v>-1043</v>
      </c>
      <c r="I69" s="105">
        <f t="shared" si="9"/>
        <v>1.054057058544128E-2</v>
      </c>
      <c r="J69" s="102">
        <f t="shared" si="7"/>
        <v>-9</v>
      </c>
    </row>
    <row r="70" spans="1:10">
      <c r="A70" s="43">
        <v>69</v>
      </c>
      <c r="B70" s="107" t="s">
        <v>160</v>
      </c>
      <c r="C70" s="59">
        <v>1803</v>
      </c>
      <c r="D70" s="59">
        <v>1628</v>
      </c>
      <c r="E70" s="59">
        <v>1626</v>
      </c>
      <c r="F70" s="104">
        <f t="shared" si="8"/>
        <v>2.2274125165240859E-3</v>
      </c>
      <c r="G70" s="104">
        <f t="shared" si="5"/>
        <v>-9.8169717138103157E-2</v>
      </c>
      <c r="H70" s="101">
        <f t="shared" si="6"/>
        <v>-177</v>
      </c>
      <c r="I70" s="105">
        <f t="shared" si="9"/>
        <v>1.7887641357843781E-3</v>
      </c>
      <c r="J70" s="102">
        <f t="shared" si="7"/>
        <v>-2</v>
      </c>
    </row>
    <row r="71" spans="1:10">
      <c r="A71" s="43">
        <v>70</v>
      </c>
      <c r="B71" s="107" t="s">
        <v>161</v>
      </c>
      <c r="C71" s="59">
        <v>6263</v>
      </c>
      <c r="D71" s="59">
        <v>5666</v>
      </c>
      <c r="E71" s="59">
        <v>5657</v>
      </c>
      <c r="F71" s="104">
        <f t="shared" si="8"/>
        <v>7.7493681463571672E-3</v>
      </c>
      <c r="G71" s="104">
        <f t="shared" si="5"/>
        <v>-9.6758741817020599E-2</v>
      </c>
      <c r="H71" s="101">
        <f t="shared" si="6"/>
        <v>-606</v>
      </c>
      <c r="I71" s="105">
        <f t="shared" si="9"/>
        <v>6.1242433123465147E-3</v>
      </c>
      <c r="J71" s="102">
        <f t="shared" si="7"/>
        <v>-9</v>
      </c>
    </row>
    <row r="72" spans="1:10">
      <c r="A72" s="43">
        <v>71</v>
      </c>
      <c r="B72" s="107" t="s">
        <v>162</v>
      </c>
      <c r="C72" s="59">
        <v>3666</v>
      </c>
      <c r="D72" s="59">
        <v>3221</v>
      </c>
      <c r="E72" s="59">
        <v>3220</v>
      </c>
      <c r="F72" s="104">
        <f t="shared" si="8"/>
        <v>4.4109891163638107E-3</v>
      </c>
      <c r="G72" s="104">
        <f t="shared" si="5"/>
        <v>-0.12165848336061102</v>
      </c>
      <c r="H72" s="101">
        <f t="shared" si="6"/>
        <v>-446</v>
      </c>
      <c r="I72" s="105">
        <f t="shared" si="9"/>
        <v>4.50728138169397E-3</v>
      </c>
      <c r="J72" s="102">
        <f t="shared" si="7"/>
        <v>-1</v>
      </c>
    </row>
    <row r="73" spans="1:10">
      <c r="A73" s="43">
        <v>72</v>
      </c>
      <c r="B73" s="107" t="s">
        <v>163</v>
      </c>
      <c r="C73" s="59">
        <v>1318</v>
      </c>
      <c r="D73" s="59">
        <v>1013</v>
      </c>
      <c r="E73" s="59">
        <v>999</v>
      </c>
      <c r="F73" s="104">
        <f t="shared" si="8"/>
        <v>1.3685025239898903E-3</v>
      </c>
      <c r="G73" s="104">
        <f t="shared" si="5"/>
        <v>-0.24203338391502277</v>
      </c>
      <c r="H73" s="101">
        <f t="shared" si="6"/>
        <v>-319</v>
      </c>
      <c r="I73" s="105">
        <f t="shared" si="9"/>
        <v>3.2238178492385119E-3</v>
      </c>
      <c r="J73" s="102">
        <f t="shared" si="7"/>
        <v>-14</v>
      </c>
    </row>
    <row r="74" spans="1:10">
      <c r="A74" s="43">
        <v>73</v>
      </c>
      <c r="B74" s="107" t="s">
        <v>164</v>
      </c>
      <c r="C74" s="59">
        <v>966</v>
      </c>
      <c r="D74" s="59">
        <v>848</v>
      </c>
      <c r="E74" s="59">
        <v>845</v>
      </c>
      <c r="F74" s="104">
        <f t="shared" si="8"/>
        <v>1.1575421749464038E-3</v>
      </c>
      <c r="G74" s="104">
        <f t="shared" si="5"/>
        <v>-0.12525879917184266</v>
      </c>
      <c r="H74" s="101">
        <f t="shared" si="6"/>
        <v>-121</v>
      </c>
      <c r="I74" s="105">
        <f t="shared" si="9"/>
        <v>1.2228274600559873E-3</v>
      </c>
      <c r="J74" s="102">
        <f t="shared" si="7"/>
        <v>-3</v>
      </c>
    </row>
    <row r="75" spans="1:10">
      <c r="A75" s="43">
        <v>74</v>
      </c>
      <c r="B75" s="107" t="s">
        <v>165</v>
      </c>
      <c r="C75" s="59">
        <v>727</v>
      </c>
      <c r="D75" s="59">
        <v>614</v>
      </c>
      <c r="E75" s="59">
        <v>610</v>
      </c>
      <c r="F75" s="104">
        <f t="shared" si="8"/>
        <v>8.3562216179562871E-4</v>
      </c>
      <c r="G75" s="104">
        <f t="shared" si="5"/>
        <v>-0.1609353507565337</v>
      </c>
      <c r="H75" s="101">
        <f t="shared" si="6"/>
        <v>-117</v>
      </c>
      <c r="I75" s="105">
        <f t="shared" si="9"/>
        <v>1.1824034117896736E-3</v>
      </c>
      <c r="J75" s="102">
        <f t="shared" si="7"/>
        <v>-4</v>
      </c>
    </row>
    <row r="76" spans="1:10">
      <c r="A76" s="43">
        <v>75</v>
      </c>
      <c r="B76" s="107" t="s">
        <v>166</v>
      </c>
      <c r="C76" s="59">
        <v>3473</v>
      </c>
      <c r="D76" s="59">
        <v>3121</v>
      </c>
      <c r="E76" s="59">
        <v>3095</v>
      </c>
      <c r="F76" s="104">
        <f t="shared" si="8"/>
        <v>4.2397550668155258E-3</v>
      </c>
      <c r="G76" s="104">
        <f t="shared" si="5"/>
        <v>-0.10883961992513677</v>
      </c>
      <c r="H76" s="101">
        <f t="shared" si="6"/>
        <v>-378</v>
      </c>
      <c r="I76" s="105">
        <f t="shared" si="9"/>
        <v>3.8200725611666382E-3</v>
      </c>
      <c r="J76" s="102">
        <f t="shared" si="7"/>
        <v>-26</v>
      </c>
    </row>
    <row r="77" spans="1:10">
      <c r="A77" s="43">
        <v>76</v>
      </c>
      <c r="B77" s="107" t="s">
        <v>167</v>
      </c>
      <c r="C77" s="59">
        <v>2051</v>
      </c>
      <c r="D77" s="59">
        <v>1772</v>
      </c>
      <c r="E77" s="59">
        <v>1739</v>
      </c>
      <c r="F77" s="104">
        <f t="shared" si="8"/>
        <v>2.3822080973157351E-3</v>
      </c>
      <c r="G77" s="104">
        <f t="shared" si="5"/>
        <v>-0.15212091662603608</v>
      </c>
      <c r="H77" s="101">
        <f t="shared" si="6"/>
        <v>-312</v>
      </c>
      <c r="I77" s="105">
        <f t="shared" si="9"/>
        <v>3.1530757647724632E-3</v>
      </c>
      <c r="J77" s="102">
        <f t="shared" si="7"/>
        <v>-33</v>
      </c>
    </row>
    <row r="78" spans="1:10">
      <c r="A78" s="43">
        <v>77</v>
      </c>
      <c r="B78" s="107" t="s">
        <v>168</v>
      </c>
      <c r="C78" s="59">
        <v>1605</v>
      </c>
      <c r="D78" s="59">
        <v>1419</v>
      </c>
      <c r="E78" s="59">
        <v>1411</v>
      </c>
      <c r="F78" s="104">
        <f t="shared" si="8"/>
        <v>1.9328899513010363E-3</v>
      </c>
      <c r="G78" s="104">
        <f t="shared" si="5"/>
        <v>-0.12087227414330218</v>
      </c>
      <c r="H78" s="101">
        <f t="shared" si="6"/>
        <v>-194</v>
      </c>
      <c r="I78" s="105">
        <f t="shared" si="9"/>
        <v>1.960566340916211E-3</v>
      </c>
      <c r="J78" s="102">
        <f t="shared" si="7"/>
        <v>-8</v>
      </c>
    </row>
    <row r="79" spans="1:10">
      <c r="A79" s="43">
        <v>78</v>
      </c>
      <c r="B79" s="107" t="s">
        <v>169</v>
      </c>
      <c r="C79" s="59">
        <v>1284</v>
      </c>
      <c r="D79" s="59">
        <v>1125</v>
      </c>
      <c r="E79" s="59">
        <v>1127</v>
      </c>
      <c r="F79" s="104">
        <f t="shared" si="8"/>
        <v>1.5438461907273336E-3</v>
      </c>
      <c r="G79" s="104">
        <f t="shared" si="5"/>
        <v>-0.12227414330218069</v>
      </c>
      <c r="H79" s="101">
        <f t="shared" si="6"/>
        <v>-157</v>
      </c>
      <c r="I79" s="105">
        <f t="shared" si="9"/>
        <v>1.58664389445281E-3</v>
      </c>
      <c r="J79" s="102">
        <f t="shared" si="7"/>
        <v>2</v>
      </c>
    </row>
    <row r="80" spans="1:10">
      <c r="A80" s="43">
        <v>79</v>
      </c>
      <c r="B80" s="107" t="s">
        <v>170</v>
      </c>
      <c r="C80" s="59">
        <v>2488</v>
      </c>
      <c r="D80" s="59">
        <v>2425</v>
      </c>
      <c r="E80" s="59">
        <v>2249</v>
      </c>
      <c r="F80" s="104">
        <f t="shared" si="8"/>
        <v>3.0808430194727361E-3</v>
      </c>
      <c r="G80" s="104">
        <f t="shared" si="5"/>
        <v>-9.6061093247588422E-2</v>
      </c>
      <c r="H80" s="101">
        <f t="shared" si="6"/>
        <v>-239</v>
      </c>
      <c r="I80" s="105">
        <f t="shared" si="9"/>
        <v>2.4153368839122395E-3</v>
      </c>
      <c r="J80" s="102">
        <f t="shared" si="7"/>
        <v>-176</v>
      </c>
    </row>
    <row r="81" spans="1:10">
      <c r="A81" s="43">
        <v>80</v>
      </c>
      <c r="B81" s="107" t="s">
        <v>171</v>
      </c>
      <c r="C81" s="59">
        <v>6163</v>
      </c>
      <c r="D81" s="59">
        <v>5410</v>
      </c>
      <c r="E81" s="59">
        <v>5375</v>
      </c>
      <c r="F81" s="104">
        <f t="shared" si="8"/>
        <v>7.3630641305762372E-3</v>
      </c>
      <c r="G81" s="104">
        <f t="shared" si="5"/>
        <v>-0.12785980853480447</v>
      </c>
      <c r="H81" s="101">
        <f t="shared" si="6"/>
        <v>-788</v>
      </c>
      <c r="I81" s="105">
        <f t="shared" si="9"/>
        <v>7.9635375084637847E-3</v>
      </c>
      <c r="J81" s="102">
        <f t="shared" si="7"/>
        <v>-35</v>
      </c>
    </row>
    <row r="82" spans="1:10">
      <c r="A82" s="43">
        <v>81</v>
      </c>
      <c r="B82" s="107" t="s">
        <v>172</v>
      </c>
      <c r="C82" s="59">
        <v>4770</v>
      </c>
      <c r="D82" s="59">
        <v>4075</v>
      </c>
      <c r="E82" s="59">
        <v>4047</v>
      </c>
      <c r="F82" s="104">
        <f t="shared" si="8"/>
        <v>5.5438735881752615E-3</v>
      </c>
      <c r="G82" s="104">
        <f t="shared" si="5"/>
        <v>-0.15157232704402515</v>
      </c>
      <c r="H82" s="101">
        <f t="shared" si="6"/>
        <v>-723</v>
      </c>
      <c r="I82" s="105">
        <f t="shared" si="9"/>
        <v>7.3066467241361885E-3</v>
      </c>
      <c r="J82" s="102">
        <f t="shared" si="7"/>
        <v>-28</v>
      </c>
    </row>
    <row r="83" spans="1:10" s="114" customFormat="1">
      <c r="A83" s="171" t="s">
        <v>173</v>
      </c>
      <c r="B83" s="171"/>
      <c r="C83" s="69">
        <v>828946</v>
      </c>
      <c r="D83" s="69">
        <v>733669</v>
      </c>
      <c r="E83" s="69">
        <v>729995</v>
      </c>
      <c r="F83" s="104">
        <f>SUM(F2:F82)</f>
        <v>1.0000000000000002</v>
      </c>
      <c r="G83" s="104">
        <f t="shared" si="5"/>
        <v>-0.1193696573721328</v>
      </c>
      <c r="H83" s="101">
        <f>SUM(H2:H82)</f>
        <v>-98951</v>
      </c>
      <c r="I83" s="105">
        <f t="shared" si="9"/>
        <v>1</v>
      </c>
      <c r="J83" s="101">
        <f>SUM(J2:J82)</f>
        <v>-3674</v>
      </c>
    </row>
    <row r="84" spans="1:10">
      <c r="C84" s="138"/>
      <c r="D84" s="137"/>
      <c r="E84" s="139"/>
      <c r="I84" s="13"/>
    </row>
    <row r="86" spans="1:10">
      <c r="C86" s="138"/>
      <c r="D86" s="137"/>
      <c r="E86" s="139"/>
    </row>
  </sheetData>
  <mergeCells count="1">
    <mergeCell ref="A83:B8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J84"/>
  <sheetViews>
    <sheetView zoomScale="80" zoomScaleNormal="80" workbookViewId="0">
      <pane ySplit="1" topLeftCell="A2" activePane="bottomLeft" state="frozen"/>
      <selection activeCell="W1" sqref="W1"/>
      <selection pane="bottomLeft" activeCell="P7" sqref="P7"/>
    </sheetView>
  </sheetViews>
  <sheetFormatPr defaultColWidth="9.1796875" defaultRowHeight="14.5"/>
  <cols>
    <col min="1" max="1" width="11.81640625" style="6" customWidth="1"/>
    <col min="2" max="2" width="16.453125" style="6" bestFit="1" customWidth="1"/>
    <col min="3" max="5" width="12" style="6" customWidth="1"/>
    <col min="6" max="6" width="18.1796875" style="6" customWidth="1"/>
    <col min="7" max="7" width="30.453125" style="6" customWidth="1"/>
    <col min="8" max="8" width="27.453125" style="6" customWidth="1"/>
    <col min="9" max="9" width="22.26953125" style="6" customWidth="1"/>
    <col min="10" max="10" width="27.54296875" style="6" customWidth="1"/>
    <col min="11" max="16384" width="9.1796875" style="6"/>
  </cols>
  <sheetData>
    <row r="1" spans="1:10" ht="29">
      <c r="A1" s="19" t="s">
        <v>91</v>
      </c>
      <c r="B1" s="19" t="s">
        <v>174</v>
      </c>
      <c r="C1" s="19">
        <v>42186</v>
      </c>
      <c r="D1" s="19">
        <v>42522</v>
      </c>
      <c r="E1" s="19">
        <v>42552</v>
      </c>
      <c r="F1" s="65" t="s">
        <v>301</v>
      </c>
      <c r="G1" s="14" t="s">
        <v>295</v>
      </c>
      <c r="H1" s="96" t="s">
        <v>296</v>
      </c>
      <c r="I1" s="96" t="s">
        <v>303</v>
      </c>
      <c r="J1" s="100" t="s">
        <v>311</v>
      </c>
    </row>
    <row r="2" spans="1:10">
      <c r="A2" s="43">
        <v>1</v>
      </c>
      <c r="B2" s="107" t="s">
        <v>92</v>
      </c>
      <c r="C2" s="32">
        <v>71975</v>
      </c>
      <c r="D2" s="32">
        <v>74934</v>
      </c>
      <c r="E2" s="32">
        <v>74359</v>
      </c>
      <c r="F2" s="104">
        <f t="shared" ref="F2:F65" si="0">E2/$E$83</f>
        <v>2.4207578545468279E-2</v>
      </c>
      <c r="G2" s="104">
        <f t="shared" ref="G2:G65" si="1">(E2-C2)/C2</f>
        <v>3.3122612018061826E-2</v>
      </c>
      <c r="H2" s="101">
        <f t="shared" ref="H2:H65" si="2">E2-C2</f>
        <v>2384</v>
      </c>
      <c r="I2" s="105">
        <f>H2/$H$83</f>
        <v>1.9270875434483872E-2</v>
      </c>
      <c r="J2" s="45">
        <f t="shared" ref="J2:J65" si="3">E2-D2</f>
        <v>-575</v>
      </c>
    </row>
    <row r="3" spans="1:10">
      <c r="A3" s="43">
        <v>2</v>
      </c>
      <c r="B3" s="107" t="s">
        <v>93</v>
      </c>
      <c r="C3" s="32">
        <v>21787</v>
      </c>
      <c r="D3" s="32">
        <v>23107</v>
      </c>
      <c r="E3" s="32">
        <v>22899</v>
      </c>
      <c r="F3" s="104">
        <f t="shared" si="0"/>
        <v>7.4547713271114202E-3</v>
      </c>
      <c r="G3" s="104">
        <f t="shared" si="1"/>
        <v>5.1039610777068894E-2</v>
      </c>
      <c r="H3" s="101">
        <f t="shared" si="2"/>
        <v>1112</v>
      </c>
      <c r="I3" s="105">
        <f t="shared" ref="I3:I66" si="4">H3/$H$83</f>
        <v>8.988764044943821E-3</v>
      </c>
      <c r="J3" s="45">
        <f t="shared" si="3"/>
        <v>-208</v>
      </c>
    </row>
    <row r="4" spans="1:10">
      <c r="A4" s="43">
        <v>3</v>
      </c>
      <c r="B4" s="107" t="s">
        <v>94</v>
      </c>
      <c r="C4" s="32">
        <v>27764</v>
      </c>
      <c r="D4" s="32">
        <v>28993</v>
      </c>
      <c r="E4" s="32">
        <v>28647</v>
      </c>
      <c r="F4" s="104">
        <f t="shared" si="0"/>
        <v>9.326033198295159E-3</v>
      </c>
      <c r="G4" s="104">
        <f t="shared" si="1"/>
        <v>3.1803774672237432E-2</v>
      </c>
      <c r="H4" s="101">
        <f t="shared" si="2"/>
        <v>883</v>
      </c>
      <c r="I4" s="105">
        <f t="shared" si="4"/>
        <v>7.1376606579904613E-3</v>
      </c>
      <c r="J4" s="45">
        <f t="shared" si="3"/>
        <v>-346</v>
      </c>
    </row>
    <row r="5" spans="1:10" ht="14.25" customHeight="1">
      <c r="A5" s="43">
        <v>4</v>
      </c>
      <c r="B5" s="107" t="s">
        <v>95</v>
      </c>
      <c r="C5" s="32">
        <v>18837</v>
      </c>
      <c r="D5" s="32">
        <v>19964</v>
      </c>
      <c r="E5" s="32">
        <v>19838</v>
      </c>
      <c r="F5" s="104">
        <f t="shared" si="0"/>
        <v>6.4582625261905037E-3</v>
      </c>
      <c r="G5" s="104">
        <f t="shared" si="1"/>
        <v>5.3140096618357488E-2</v>
      </c>
      <c r="H5" s="101">
        <f t="shared" si="2"/>
        <v>1001</v>
      </c>
      <c r="I5" s="105">
        <f t="shared" si="4"/>
        <v>8.0915043246301832E-3</v>
      </c>
      <c r="J5" s="45">
        <f t="shared" si="3"/>
        <v>-126</v>
      </c>
    </row>
    <row r="6" spans="1:10">
      <c r="A6" s="43">
        <v>5</v>
      </c>
      <c r="B6" s="107" t="s">
        <v>96</v>
      </c>
      <c r="C6" s="32">
        <v>17343</v>
      </c>
      <c r="D6" s="32">
        <v>17684</v>
      </c>
      <c r="E6" s="32">
        <v>17302</v>
      </c>
      <c r="F6" s="104">
        <f t="shared" si="0"/>
        <v>5.6326675183056814E-3</v>
      </c>
      <c r="G6" s="104">
        <f t="shared" si="1"/>
        <v>-2.3640661938534278E-3</v>
      </c>
      <c r="H6" s="101">
        <f t="shared" si="2"/>
        <v>-41</v>
      </c>
      <c r="I6" s="105">
        <f t="shared" si="4"/>
        <v>-3.3142025705278473E-4</v>
      </c>
      <c r="J6" s="45">
        <f t="shared" si="3"/>
        <v>-382</v>
      </c>
    </row>
    <row r="7" spans="1:10">
      <c r="A7" s="43">
        <v>6</v>
      </c>
      <c r="B7" s="107" t="s">
        <v>97</v>
      </c>
      <c r="C7" s="32">
        <v>394211</v>
      </c>
      <c r="D7" s="32">
        <v>409264</v>
      </c>
      <c r="E7" s="32">
        <v>408859</v>
      </c>
      <c r="F7" s="104">
        <f t="shared" si="0"/>
        <v>0.13310408096560758</v>
      </c>
      <c r="G7" s="104">
        <f t="shared" si="1"/>
        <v>3.7157765765034462E-2</v>
      </c>
      <c r="H7" s="101">
        <f t="shared" si="2"/>
        <v>14648</v>
      </c>
      <c r="I7" s="105">
        <f t="shared" si="4"/>
        <v>0.11840594939778515</v>
      </c>
      <c r="J7" s="45">
        <f t="shared" si="3"/>
        <v>-405</v>
      </c>
    </row>
    <row r="8" spans="1:10">
      <c r="A8" s="43">
        <v>7</v>
      </c>
      <c r="B8" s="107" t="s">
        <v>98</v>
      </c>
      <c r="C8" s="32">
        <v>69019</v>
      </c>
      <c r="D8" s="32">
        <v>73746</v>
      </c>
      <c r="E8" s="32">
        <v>73501</v>
      </c>
      <c r="F8" s="104">
        <f t="shared" si="0"/>
        <v>2.3928256575135004E-2</v>
      </c>
      <c r="G8" s="104">
        <f t="shared" si="1"/>
        <v>6.4938640084614377E-2</v>
      </c>
      <c r="H8" s="101">
        <f t="shared" si="2"/>
        <v>4482</v>
      </c>
      <c r="I8" s="105">
        <f t="shared" si="4"/>
        <v>3.6229892490501979E-2</v>
      </c>
      <c r="J8" s="45">
        <f t="shared" si="3"/>
        <v>-245</v>
      </c>
    </row>
    <row r="9" spans="1:10">
      <c r="A9" s="43">
        <v>8</v>
      </c>
      <c r="B9" s="107" t="s">
        <v>99</v>
      </c>
      <c r="C9" s="32">
        <v>9354</v>
      </c>
      <c r="D9" s="32">
        <v>9404</v>
      </c>
      <c r="E9" s="32">
        <v>9252</v>
      </c>
      <c r="F9" s="104">
        <f t="shared" si="0"/>
        <v>3.0119893584189205E-3</v>
      </c>
      <c r="G9" s="104">
        <f t="shared" si="1"/>
        <v>-1.0904425914047467E-2</v>
      </c>
      <c r="H9" s="101">
        <f t="shared" si="2"/>
        <v>-102</v>
      </c>
      <c r="I9" s="105">
        <f t="shared" si="4"/>
        <v>-8.2450893218009857E-4</v>
      </c>
      <c r="J9" s="45">
        <f t="shared" si="3"/>
        <v>-152</v>
      </c>
    </row>
    <row r="10" spans="1:10">
      <c r="A10" s="43">
        <v>9</v>
      </c>
      <c r="B10" s="107" t="s">
        <v>100</v>
      </c>
      <c r="C10" s="32">
        <v>37274</v>
      </c>
      <c r="D10" s="32">
        <v>39302</v>
      </c>
      <c r="E10" s="32">
        <v>38898</v>
      </c>
      <c r="F10" s="104">
        <f t="shared" si="0"/>
        <v>1.2663247088605617E-2</v>
      </c>
      <c r="G10" s="104">
        <f t="shared" si="1"/>
        <v>4.3569243977034933E-2</v>
      </c>
      <c r="H10" s="101">
        <f t="shared" si="2"/>
        <v>1624</v>
      </c>
      <c r="I10" s="105">
        <f t="shared" si="4"/>
        <v>1.3127475547651766E-2</v>
      </c>
      <c r="J10" s="45">
        <f t="shared" si="3"/>
        <v>-404</v>
      </c>
    </row>
    <row r="11" spans="1:10">
      <c r="A11" s="43">
        <v>10</v>
      </c>
      <c r="B11" s="107" t="s">
        <v>101</v>
      </c>
      <c r="C11" s="32">
        <v>50159</v>
      </c>
      <c r="D11" s="32">
        <v>52349</v>
      </c>
      <c r="E11" s="32">
        <v>51881</v>
      </c>
      <c r="F11" s="104">
        <f t="shared" si="0"/>
        <v>1.6889863802867704E-2</v>
      </c>
      <c r="G11" s="104">
        <f t="shared" si="1"/>
        <v>3.4330827967064735E-2</v>
      </c>
      <c r="H11" s="101">
        <f t="shared" si="2"/>
        <v>1722</v>
      </c>
      <c r="I11" s="105">
        <f t="shared" si="4"/>
        <v>1.3919650796216959E-2</v>
      </c>
      <c r="J11" s="45">
        <f t="shared" si="3"/>
        <v>-468</v>
      </c>
    </row>
    <row r="12" spans="1:10" ht="15.75" customHeight="1">
      <c r="A12" s="43">
        <v>11</v>
      </c>
      <c r="B12" s="107" t="s">
        <v>102</v>
      </c>
      <c r="C12" s="32">
        <v>9287</v>
      </c>
      <c r="D12" s="32">
        <v>9535</v>
      </c>
      <c r="E12" s="32">
        <v>9390</v>
      </c>
      <c r="F12" s="104">
        <f t="shared" si="0"/>
        <v>3.056915269731265E-3</v>
      </c>
      <c r="G12" s="104">
        <f t="shared" si="1"/>
        <v>1.1090772046947346E-2</v>
      </c>
      <c r="H12" s="101">
        <f t="shared" si="2"/>
        <v>103</v>
      </c>
      <c r="I12" s="105">
        <f t="shared" si="4"/>
        <v>8.3259235308382504E-4</v>
      </c>
      <c r="J12" s="45">
        <f t="shared" si="3"/>
        <v>-145</v>
      </c>
    </row>
    <row r="13" spans="1:10">
      <c r="A13" s="43">
        <v>12</v>
      </c>
      <c r="B13" s="107" t="s">
        <v>103</v>
      </c>
      <c r="C13" s="32">
        <v>14799</v>
      </c>
      <c r="D13" s="32">
        <v>15397</v>
      </c>
      <c r="E13" s="32">
        <v>15604</v>
      </c>
      <c r="F13" s="104">
        <f t="shared" si="0"/>
        <v>5.0798834791146597E-3</v>
      </c>
      <c r="G13" s="104">
        <f t="shared" si="1"/>
        <v>5.4395567268058651E-2</v>
      </c>
      <c r="H13" s="101">
        <f t="shared" si="2"/>
        <v>805</v>
      </c>
      <c r="I13" s="105">
        <f t="shared" si="4"/>
        <v>6.5071538274997977E-3</v>
      </c>
      <c r="J13" s="45">
        <f t="shared" si="3"/>
        <v>207</v>
      </c>
    </row>
    <row r="14" spans="1:10">
      <c r="A14" s="43">
        <v>13</v>
      </c>
      <c r="B14" s="107" t="s">
        <v>104</v>
      </c>
      <c r="C14" s="32">
        <v>14687</v>
      </c>
      <c r="D14" s="32">
        <v>16358</v>
      </c>
      <c r="E14" s="32">
        <v>16346</v>
      </c>
      <c r="F14" s="104">
        <f t="shared" si="0"/>
        <v>5.3214416399390051E-3</v>
      </c>
      <c r="G14" s="104">
        <f t="shared" si="1"/>
        <v>0.11295703683529652</v>
      </c>
      <c r="H14" s="101">
        <f t="shared" si="2"/>
        <v>1659</v>
      </c>
      <c r="I14" s="105">
        <f t="shared" si="4"/>
        <v>1.3410395279282191E-2</v>
      </c>
      <c r="J14" s="45">
        <f t="shared" si="3"/>
        <v>-12</v>
      </c>
    </row>
    <row r="15" spans="1:10">
      <c r="A15" s="43">
        <v>14</v>
      </c>
      <c r="B15" s="107" t="s">
        <v>105</v>
      </c>
      <c r="C15" s="32">
        <v>15406</v>
      </c>
      <c r="D15" s="32">
        <v>15828</v>
      </c>
      <c r="E15" s="32">
        <v>15732</v>
      </c>
      <c r="F15" s="104">
        <f t="shared" si="0"/>
        <v>5.121553889607269E-3</v>
      </c>
      <c r="G15" s="104">
        <f t="shared" si="1"/>
        <v>2.1160586784369727E-2</v>
      </c>
      <c r="H15" s="101">
        <f t="shared" si="2"/>
        <v>326</v>
      </c>
      <c r="I15" s="105">
        <f t="shared" si="4"/>
        <v>2.6351952146148249E-3</v>
      </c>
      <c r="J15" s="45">
        <f t="shared" si="3"/>
        <v>-96</v>
      </c>
    </row>
    <row r="16" spans="1:10">
      <c r="A16" s="43">
        <v>15</v>
      </c>
      <c r="B16" s="107" t="s">
        <v>106</v>
      </c>
      <c r="C16" s="32">
        <v>12418</v>
      </c>
      <c r="D16" s="32">
        <v>12986</v>
      </c>
      <c r="E16" s="32">
        <v>12874</v>
      </c>
      <c r="F16" s="104">
        <f t="shared" si="0"/>
        <v>4.1911317553269762E-3</v>
      </c>
      <c r="G16" s="104">
        <f t="shared" si="1"/>
        <v>3.6720889032050251E-2</v>
      </c>
      <c r="H16" s="101">
        <f t="shared" si="2"/>
        <v>456</v>
      </c>
      <c r="I16" s="105">
        <f t="shared" si="4"/>
        <v>3.6860399320992644E-3</v>
      </c>
      <c r="J16" s="45">
        <f t="shared" si="3"/>
        <v>-112</v>
      </c>
    </row>
    <row r="17" spans="1:10">
      <c r="A17" s="43">
        <v>16</v>
      </c>
      <c r="B17" s="107" t="s">
        <v>107</v>
      </c>
      <c r="C17" s="32">
        <v>78028</v>
      </c>
      <c r="D17" s="32">
        <v>81425</v>
      </c>
      <c r="E17" s="32">
        <v>81171</v>
      </c>
      <c r="F17" s="104">
        <f t="shared" si="0"/>
        <v>2.6425225703871832E-2</v>
      </c>
      <c r="G17" s="104">
        <f t="shared" si="1"/>
        <v>4.028041215973753E-2</v>
      </c>
      <c r="H17" s="101">
        <f t="shared" si="2"/>
        <v>3143</v>
      </c>
      <c r="I17" s="105">
        <f t="shared" si="4"/>
        <v>2.5406191900412253E-2</v>
      </c>
      <c r="J17" s="45">
        <f t="shared" si="3"/>
        <v>-254</v>
      </c>
    </row>
    <row r="18" spans="1:10">
      <c r="A18" s="43">
        <v>17</v>
      </c>
      <c r="B18" s="107" t="s">
        <v>108</v>
      </c>
      <c r="C18" s="32">
        <v>23369</v>
      </c>
      <c r="D18" s="32">
        <v>24289</v>
      </c>
      <c r="E18" s="32">
        <v>24023</v>
      </c>
      <c r="F18" s="104">
        <f t="shared" si="0"/>
        <v>7.8206896192496468E-3</v>
      </c>
      <c r="G18" s="104">
        <f t="shared" si="1"/>
        <v>2.7985793144764431E-2</v>
      </c>
      <c r="H18" s="101">
        <f t="shared" si="2"/>
        <v>654</v>
      </c>
      <c r="I18" s="105">
        <f t="shared" si="4"/>
        <v>5.2865572710371032E-3</v>
      </c>
      <c r="J18" s="45">
        <f t="shared" si="3"/>
        <v>-266</v>
      </c>
    </row>
    <row r="19" spans="1:10">
      <c r="A19" s="43">
        <v>18</v>
      </c>
      <c r="B19" s="107" t="s">
        <v>109</v>
      </c>
      <c r="C19" s="32">
        <v>9647</v>
      </c>
      <c r="D19" s="32">
        <v>9774</v>
      </c>
      <c r="E19" s="32">
        <v>9635</v>
      </c>
      <c r="F19" s="104">
        <f t="shared" si="0"/>
        <v>3.136675039814775E-3</v>
      </c>
      <c r="G19" s="104">
        <f t="shared" si="1"/>
        <v>-1.2439100238416088E-3</v>
      </c>
      <c r="H19" s="101">
        <f t="shared" si="2"/>
        <v>-12</v>
      </c>
      <c r="I19" s="105">
        <f t="shared" si="4"/>
        <v>-9.700105084471749E-5</v>
      </c>
      <c r="J19" s="45">
        <f t="shared" si="3"/>
        <v>-139</v>
      </c>
    </row>
    <row r="20" spans="1:10">
      <c r="A20" s="43">
        <v>19</v>
      </c>
      <c r="B20" s="107" t="s">
        <v>110</v>
      </c>
      <c r="C20" s="32">
        <v>20289</v>
      </c>
      <c r="D20" s="32">
        <v>20817</v>
      </c>
      <c r="E20" s="32">
        <v>20657</v>
      </c>
      <c r="F20" s="104">
        <f t="shared" si="0"/>
        <v>6.7248880433268092E-3</v>
      </c>
      <c r="G20" s="104">
        <f t="shared" si="1"/>
        <v>1.8137907240376557E-2</v>
      </c>
      <c r="H20" s="101">
        <f t="shared" si="2"/>
        <v>368</v>
      </c>
      <c r="I20" s="105">
        <f t="shared" si="4"/>
        <v>2.9746988925713363E-3</v>
      </c>
      <c r="J20" s="45">
        <f t="shared" si="3"/>
        <v>-160</v>
      </c>
    </row>
    <row r="21" spans="1:10">
      <c r="A21" s="43">
        <v>20</v>
      </c>
      <c r="B21" s="107" t="s">
        <v>111</v>
      </c>
      <c r="C21" s="32">
        <v>35617</v>
      </c>
      <c r="D21" s="32">
        <v>36544</v>
      </c>
      <c r="E21" s="32">
        <v>36382</v>
      </c>
      <c r="F21" s="104">
        <f t="shared" si="0"/>
        <v>1.1844163082360264E-2</v>
      </c>
      <c r="G21" s="104">
        <f t="shared" si="1"/>
        <v>2.1478507454305528E-2</v>
      </c>
      <c r="H21" s="101">
        <f t="shared" si="2"/>
        <v>765</v>
      </c>
      <c r="I21" s="105">
        <f t="shared" si="4"/>
        <v>6.1838169913507393E-3</v>
      </c>
      <c r="J21" s="45">
        <f t="shared" si="3"/>
        <v>-162</v>
      </c>
    </row>
    <row r="22" spans="1:10">
      <c r="A22" s="43">
        <v>21</v>
      </c>
      <c r="B22" s="107" t="s">
        <v>112</v>
      </c>
      <c r="C22" s="32">
        <v>62732</v>
      </c>
      <c r="D22" s="32">
        <v>64561</v>
      </c>
      <c r="E22" s="32">
        <v>65270</v>
      </c>
      <c r="F22" s="104">
        <f t="shared" si="0"/>
        <v>2.1248653850411039E-2</v>
      </c>
      <c r="G22" s="104">
        <f t="shared" si="1"/>
        <v>4.0457820570043997E-2</v>
      </c>
      <c r="H22" s="101">
        <f t="shared" si="2"/>
        <v>2538</v>
      </c>
      <c r="I22" s="105">
        <f t="shared" si="4"/>
        <v>2.0515722253657748E-2</v>
      </c>
      <c r="J22" s="45">
        <f t="shared" si="3"/>
        <v>709</v>
      </c>
    </row>
    <row r="23" spans="1:10">
      <c r="A23" s="43">
        <v>22</v>
      </c>
      <c r="B23" s="107" t="s">
        <v>113</v>
      </c>
      <c r="C23" s="32">
        <v>19750</v>
      </c>
      <c r="D23" s="32">
        <v>19954</v>
      </c>
      <c r="E23" s="32">
        <v>19540</v>
      </c>
      <c r="F23" s="104">
        <f t="shared" si="0"/>
        <v>6.3612486017623976E-3</v>
      </c>
      <c r="G23" s="104">
        <f t="shared" si="1"/>
        <v>-1.0632911392405063E-2</v>
      </c>
      <c r="H23" s="101">
        <f t="shared" si="2"/>
        <v>-210</v>
      </c>
      <c r="I23" s="105">
        <f t="shared" si="4"/>
        <v>-1.6975183897825559E-3</v>
      </c>
      <c r="J23" s="45">
        <f t="shared" si="3"/>
        <v>-414</v>
      </c>
    </row>
    <row r="24" spans="1:10">
      <c r="A24" s="43">
        <v>23</v>
      </c>
      <c r="B24" s="107" t="s">
        <v>114</v>
      </c>
      <c r="C24" s="32">
        <v>27153</v>
      </c>
      <c r="D24" s="32">
        <v>29168</v>
      </c>
      <c r="E24" s="32">
        <v>29510</v>
      </c>
      <c r="F24" s="104">
        <f t="shared" si="0"/>
        <v>9.6069829190382986E-3</v>
      </c>
      <c r="G24" s="104">
        <f t="shared" si="1"/>
        <v>8.6804404669833898E-2</v>
      </c>
      <c r="H24" s="101">
        <f t="shared" si="2"/>
        <v>2357</v>
      </c>
      <c r="I24" s="105">
        <f t="shared" si="4"/>
        <v>1.905262307008326E-2</v>
      </c>
      <c r="J24" s="45">
        <f t="shared" si="3"/>
        <v>342</v>
      </c>
    </row>
    <row r="25" spans="1:10">
      <c r="A25" s="43">
        <v>24</v>
      </c>
      <c r="B25" s="107" t="s">
        <v>115</v>
      </c>
      <c r="C25" s="32">
        <v>14362</v>
      </c>
      <c r="D25" s="32">
        <v>14706</v>
      </c>
      <c r="E25" s="32">
        <v>15017</v>
      </c>
      <c r="F25" s="104">
        <f t="shared" si="0"/>
        <v>4.8887855809962091E-3</v>
      </c>
      <c r="G25" s="104">
        <f t="shared" si="1"/>
        <v>4.5606461495613426E-2</v>
      </c>
      <c r="H25" s="101">
        <f t="shared" si="2"/>
        <v>655</v>
      </c>
      <c r="I25" s="105">
        <f t="shared" si="4"/>
        <v>5.294640691940829E-3</v>
      </c>
      <c r="J25" s="45">
        <f t="shared" si="3"/>
        <v>311</v>
      </c>
    </row>
    <row r="26" spans="1:10">
      <c r="A26" s="43">
        <v>25</v>
      </c>
      <c r="B26" s="107" t="s">
        <v>116</v>
      </c>
      <c r="C26" s="32">
        <v>37912</v>
      </c>
      <c r="D26" s="32">
        <v>39300</v>
      </c>
      <c r="E26" s="32">
        <v>39096</v>
      </c>
      <c r="F26" s="104">
        <f t="shared" si="0"/>
        <v>1.2727706004836373E-2</v>
      </c>
      <c r="G26" s="104">
        <f t="shared" si="1"/>
        <v>3.1230217345431525E-2</v>
      </c>
      <c r="H26" s="101">
        <f t="shared" si="2"/>
        <v>1184</v>
      </c>
      <c r="I26" s="105">
        <f t="shared" si="4"/>
        <v>9.5707703500121245E-3</v>
      </c>
      <c r="J26" s="45">
        <f t="shared" si="3"/>
        <v>-204</v>
      </c>
    </row>
    <row r="27" spans="1:10">
      <c r="A27" s="43">
        <v>26</v>
      </c>
      <c r="B27" s="107" t="s">
        <v>117</v>
      </c>
      <c r="C27" s="32">
        <v>40086</v>
      </c>
      <c r="D27" s="32">
        <v>41381</v>
      </c>
      <c r="E27" s="32">
        <v>41341</v>
      </c>
      <c r="F27" s="104">
        <f t="shared" si="0"/>
        <v>1.3458565938866903E-2</v>
      </c>
      <c r="G27" s="104">
        <f t="shared" si="1"/>
        <v>3.130768846978995E-2</v>
      </c>
      <c r="H27" s="101">
        <f t="shared" si="2"/>
        <v>1255</v>
      </c>
      <c r="I27" s="105">
        <f t="shared" si="4"/>
        <v>1.0144693234176704E-2</v>
      </c>
      <c r="J27" s="45">
        <f t="shared" si="3"/>
        <v>-40</v>
      </c>
    </row>
    <row r="28" spans="1:10">
      <c r="A28" s="43">
        <v>27</v>
      </c>
      <c r="B28" s="107" t="s">
        <v>118</v>
      </c>
      <c r="C28" s="32">
        <v>49653</v>
      </c>
      <c r="D28" s="32">
        <v>53588</v>
      </c>
      <c r="E28" s="32">
        <v>53326</v>
      </c>
      <c r="F28" s="104">
        <f t="shared" si="0"/>
        <v>1.7360283671319428E-2</v>
      </c>
      <c r="G28" s="104">
        <f t="shared" si="1"/>
        <v>7.3973375224054935E-2</v>
      </c>
      <c r="H28" s="101">
        <f t="shared" si="2"/>
        <v>3673</v>
      </c>
      <c r="I28" s="105">
        <f t="shared" si="4"/>
        <v>2.9690404979387276E-2</v>
      </c>
      <c r="J28" s="45">
        <f t="shared" si="3"/>
        <v>-262</v>
      </c>
    </row>
    <row r="29" spans="1:10">
      <c r="A29" s="43">
        <v>28</v>
      </c>
      <c r="B29" s="107" t="s">
        <v>119</v>
      </c>
      <c r="C29" s="32">
        <v>18083</v>
      </c>
      <c r="D29" s="32">
        <v>18434</v>
      </c>
      <c r="E29" s="32">
        <v>18226</v>
      </c>
      <c r="F29" s="104">
        <f t="shared" si="0"/>
        <v>5.9334757940492045E-3</v>
      </c>
      <c r="G29" s="104">
        <f t="shared" si="1"/>
        <v>7.9079798705966927E-3</v>
      </c>
      <c r="H29" s="101">
        <f t="shared" si="2"/>
        <v>143</v>
      </c>
      <c r="I29" s="105">
        <f t="shared" si="4"/>
        <v>1.1559291892328833E-3</v>
      </c>
      <c r="J29" s="45">
        <f t="shared" si="3"/>
        <v>-208</v>
      </c>
    </row>
    <row r="30" spans="1:10">
      <c r="A30" s="43">
        <v>29</v>
      </c>
      <c r="B30" s="107" t="s">
        <v>120</v>
      </c>
      <c r="C30" s="32">
        <v>7216</v>
      </c>
      <c r="D30" s="32">
        <v>7211</v>
      </c>
      <c r="E30" s="32">
        <v>7115</v>
      </c>
      <c r="F30" s="104">
        <f t="shared" si="0"/>
        <v>2.3162888332415284E-3</v>
      </c>
      <c r="G30" s="104">
        <f t="shared" si="1"/>
        <v>-1.3996674057649667E-2</v>
      </c>
      <c r="H30" s="101">
        <f t="shared" si="2"/>
        <v>-101</v>
      </c>
      <c r="I30" s="105">
        <f t="shared" si="4"/>
        <v>-8.1642551127637211E-4</v>
      </c>
      <c r="J30" s="45">
        <f t="shared" si="3"/>
        <v>-96</v>
      </c>
    </row>
    <row r="31" spans="1:10">
      <c r="A31" s="43">
        <v>30</v>
      </c>
      <c r="B31" s="107" t="s">
        <v>121</v>
      </c>
      <c r="C31" s="32">
        <v>22384</v>
      </c>
      <c r="D31" s="32">
        <v>24543</v>
      </c>
      <c r="E31" s="32">
        <v>25334</v>
      </c>
      <c r="F31" s="104">
        <f t="shared" si="0"/>
        <v>8.2474857767169188E-3</v>
      </c>
      <c r="G31" s="104">
        <f t="shared" si="1"/>
        <v>0.13179056468906361</v>
      </c>
      <c r="H31" s="101">
        <f t="shared" si="2"/>
        <v>2950</v>
      </c>
      <c r="I31" s="105">
        <f t="shared" si="4"/>
        <v>2.3846091665993049E-2</v>
      </c>
      <c r="J31" s="45">
        <f t="shared" si="3"/>
        <v>791</v>
      </c>
    </row>
    <row r="32" spans="1:10">
      <c r="A32" s="43">
        <v>31</v>
      </c>
      <c r="B32" s="107" t="s">
        <v>122</v>
      </c>
      <c r="C32" s="32">
        <v>47326</v>
      </c>
      <c r="D32" s="32">
        <v>50536</v>
      </c>
      <c r="E32" s="32">
        <v>50145</v>
      </c>
      <c r="F32" s="104">
        <f t="shared" si="0"/>
        <v>1.6324708860561692E-2</v>
      </c>
      <c r="G32" s="104">
        <f t="shared" si="1"/>
        <v>5.9565566496217727E-2</v>
      </c>
      <c r="H32" s="101">
        <f t="shared" si="2"/>
        <v>2819</v>
      </c>
      <c r="I32" s="105">
        <f t="shared" si="4"/>
        <v>2.2787163527604883E-2</v>
      </c>
      <c r="J32" s="45">
        <f t="shared" si="3"/>
        <v>-391</v>
      </c>
    </row>
    <row r="33" spans="1:10">
      <c r="A33" s="43">
        <v>32</v>
      </c>
      <c r="B33" s="107" t="s">
        <v>123</v>
      </c>
      <c r="C33" s="32">
        <v>24705</v>
      </c>
      <c r="D33" s="32">
        <v>25651</v>
      </c>
      <c r="E33" s="32">
        <v>25815</v>
      </c>
      <c r="F33" s="104">
        <f t="shared" si="0"/>
        <v>8.404075366146178E-3</v>
      </c>
      <c r="G33" s="104">
        <f t="shared" si="1"/>
        <v>4.4930176077717064E-2</v>
      </c>
      <c r="H33" s="101">
        <f t="shared" si="2"/>
        <v>1110</v>
      </c>
      <c r="I33" s="105">
        <f t="shared" si="4"/>
        <v>8.9725972031363677E-3</v>
      </c>
      <c r="J33" s="45">
        <f t="shared" si="3"/>
        <v>164</v>
      </c>
    </row>
    <row r="34" spans="1:10">
      <c r="A34" s="43">
        <v>33</v>
      </c>
      <c r="B34" s="107" t="s">
        <v>124</v>
      </c>
      <c r="C34" s="32">
        <v>60595</v>
      </c>
      <c r="D34" s="32">
        <v>64442</v>
      </c>
      <c r="E34" s="32">
        <v>64498</v>
      </c>
      <c r="F34" s="104">
        <f t="shared" si="0"/>
        <v>2.0997329187127489E-2</v>
      </c>
      <c r="G34" s="104">
        <f t="shared" si="1"/>
        <v>6.4411255054047364E-2</v>
      </c>
      <c r="H34" s="101">
        <f t="shared" si="2"/>
        <v>3903</v>
      </c>
      <c r="I34" s="105">
        <f t="shared" si="4"/>
        <v>3.1549591787244362E-2</v>
      </c>
      <c r="J34" s="45">
        <f t="shared" si="3"/>
        <v>56</v>
      </c>
    </row>
    <row r="35" spans="1:10">
      <c r="A35" s="43">
        <v>34</v>
      </c>
      <c r="B35" s="107" t="s">
        <v>125</v>
      </c>
      <c r="C35" s="32">
        <v>346618</v>
      </c>
      <c r="D35" s="32">
        <v>358076</v>
      </c>
      <c r="E35" s="32">
        <v>357075</v>
      </c>
      <c r="F35" s="104">
        <f t="shared" si="0"/>
        <v>0.11624579552069131</v>
      </c>
      <c r="G35" s="104">
        <f t="shared" si="1"/>
        <v>3.0168658292414129E-2</v>
      </c>
      <c r="H35" s="101">
        <f t="shared" si="2"/>
        <v>10457</v>
      </c>
      <c r="I35" s="105">
        <f t="shared" si="4"/>
        <v>8.4528332390267566E-2</v>
      </c>
      <c r="J35" s="45">
        <f t="shared" si="3"/>
        <v>-1001</v>
      </c>
    </row>
    <row r="36" spans="1:10">
      <c r="A36" s="43">
        <v>35</v>
      </c>
      <c r="B36" s="107" t="s">
        <v>126</v>
      </c>
      <c r="C36" s="32">
        <v>152927</v>
      </c>
      <c r="D36" s="32">
        <v>160347</v>
      </c>
      <c r="E36" s="32">
        <v>159909</v>
      </c>
      <c r="F36" s="104">
        <f t="shared" si="0"/>
        <v>5.205838805830211E-2</v>
      </c>
      <c r="G36" s="104">
        <f t="shared" si="1"/>
        <v>4.5655770400256333E-2</v>
      </c>
      <c r="H36" s="101">
        <f t="shared" si="2"/>
        <v>6982</v>
      </c>
      <c r="I36" s="105">
        <f t="shared" si="4"/>
        <v>5.6438444749818122E-2</v>
      </c>
      <c r="J36" s="45">
        <f t="shared" si="3"/>
        <v>-438</v>
      </c>
    </row>
    <row r="37" spans="1:10">
      <c r="A37" s="43">
        <v>36</v>
      </c>
      <c r="B37" s="107" t="s">
        <v>127</v>
      </c>
      <c r="C37" s="32">
        <v>14030</v>
      </c>
      <c r="D37" s="32">
        <v>14413</v>
      </c>
      <c r="E37" s="32">
        <v>14610</v>
      </c>
      <c r="F37" s="104">
        <f t="shared" si="0"/>
        <v>4.7562866976329906E-3</v>
      </c>
      <c r="G37" s="104">
        <f t="shared" si="1"/>
        <v>4.1339985744832504E-2</v>
      </c>
      <c r="H37" s="101">
        <f t="shared" si="2"/>
        <v>580</v>
      </c>
      <c r="I37" s="105">
        <f t="shared" si="4"/>
        <v>4.6883841241613447E-3</v>
      </c>
      <c r="J37" s="45">
        <f t="shared" si="3"/>
        <v>197</v>
      </c>
    </row>
    <row r="38" spans="1:10">
      <c r="A38" s="43">
        <v>37</v>
      </c>
      <c r="B38" s="107" t="s">
        <v>128</v>
      </c>
      <c r="C38" s="32">
        <v>17341</v>
      </c>
      <c r="D38" s="32">
        <v>18381</v>
      </c>
      <c r="E38" s="32">
        <v>17670</v>
      </c>
      <c r="F38" s="104">
        <f t="shared" si="0"/>
        <v>5.7524699484719334E-3</v>
      </c>
      <c r="G38" s="104">
        <f t="shared" si="1"/>
        <v>1.8972377602214405E-2</v>
      </c>
      <c r="H38" s="101">
        <f t="shared" si="2"/>
        <v>329</v>
      </c>
      <c r="I38" s="105">
        <f t="shared" si="4"/>
        <v>2.6594454773260045E-3</v>
      </c>
      <c r="J38" s="45">
        <f t="shared" si="3"/>
        <v>-711</v>
      </c>
    </row>
    <row r="39" spans="1:10">
      <c r="A39" s="43">
        <v>38</v>
      </c>
      <c r="B39" s="107" t="s">
        <v>129</v>
      </c>
      <c r="C39" s="32">
        <v>49232</v>
      </c>
      <c r="D39" s="32">
        <v>52849</v>
      </c>
      <c r="E39" s="32">
        <v>52588</v>
      </c>
      <c r="F39" s="104">
        <f t="shared" si="0"/>
        <v>1.7120027710822976E-2</v>
      </c>
      <c r="G39" s="104">
        <f t="shared" si="1"/>
        <v>6.8167045823854397E-2</v>
      </c>
      <c r="H39" s="101">
        <f t="shared" si="2"/>
        <v>3356</v>
      </c>
      <c r="I39" s="105">
        <f t="shared" si="4"/>
        <v>2.7127960552905991E-2</v>
      </c>
      <c r="J39" s="45">
        <f t="shared" si="3"/>
        <v>-261</v>
      </c>
    </row>
    <row r="40" spans="1:10">
      <c r="A40" s="43">
        <v>39</v>
      </c>
      <c r="B40" s="107" t="s">
        <v>130</v>
      </c>
      <c r="C40" s="32">
        <v>13242</v>
      </c>
      <c r="D40" s="32">
        <v>13791</v>
      </c>
      <c r="E40" s="32">
        <v>13484</v>
      </c>
      <c r="F40" s="104">
        <f t="shared" si="0"/>
        <v>4.3897173053308175E-3</v>
      </c>
      <c r="G40" s="104">
        <f t="shared" si="1"/>
        <v>1.8275185017368977E-2</v>
      </c>
      <c r="H40" s="101">
        <f t="shared" si="2"/>
        <v>242</v>
      </c>
      <c r="I40" s="105">
        <f t="shared" si="4"/>
        <v>1.9561878587018027E-3</v>
      </c>
      <c r="J40" s="45">
        <f t="shared" si="3"/>
        <v>-307</v>
      </c>
    </row>
    <row r="41" spans="1:10">
      <c r="A41" s="43">
        <v>40</v>
      </c>
      <c r="B41" s="107" t="s">
        <v>131</v>
      </c>
      <c r="C41" s="32">
        <v>12118</v>
      </c>
      <c r="D41" s="32">
        <v>12637</v>
      </c>
      <c r="E41" s="32">
        <v>12566</v>
      </c>
      <c r="F41" s="104">
        <f t="shared" si="0"/>
        <v>4.0908623300791348E-3</v>
      </c>
      <c r="G41" s="104">
        <f t="shared" si="1"/>
        <v>3.6969796996203994E-2</v>
      </c>
      <c r="H41" s="101">
        <f t="shared" si="2"/>
        <v>448</v>
      </c>
      <c r="I41" s="105">
        <f t="shared" si="4"/>
        <v>3.6213725648694527E-3</v>
      </c>
      <c r="J41" s="45">
        <f t="shared" si="3"/>
        <v>-71</v>
      </c>
    </row>
    <row r="42" spans="1:10">
      <c r="A42" s="43">
        <v>41</v>
      </c>
      <c r="B42" s="107" t="s">
        <v>132</v>
      </c>
      <c r="C42" s="32">
        <v>55925</v>
      </c>
      <c r="D42" s="32">
        <v>59710</v>
      </c>
      <c r="E42" s="32">
        <v>59562</v>
      </c>
      <c r="F42" s="104">
        <f t="shared" si="0"/>
        <v>1.9390413982506242E-2</v>
      </c>
      <c r="G42" s="104">
        <f t="shared" si="1"/>
        <v>6.5033527045149753E-2</v>
      </c>
      <c r="H42" s="101">
        <f t="shared" si="2"/>
        <v>3637</v>
      </c>
      <c r="I42" s="105">
        <f t="shared" si="4"/>
        <v>2.9399401826853123E-2</v>
      </c>
      <c r="J42" s="45">
        <f t="shared" si="3"/>
        <v>-148</v>
      </c>
    </row>
    <row r="43" spans="1:10">
      <c r="A43" s="43">
        <v>42</v>
      </c>
      <c r="B43" s="107" t="s">
        <v>133</v>
      </c>
      <c r="C43" s="32">
        <v>75591</v>
      </c>
      <c r="D43" s="32">
        <v>79609</v>
      </c>
      <c r="E43" s="32">
        <v>79199</v>
      </c>
      <c r="F43" s="104">
        <f t="shared" si="0"/>
        <v>2.5783240942220068E-2</v>
      </c>
      <c r="G43" s="104">
        <f t="shared" si="1"/>
        <v>4.7730549933193103E-2</v>
      </c>
      <c r="H43" s="101">
        <f t="shared" si="2"/>
        <v>3608</v>
      </c>
      <c r="I43" s="105">
        <f t="shared" si="4"/>
        <v>2.9164982620645059E-2</v>
      </c>
      <c r="J43" s="45">
        <f t="shared" si="3"/>
        <v>-410</v>
      </c>
    </row>
    <row r="44" spans="1:10">
      <c r="A44" s="43">
        <v>43</v>
      </c>
      <c r="B44" s="107" t="s">
        <v>134</v>
      </c>
      <c r="C44" s="32">
        <v>21745</v>
      </c>
      <c r="D44" s="32">
        <v>24123</v>
      </c>
      <c r="E44" s="32">
        <v>23899</v>
      </c>
      <c r="F44" s="104">
        <f t="shared" si="0"/>
        <v>7.7803214090849306E-3</v>
      </c>
      <c r="G44" s="104">
        <f t="shared" si="1"/>
        <v>9.9057254541273856E-2</v>
      </c>
      <c r="H44" s="101">
        <f t="shared" si="2"/>
        <v>2154</v>
      </c>
      <c r="I44" s="105">
        <f t="shared" si="4"/>
        <v>1.7411688626626787E-2</v>
      </c>
      <c r="J44" s="45">
        <f t="shared" si="3"/>
        <v>-224</v>
      </c>
    </row>
    <row r="45" spans="1:10">
      <c r="A45" s="43">
        <v>44</v>
      </c>
      <c r="B45" s="107" t="s">
        <v>135</v>
      </c>
      <c r="C45" s="32">
        <v>38391</v>
      </c>
      <c r="D45" s="32">
        <v>40354</v>
      </c>
      <c r="E45" s="32">
        <v>40170</v>
      </c>
      <c r="F45" s="104">
        <f t="shared" si="0"/>
        <v>1.3077346792875923E-2</v>
      </c>
      <c r="G45" s="104">
        <f t="shared" si="1"/>
        <v>4.6338985699773384E-2</v>
      </c>
      <c r="H45" s="101">
        <f t="shared" si="2"/>
        <v>1779</v>
      </c>
      <c r="I45" s="105">
        <f t="shared" si="4"/>
        <v>1.4380405787729367E-2</v>
      </c>
      <c r="J45" s="45">
        <f t="shared" si="3"/>
        <v>-184</v>
      </c>
    </row>
    <row r="46" spans="1:10">
      <c r="A46" s="43">
        <v>45</v>
      </c>
      <c r="B46" s="107" t="s">
        <v>136</v>
      </c>
      <c r="C46" s="32">
        <v>43396</v>
      </c>
      <c r="D46" s="32">
        <v>45970</v>
      </c>
      <c r="E46" s="32">
        <v>45638</v>
      </c>
      <c r="F46" s="104">
        <f t="shared" si="0"/>
        <v>1.4857454641107078E-2</v>
      </c>
      <c r="G46" s="104">
        <f t="shared" si="1"/>
        <v>5.166374781085814E-2</v>
      </c>
      <c r="H46" s="101">
        <f t="shared" si="2"/>
        <v>2242</v>
      </c>
      <c r="I46" s="105">
        <f t="shared" si="4"/>
        <v>1.8123029666154717E-2</v>
      </c>
      <c r="J46" s="45">
        <f t="shared" si="3"/>
        <v>-332</v>
      </c>
    </row>
    <row r="47" spans="1:10">
      <c r="A47" s="43">
        <v>46</v>
      </c>
      <c r="B47" s="107" t="s">
        <v>137</v>
      </c>
      <c r="C47" s="32">
        <v>36099</v>
      </c>
      <c r="D47" s="32">
        <v>37976</v>
      </c>
      <c r="E47" s="32">
        <v>37694</v>
      </c>
      <c r="F47" s="104">
        <f t="shared" si="0"/>
        <v>1.227128478990951E-2</v>
      </c>
      <c r="G47" s="104">
        <f t="shared" si="1"/>
        <v>4.4184049419651511E-2</v>
      </c>
      <c r="H47" s="101">
        <f t="shared" si="2"/>
        <v>1595</v>
      </c>
      <c r="I47" s="105">
        <f t="shared" si="4"/>
        <v>1.28930563414437E-2</v>
      </c>
      <c r="J47" s="45">
        <f t="shared" si="3"/>
        <v>-282</v>
      </c>
    </row>
    <row r="48" spans="1:10">
      <c r="A48" s="43">
        <v>47</v>
      </c>
      <c r="B48" s="107" t="s">
        <v>138</v>
      </c>
      <c r="C48" s="32">
        <v>27330</v>
      </c>
      <c r="D48" s="32">
        <v>28225</v>
      </c>
      <c r="E48" s="32">
        <v>28418</v>
      </c>
      <c r="F48" s="104">
        <f t="shared" si="0"/>
        <v>9.2514822295232252E-3</v>
      </c>
      <c r="G48" s="104">
        <f t="shared" si="1"/>
        <v>3.9809732894255399E-2</v>
      </c>
      <c r="H48" s="101">
        <f t="shared" si="2"/>
        <v>1088</v>
      </c>
      <c r="I48" s="105">
        <f t="shared" si="4"/>
        <v>8.794761943254386E-3</v>
      </c>
      <c r="J48" s="45">
        <f t="shared" si="3"/>
        <v>193</v>
      </c>
    </row>
    <row r="49" spans="1:10">
      <c r="A49" s="43">
        <v>48</v>
      </c>
      <c r="B49" s="107" t="s">
        <v>139</v>
      </c>
      <c r="C49" s="32">
        <v>35579</v>
      </c>
      <c r="D49" s="32">
        <v>37397</v>
      </c>
      <c r="E49" s="32">
        <v>37112</v>
      </c>
      <c r="F49" s="104">
        <f t="shared" si="0"/>
        <v>1.2081814642200928E-2</v>
      </c>
      <c r="G49" s="104">
        <f t="shared" si="1"/>
        <v>4.3087214368026081E-2</v>
      </c>
      <c r="H49" s="101">
        <f t="shared" si="2"/>
        <v>1533</v>
      </c>
      <c r="I49" s="105">
        <f t="shared" si="4"/>
        <v>1.2391884245412658E-2</v>
      </c>
      <c r="J49" s="45">
        <f t="shared" si="3"/>
        <v>-285</v>
      </c>
    </row>
    <row r="50" spans="1:10">
      <c r="A50" s="43">
        <v>49</v>
      </c>
      <c r="B50" s="107" t="s">
        <v>140</v>
      </c>
      <c r="C50" s="32">
        <v>14762</v>
      </c>
      <c r="D50" s="32">
        <v>15552</v>
      </c>
      <c r="E50" s="32">
        <v>15497</v>
      </c>
      <c r="F50" s="104">
        <f t="shared" si="0"/>
        <v>5.0450496203434947E-3</v>
      </c>
      <c r="G50" s="104">
        <f t="shared" si="1"/>
        <v>4.9790001354829971E-2</v>
      </c>
      <c r="H50" s="101">
        <f t="shared" si="2"/>
        <v>735</v>
      </c>
      <c r="I50" s="105">
        <f t="shared" si="4"/>
        <v>5.9413143642389459E-3</v>
      </c>
      <c r="J50" s="45">
        <f t="shared" si="3"/>
        <v>-55</v>
      </c>
    </row>
    <row r="51" spans="1:10">
      <c r="A51" s="43">
        <v>50</v>
      </c>
      <c r="B51" s="107" t="s">
        <v>141</v>
      </c>
      <c r="C51" s="32">
        <v>12010</v>
      </c>
      <c r="D51" s="32">
        <v>12531</v>
      </c>
      <c r="E51" s="32">
        <v>12424</v>
      </c>
      <c r="F51" s="104">
        <f t="shared" si="0"/>
        <v>4.0446342184388964E-3</v>
      </c>
      <c r="G51" s="104">
        <f t="shared" si="1"/>
        <v>3.4471273938384679E-2</v>
      </c>
      <c r="H51" s="101">
        <f t="shared" si="2"/>
        <v>414</v>
      </c>
      <c r="I51" s="105">
        <f t="shared" si="4"/>
        <v>3.3465362541427531E-3</v>
      </c>
      <c r="J51" s="45">
        <f t="shared" si="3"/>
        <v>-107</v>
      </c>
    </row>
    <row r="52" spans="1:10">
      <c r="A52" s="43">
        <v>51</v>
      </c>
      <c r="B52" s="107" t="s">
        <v>142</v>
      </c>
      <c r="C52" s="32">
        <v>14396</v>
      </c>
      <c r="D52" s="32">
        <v>15261</v>
      </c>
      <c r="E52" s="32">
        <v>15184</v>
      </c>
      <c r="F52" s="104">
        <f t="shared" si="0"/>
        <v>4.9431524446857857E-3</v>
      </c>
      <c r="G52" s="104">
        <f t="shared" si="1"/>
        <v>5.4737427063073073E-2</v>
      </c>
      <c r="H52" s="101">
        <f t="shared" si="2"/>
        <v>788</v>
      </c>
      <c r="I52" s="105">
        <f t="shared" si="4"/>
        <v>6.3697356721364486E-3</v>
      </c>
      <c r="J52" s="45">
        <f t="shared" si="3"/>
        <v>-77</v>
      </c>
    </row>
    <row r="53" spans="1:10">
      <c r="A53" s="43">
        <v>52</v>
      </c>
      <c r="B53" s="107" t="s">
        <v>143</v>
      </c>
      <c r="C53" s="32">
        <v>25246</v>
      </c>
      <c r="D53" s="32">
        <v>26114</v>
      </c>
      <c r="E53" s="32">
        <v>25948</v>
      </c>
      <c r="F53" s="104">
        <f t="shared" si="0"/>
        <v>8.4473735270486541E-3</v>
      </c>
      <c r="G53" s="104">
        <f t="shared" si="1"/>
        <v>2.7806385169927908E-2</v>
      </c>
      <c r="H53" s="101">
        <f t="shared" si="2"/>
        <v>702</v>
      </c>
      <c r="I53" s="105">
        <f t="shared" si="4"/>
        <v>5.6745614744159725E-3</v>
      </c>
      <c r="J53" s="45">
        <f t="shared" si="3"/>
        <v>-166</v>
      </c>
    </row>
    <row r="54" spans="1:10">
      <c r="A54" s="43">
        <v>53</v>
      </c>
      <c r="B54" s="107" t="s">
        <v>144</v>
      </c>
      <c r="C54" s="32">
        <v>15077</v>
      </c>
      <c r="D54" s="32">
        <v>15603</v>
      </c>
      <c r="E54" s="32">
        <v>15449</v>
      </c>
      <c r="F54" s="104">
        <f t="shared" si="0"/>
        <v>5.0294232164087658E-3</v>
      </c>
      <c r="G54" s="104">
        <f t="shared" si="1"/>
        <v>2.4673343503349474E-2</v>
      </c>
      <c r="H54" s="101">
        <f t="shared" si="2"/>
        <v>372</v>
      </c>
      <c r="I54" s="105">
        <f t="shared" si="4"/>
        <v>3.0070325761862421E-3</v>
      </c>
      <c r="J54" s="45">
        <f t="shared" si="3"/>
        <v>-154</v>
      </c>
    </row>
    <row r="55" spans="1:10">
      <c r="A55" s="43">
        <v>54</v>
      </c>
      <c r="B55" s="107" t="s">
        <v>145</v>
      </c>
      <c r="C55" s="32">
        <v>29351</v>
      </c>
      <c r="D55" s="32">
        <v>30632</v>
      </c>
      <c r="E55" s="32">
        <v>30319</v>
      </c>
      <c r="F55" s="104">
        <f t="shared" si="0"/>
        <v>9.8703529353548689E-3</v>
      </c>
      <c r="G55" s="104">
        <f t="shared" si="1"/>
        <v>3.2980136962965485E-2</v>
      </c>
      <c r="H55" s="101">
        <f t="shared" si="2"/>
        <v>968</v>
      </c>
      <c r="I55" s="105">
        <f t="shared" si="4"/>
        <v>7.8247514348072107E-3</v>
      </c>
      <c r="J55" s="45">
        <f t="shared" si="3"/>
        <v>-313</v>
      </c>
    </row>
    <row r="56" spans="1:10">
      <c r="A56" s="43">
        <v>55</v>
      </c>
      <c r="B56" s="107" t="s">
        <v>146</v>
      </c>
      <c r="C56" s="32">
        <v>51880</v>
      </c>
      <c r="D56" s="32">
        <v>54380</v>
      </c>
      <c r="E56" s="32">
        <v>53968</v>
      </c>
      <c r="F56" s="104">
        <f t="shared" si="0"/>
        <v>1.7569286823946421E-2</v>
      </c>
      <c r="G56" s="104">
        <f t="shared" si="1"/>
        <v>4.0246723207401698E-2</v>
      </c>
      <c r="H56" s="101">
        <f t="shared" si="2"/>
        <v>2088</v>
      </c>
      <c r="I56" s="105">
        <f t="shared" si="4"/>
        <v>1.6878182846980842E-2</v>
      </c>
      <c r="J56" s="45">
        <f t="shared" si="3"/>
        <v>-412</v>
      </c>
    </row>
    <row r="57" spans="1:10">
      <c r="A57" s="43">
        <v>56</v>
      </c>
      <c r="B57" s="107" t="s">
        <v>147</v>
      </c>
      <c r="C57" s="32">
        <v>15844</v>
      </c>
      <c r="D57" s="32">
        <v>15563</v>
      </c>
      <c r="E57" s="32">
        <v>15738</v>
      </c>
      <c r="F57" s="104">
        <f t="shared" si="0"/>
        <v>5.1235071900991103E-3</v>
      </c>
      <c r="G57" s="104">
        <f t="shared" si="1"/>
        <v>-6.6902297399646553E-3</v>
      </c>
      <c r="H57" s="101">
        <f t="shared" si="2"/>
        <v>-106</v>
      </c>
      <c r="I57" s="105">
        <f t="shared" si="4"/>
        <v>-8.5684261579500442E-4</v>
      </c>
      <c r="J57" s="45">
        <f t="shared" si="3"/>
        <v>175</v>
      </c>
    </row>
    <row r="58" spans="1:10">
      <c r="A58" s="43">
        <v>57</v>
      </c>
      <c r="B58" s="107" t="s">
        <v>148</v>
      </c>
      <c r="C58" s="32">
        <v>10225</v>
      </c>
      <c r="D58" s="32">
        <v>10492</v>
      </c>
      <c r="E58" s="32">
        <v>10420</v>
      </c>
      <c r="F58" s="104">
        <f t="shared" si="0"/>
        <v>3.3922318541639808E-3</v>
      </c>
      <c r="G58" s="104">
        <f t="shared" si="1"/>
        <v>1.9070904645476772E-2</v>
      </c>
      <c r="H58" s="101">
        <f t="shared" si="2"/>
        <v>195</v>
      </c>
      <c r="I58" s="105">
        <f t="shared" si="4"/>
        <v>1.5762670762266592E-3</v>
      </c>
      <c r="J58" s="45">
        <f t="shared" si="3"/>
        <v>-72</v>
      </c>
    </row>
    <row r="59" spans="1:10">
      <c r="A59" s="43">
        <v>58</v>
      </c>
      <c r="B59" s="107" t="s">
        <v>149</v>
      </c>
      <c r="C59" s="32">
        <v>28616</v>
      </c>
      <c r="D59" s="32">
        <v>30630</v>
      </c>
      <c r="E59" s="32">
        <v>30544</v>
      </c>
      <c r="F59" s="104">
        <f t="shared" si="0"/>
        <v>9.9436017037989096E-3</v>
      </c>
      <c r="G59" s="104">
        <f t="shared" si="1"/>
        <v>6.7374895163544876E-2</v>
      </c>
      <c r="H59" s="101">
        <f t="shared" si="2"/>
        <v>1928</v>
      </c>
      <c r="I59" s="105">
        <f t="shared" si="4"/>
        <v>1.558483550238461E-2</v>
      </c>
      <c r="J59" s="45">
        <f t="shared" si="3"/>
        <v>-86</v>
      </c>
    </row>
    <row r="60" spans="1:10">
      <c r="A60" s="43">
        <v>59</v>
      </c>
      <c r="B60" s="107" t="s">
        <v>150</v>
      </c>
      <c r="C60" s="32">
        <v>26764</v>
      </c>
      <c r="D60" s="32">
        <v>28279</v>
      </c>
      <c r="E60" s="32">
        <v>27798</v>
      </c>
      <c r="F60" s="104">
        <f t="shared" si="0"/>
        <v>9.0496411786996495E-3</v>
      </c>
      <c r="G60" s="104">
        <f t="shared" si="1"/>
        <v>3.8633985951277837E-2</v>
      </c>
      <c r="H60" s="101">
        <f t="shared" si="2"/>
        <v>1034</v>
      </c>
      <c r="I60" s="105">
        <f t="shared" si="4"/>
        <v>8.3582572144531558E-3</v>
      </c>
      <c r="J60" s="45">
        <f t="shared" si="3"/>
        <v>-481</v>
      </c>
    </row>
    <row r="61" spans="1:10">
      <c r="A61" s="43">
        <v>60</v>
      </c>
      <c r="B61" s="107" t="s">
        <v>151</v>
      </c>
      <c r="C61" s="32">
        <v>25201</v>
      </c>
      <c r="D61" s="32">
        <v>26090</v>
      </c>
      <c r="E61" s="32">
        <v>25848</v>
      </c>
      <c r="F61" s="104">
        <f t="shared" si="0"/>
        <v>8.4148185188513032E-3</v>
      </c>
      <c r="G61" s="104">
        <f t="shared" si="1"/>
        <v>2.5673584381572159E-2</v>
      </c>
      <c r="H61" s="101">
        <f t="shared" si="2"/>
        <v>647</v>
      </c>
      <c r="I61" s="105">
        <f t="shared" si="4"/>
        <v>5.2299733247110174E-3</v>
      </c>
      <c r="J61" s="45">
        <f t="shared" si="3"/>
        <v>-242</v>
      </c>
    </row>
    <row r="62" spans="1:10">
      <c r="A62" s="43">
        <v>61</v>
      </c>
      <c r="B62" s="107" t="s">
        <v>152</v>
      </c>
      <c r="C62" s="32">
        <v>36724</v>
      </c>
      <c r="D62" s="32">
        <v>37826</v>
      </c>
      <c r="E62" s="32">
        <v>37697</v>
      </c>
      <c r="F62" s="104">
        <f t="shared" si="0"/>
        <v>1.2272261440155431E-2</v>
      </c>
      <c r="G62" s="104">
        <f t="shared" si="1"/>
        <v>2.6494935192244853E-2</v>
      </c>
      <c r="H62" s="101">
        <f t="shared" si="2"/>
        <v>973</v>
      </c>
      <c r="I62" s="105">
        <f t="shared" si="4"/>
        <v>7.8651685393258432E-3</v>
      </c>
      <c r="J62" s="45">
        <f t="shared" si="3"/>
        <v>-129</v>
      </c>
    </row>
    <row r="63" spans="1:10">
      <c r="A63" s="43">
        <v>62</v>
      </c>
      <c r="B63" s="107" t="s">
        <v>153</v>
      </c>
      <c r="C63" s="32">
        <v>11221</v>
      </c>
      <c r="D63" s="32">
        <v>10777</v>
      </c>
      <c r="E63" s="32">
        <v>11440</v>
      </c>
      <c r="F63" s="104">
        <f t="shared" si="0"/>
        <v>3.7242929377769617E-3</v>
      </c>
      <c r="G63" s="104">
        <f t="shared" si="1"/>
        <v>1.9516977096515464E-2</v>
      </c>
      <c r="H63" s="101">
        <f t="shared" si="2"/>
        <v>219</v>
      </c>
      <c r="I63" s="105">
        <f t="shared" si="4"/>
        <v>1.7702691779160941E-3</v>
      </c>
      <c r="J63" s="45">
        <f t="shared" si="3"/>
        <v>663</v>
      </c>
    </row>
    <row r="64" spans="1:10">
      <c r="A64" s="43">
        <v>63</v>
      </c>
      <c r="B64" s="107" t="s">
        <v>154</v>
      </c>
      <c r="C64" s="32">
        <v>46784</v>
      </c>
      <c r="D64" s="32">
        <v>51394</v>
      </c>
      <c r="E64" s="32">
        <v>50653</v>
      </c>
      <c r="F64" s="104">
        <f t="shared" si="0"/>
        <v>1.6490088302204234E-2</v>
      </c>
      <c r="G64" s="104">
        <f t="shared" si="1"/>
        <v>8.2699213406292743E-2</v>
      </c>
      <c r="H64" s="101">
        <f t="shared" si="2"/>
        <v>3869</v>
      </c>
      <c r="I64" s="105">
        <f t="shared" si="4"/>
        <v>3.127475547651766E-2</v>
      </c>
      <c r="J64" s="45">
        <f t="shared" si="3"/>
        <v>-741</v>
      </c>
    </row>
    <row r="65" spans="1:10">
      <c r="A65" s="43">
        <v>64</v>
      </c>
      <c r="B65" s="107" t="s">
        <v>155</v>
      </c>
      <c r="C65" s="32">
        <v>13141</v>
      </c>
      <c r="D65" s="32">
        <v>13617</v>
      </c>
      <c r="E65" s="32">
        <v>13568</v>
      </c>
      <c r="F65" s="104">
        <f t="shared" si="0"/>
        <v>4.4170635122165926E-3</v>
      </c>
      <c r="G65" s="104">
        <f t="shared" si="1"/>
        <v>3.2493721938969634E-2</v>
      </c>
      <c r="H65" s="101">
        <f t="shared" si="2"/>
        <v>427</v>
      </c>
      <c r="I65" s="105">
        <f t="shared" si="4"/>
        <v>3.4516207258911973E-3</v>
      </c>
      <c r="J65" s="45">
        <f t="shared" si="3"/>
        <v>-49</v>
      </c>
    </row>
    <row r="66" spans="1:10">
      <c r="A66" s="43">
        <v>65</v>
      </c>
      <c r="B66" s="107" t="s">
        <v>156</v>
      </c>
      <c r="C66" s="32">
        <v>38711</v>
      </c>
      <c r="D66" s="32">
        <v>40308</v>
      </c>
      <c r="E66" s="32">
        <v>40083</v>
      </c>
      <c r="F66" s="104">
        <f t="shared" ref="F66:F83" si="5">E66/$E$83</f>
        <v>1.3049023935744227E-2</v>
      </c>
      <c r="G66" s="104">
        <f t="shared" ref="G66:G83" si="6">(E66-C66)/C66</f>
        <v>3.544212239415153E-2</v>
      </c>
      <c r="H66" s="101">
        <f t="shared" ref="H66:H83" si="7">E66-C66</f>
        <v>1372</v>
      </c>
      <c r="I66" s="105">
        <f t="shared" si="4"/>
        <v>1.1090453479912698E-2</v>
      </c>
      <c r="J66" s="45">
        <f t="shared" ref="J66:J83" si="8">E66-D66</f>
        <v>-225</v>
      </c>
    </row>
    <row r="67" spans="1:10">
      <c r="A67" s="43">
        <v>66</v>
      </c>
      <c r="B67" s="107" t="s">
        <v>157</v>
      </c>
      <c r="C67" s="32">
        <v>18262</v>
      </c>
      <c r="D67" s="32">
        <v>19177</v>
      </c>
      <c r="E67" s="32">
        <v>18882</v>
      </c>
      <c r="F67" s="104">
        <f t="shared" si="5"/>
        <v>6.1470366478238283E-3</v>
      </c>
      <c r="G67" s="104">
        <f t="shared" si="6"/>
        <v>3.3950279268426239E-2</v>
      </c>
      <c r="H67" s="101">
        <f t="shared" si="7"/>
        <v>620</v>
      </c>
      <c r="I67" s="105">
        <f t="shared" ref="I67:I83" si="9">H67/$H$83</f>
        <v>5.0117209603104031E-3</v>
      </c>
      <c r="J67" s="45">
        <f t="shared" si="8"/>
        <v>-295</v>
      </c>
    </row>
    <row r="68" spans="1:10">
      <c r="A68" s="43">
        <v>67</v>
      </c>
      <c r="B68" s="107" t="s">
        <v>158</v>
      </c>
      <c r="C68" s="32">
        <v>22928</v>
      </c>
      <c r="D68" s="32">
        <v>23188</v>
      </c>
      <c r="E68" s="32">
        <v>23100</v>
      </c>
      <c r="F68" s="104">
        <f t="shared" si="5"/>
        <v>7.5202068935880956E-3</v>
      </c>
      <c r="G68" s="104">
        <f t="shared" si="6"/>
        <v>7.5017445917655266E-3</v>
      </c>
      <c r="H68" s="101">
        <f t="shared" si="7"/>
        <v>172</v>
      </c>
      <c r="I68" s="105">
        <f t="shared" si="9"/>
        <v>1.3903483954409506E-3</v>
      </c>
      <c r="J68" s="45">
        <f t="shared" si="8"/>
        <v>-88</v>
      </c>
    </row>
    <row r="69" spans="1:10">
      <c r="A69" s="43">
        <v>68</v>
      </c>
      <c r="B69" s="107" t="s">
        <v>159</v>
      </c>
      <c r="C69" s="32">
        <v>13611</v>
      </c>
      <c r="D69" s="32">
        <v>14550</v>
      </c>
      <c r="E69" s="32">
        <v>14481</v>
      </c>
      <c r="F69" s="104">
        <f t="shared" si="5"/>
        <v>4.7142907370584077E-3</v>
      </c>
      <c r="G69" s="104">
        <f t="shared" si="6"/>
        <v>6.3918889133788848E-2</v>
      </c>
      <c r="H69" s="101">
        <f t="shared" si="7"/>
        <v>870</v>
      </c>
      <c r="I69" s="105">
        <f t="shared" si="9"/>
        <v>7.0325761862420179E-3</v>
      </c>
      <c r="J69" s="45">
        <f t="shared" si="8"/>
        <v>-69</v>
      </c>
    </row>
    <row r="70" spans="1:10">
      <c r="A70" s="43">
        <v>69</v>
      </c>
      <c r="B70" s="107" t="s">
        <v>160</v>
      </c>
      <c r="C70" s="32">
        <v>4829</v>
      </c>
      <c r="D70" s="32">
        <v>5013</v>
      </c>
      <c r="E70" s="32">
        <v>4980</v>
      </c>
      <c r="F70" s="104">
        <f t="shared" si="5"/>
        <v>1.6212394082280831E-3</v>
      </c>
      <c r="G70" s="104">
        <f t="shared" si="6"/>
        <v>3.1269413957341063E-2</v>
      </c>
      <c r="H70" s="101">
        <f t="shared" si="7"/>
        <v>151</v>
      </c>
      <c r="I70" s="105">
        <f t="shared" si="9"/>
        <v>1.2205965564626949E-3</v>
      </c>
      <c r="J70" s="45">
        <f t="shared" si="8"/>
        <v>-33</v>
      </c>
    </row>
    <row r="71" spans="1:10">
      <c r="A71" s="43">
        <v>70</v>
      </c>
      <c r="B71" s="107" t="s">
        <v>161</v>
      </c>
      <c r="C71" s="32">
        <v>9147</v>
      </c>
      <c r="D71" s="32">
        <v>9999</v>
      </c>
      <c r="E71" s="32">
        <v>9899</v>
      </c>
      <c r="F71" s="104">
        <f t="shared" si="5"/>
        <v>3.2226202614557818E-3</v>
      </c>
      <c r="G71" s="104">
        <f t="shared" si="6"/>
        <v>8.2212747348857543E-2</v>
      </c>
      <c r="H71" s="101">
        <f t="shared" si="7"/>
        <v>752</v>
      </c>
      <c r="I71" s="105">
        <f t="shared" si="9"/>
        <v>6.078732519602296E-3</v>
      </c>
      <c r="J71" s="45">
        <f t="shared" si="8"/>
        <v>-100</v>
      </c>
    </row>
    <row r="72" spans="1:10">
      <c r="A72" s="43">
        <v>71</v>
      </c>
      <c r="B72" s="107" t="s">
        <v>162</v>
      </c>
      <c r="C72" s="32">
        <v>15961</v>
      </c>
      <c r="D72" s="32">
        <v>16859</v>
      </c>
      <c r="E72" s="32">
        <v>16107</v>
      </c>
      <c r="F72" s="104">
        <f t="shared" si="5"/>
        <v>5.243635170347336E-3</v>
      </c>
      <c r="G72" s="104">
        <f t="shared" si="6"/>
        <v>9.1472965353048049E-3</v>
      </c>
      <c r="H72" s="101">
        <f t="shared" si="7"/>
        <v>146</v>
      </c>
      <c r="I72" s="105">
        <f t="shared" si="9"/>
        <v>1.1801794519440626E-3</v>
      </c>
      <c r="J72" s="45">
        <f t="shared" si="8"/>
        <v>-752</v>
      </c>
    </row>
    <row r="73" spans="1:10">
      <c r="A73" s="43">
        <v>72</v>
      </c>
      <c r="B73" s="107" t="s">
        <v>163</v>
      </c>
      <c r="C73" s="32">
        <v>19918</v>
      </c>
      <c r="D73" s="32">
        <v>21597</v>
      </c>
      <c r="E73" s="32">
        <v>21430</v>
      </c>
      <c r="F73" s="104">
        <f t="shared" si="5"/>
        <v>6.9765382566923332E-3</v>
      </c>
      <c r="G73" s="104">
        <f t="shared" si="6"/>
        <v>7.5911236067878307E-2</v>
      </c>
      <c r="H73" s="101">
        <f t="shared" si="7"/>
        <v>1512</v>
      </c>
      <c r="I73" s="105">
        <f t="shared" si="9"/>
        <v>1.2222132406434404E-2</v>
      </c>
      <c r="J73" s="45">
        <f t="shared" si="8"/>
        <v>-167</v>
      </c>
    </row>
    <row r="74" spans="1:10">
      <c r="A74" s="43">
        <v>73</v>
      </c>
      <c r="B74" s="107" t="s">
        <v>164</v>
      </c>
      <c r="C74" s="32">
        <v>25019</v>
      </c>
      <c r="D74" s="32">
        <v>25570</v>
      </c>
      <c r="E74" s="32">
        <v>26462</v>
      </c>
      <c r="F74" s="104">
        <f t="shared" si="5"/>
        <v>8.6147062691830385E-3</v>
      </c>
      <c r="G74" s="104">
        <f t="shared" si="6"/>
        <v>5.7676166113753549E-2</v>
      </c>
      <c r="H74" s="101">
        <f t="shared" si="7"/>
        <v>1443</v>
      </c>
      <c r="I74" s="105">
        <f t="shared" si="9"/>
        <v>1.1664376364077278E-2</v>
      </c>
      <c r="J74" s="45">
        <f t="shared" si="8"/>
        <v>892</v>
      </c>
    </row>
    <row r="75" spans="1:10">
      <c r="A75" s="43">
        <v>74</v>
      </c>
      <c r="B75" s="107" t="s">
        <v>165</v>
      </c>
      <c r="C75" s="32">
        <v>8135</v>
      </c>
      <c r="D75" s="32">
        <v>8271</v>
      </c>
      <c r="E75" s="32">
        <v>8224</v>
      </c>
      <c r="F75" s="104">
        <f t="shared" si="5"/>
        <v>2.6773238741501517E-3</v>
      </c>
      <c r="G75" s="104">
        <f t="shared" si="6"/>
        <v>1.0940381069452981E-2</v>
      </c>
      <c r="H75" s="101">
        <f t="shared" si="7"/>
        <v>89</v>
      </c>
      <c r="I75" s="105">
        <f t="shared" si="9"/>
        <v>7.1942446043165469E-4</v>
      </c>
      <c r="J75" s="45">
        <f t="shared" si="8"/>
        <v>-47</v>
      </c>
    </row>
    <row r="76" spans="1:10">
      <c r="A76" s="43">
        <v>75</v>
      </c>
      <c r="B76" s="107" t="s">
        <v>166</v>
      </c>
      <c r="C76" s="32">
        <v>5421</v>
      </c>
      <c r="D76" s="32">
        <v>5298</v>
      </c>
      <c r="E76" s="32">
        <v>5255</v>
      </c>
      <c r="F76" s="104">
        <f t="shared" si="5"/>
        <v>1.7107656807707984E-3</v>
      </c>
      <c r="G76" s="104">
        <f t="shared" si="6"/>
        <v>-3.0621656520937096E-2</v>
      </c>
      <c r="H76" s="101">
        <f t="shared" si="7"/>
        <v>-166</v>
      </c>
      <c r="I76" s="105">
        <f t="shared" si="9"/>
        <v>-1.3418478700185919E-3</v>
      </c>
      <c r="J76" s="45">
        <f t="shared" si="8"/>
        <v>-43</v>
      </c>
    </row>
    <row r="77" spans="1:10">
      <c r="A77" s="43">
        <v>76</v>
      </c>
      <c r="B77" s="107" t="s">
        <v>167</v>
      </c>
      <c r="C77" s="32">
        <v>7755</v>
      </c>
      <c r="D77" s="32">
        <v>8897</v>
      </c>
      <c r="E77" s="32">
        <v>8987</v>
      </c>
      <c r="F77" s="104">
        <f t="shared" si="5"/>
        <v>2.92571858669594E-3</v>
      </c>
      <c r="G77" s="104">
        <f t="shared" si="6"/>
        <v>0.15886524822695036</v>
      </c>
      <c r="H77" s="101">
        <f t="shared" si="7"/>
        <v>1232</v>
      </c>
      <c r="I77" s="105">
        <f t="shared" si="9"/>
        <v>9.9587745533909946E-3</v>
      </c>
      <c r="J77" s="45">
        <f t="shared" si="8"/>
        <v>90</v>
      </c>
    </row>
    <row r="78" spans="1:10">
      <c r="A78" s="43">
        <v>77</v>
      </c>
      <c r="B78" s="107" t="s">
        <v>168</v>
      </c>
      <c r="C78" s="32">
        <v>10340</v>
      </c>
      <c r="D78" s="32">
        <v>10658</v>
      </c>
      <c r="E78" s="32">
        <v>10633</v>
      </c>
      <c r="F78" s="104">
        <f t="shared" si="5"/>
        <v>3.4615740216243389E-3</v>
      </c>
      <c r="G78" s="104">
        <f t="shared" si="6"/>
        <v>2.8336557059961315E-2</v>
      </c>
      <c r="H78" s="101">
        <f t="shared" si="7"/>
        <v>293</v>
      </c>
      <c r="I78" s="105">
        <f t="shared" si="9"/>
        <v>2.368442324791852E-3</v>
      </c>
      <c r="J78" s="45">
        <f t="shared" si="8"/>
        <v>-25</v>
      </c>
    </row>
    <row r="79" spans="1:10">
      <c r="A79" s="43">
        <v>78</v>
      </c>
      <c r="B79" s="107" t="s">
        <v>169</v>
      </c>
      <c r="C79" s="32">
        <v>11729</v>
      </c>
      <c r="D79" s="32">
        <v>12055</v>
      </c>
      <c r="E79" s="32">
        <v>11971</v>
      </c>
      <c r="F79" s="104">
        <f t="shared" si="5"/>
        <v>3.8971600313048959E-3</v>
      </c>
      <c r="G79" s="104">
        <f t="shared" si="6"/>
        <v>2.0632620001705175E-2</v>
      </c>
      <c r="H79" s="101">
        <f t="shared" si="7"/>
        <v>242</v>
      </c>
      <c r="I79" s="105">
        <f t="shared" si="9"/>
        <v>1.9561878587018027E-3</v>
      </c>
      <c r="J79" s="45">
        <f t="shared" si="8"/>
        <v>-84</v>
      </c>
    </row>
    <row r="80" spans="1:10">
      <c r="A80" s="43">
        <v>79</v>
      </c>
      <c r="B80" s="107" t="s">
        <v>170</v>
      </c>
      <c r="C80" s="32">
        <v>5804</v>
      </c>
      <c r="D80" s="32">
        <v>6231</v>
      </c>
      <c r="E80" s="32">
        <v>6081</v>
      </c>
      <c r="F80" s="104">
        <f t="shared" si="5"/>
        <v>1.9796700484809183E-3</v>
      </c>
      <c r="G80" s="104">
        <f t="shared" si="6"/>
        <v>4.7725706409372848E-2</v>
      </c>
      <c r="H80" s="101">
        <f t="shared" si="7"/>
        <v>277</v>
      </c>
      <c r="I80" s="105">
        <f t="shared" si="9"/>
        <v>2.2391075903322286E-3</v>
      </c>
      <c r="J80" s="45">
        <f t="shared" si="8"/>
        <v>-150</v>
      </c>
    </row>
    <row r="81" spans="1:10">
      <c r="A81" s="43">
        <v>80</v>
      </c>
      <c r="B81" s="107" t="s">
        <v>171</v>
      </c>
      <c r="C81" s="32">
        <v>18149</v>
      </c>
      <c r="D81" s="32">
        <v>18916</v>
      </c>
      <c r="E81" s="32">
        <v>18779</v>
      </c>
      <c r="F81" s="104">
        <f t="shared" si="5"/>
        <v>6.1135049893805563E-3</v>
      </c>
      <c r="G81" s="104">
        <f t="shared" si="6"/>
        <v>3.4712656344702185E-2</v>
      </c>
      <c r="H81" s="101">
        <f t="shared" si="7"/>
        <v>630</v>
      </c>
      <c r="I81" s="105">
        <f t="shared" si="9"/>
        <v>5.0925551693476682E-3</v>
      </c>
      <c r="J81" s="45">
        <f t="shared" si="8"/>
        <v>-137</v>
      </c>
    </row>
    <row r="82" spans="1:10">
      <c r="A82" s="43">
        <v>81</v>
      </c>
      <c r="B82" s="107" t="s">
        <v>172</v>
      </c>
      <c r="C82" s="32">
        <v>12262</v>
      </c>
      <c r="D82" s="32">
        <v>12879</v>
      </c>
      <c r="E82" s="32">
        <v>12798</v>
      </c>
      <c r="F82" s="104">
        <f t="shared" si="5"/>
        <v>4.1663899490969889E-3</v>
      </c>
      <c r="G82" s="104">
        <f t="shared" si="6"/>
        <v>4.3712281846354589E-2</v>
      </c>
      <c r="H82" s="101">
        <f t="shared" si="7"/>
        <v>536</v>
      </c>
      <c r="I82" s="105">
        <f t="shared" si="9"/>
        <v>4.3327136043973813E-3</v>
      </c>
      <c r="J82" s="45">
        <f t="shared" si="8"/>
        <v>-81</v>
      </c>
    </row>
    <row r="83" spans="1:10" s="114" customFormat="1">
      <c r="A83" s="171" t="s">
        <v>173</v>
      </c>
      <c r="B83" s="171"/>
      <c r="C83" s="68">
        <v>2948014</v>
      </c>
      <c r="D83" s="68">
        <v>3083240</v>
      </c>
      <c r="E83" s="68">
        <v>3071724</v>
      </c>
      <c r="F83" s="104">
        <f t="shared" si="5"/>
        <v>1</v>
      </c>
      <c r="G83" s="104">
        <f t="shared" si="6"/>
        <v>4.1963844133711715E-2</v>
      </c>
      <c r="H83" s="101">
        <f t="shared" si="7"/>
        <v>123710</v>
      </c>
      <c r="I83" s="105">
        <f t="shared" si="9"/>
        <v>1</v>
      </c>
      <c r="J83" s="116">
        <f t="shared" si="8"/>
        <v>-11516</v>
      </c>
    </row>
    <row r="84" spans="1:10">
      <c r="C84" s="140"/>
      <c r="D84" s="139"/>
      <c r="E84" s="141"/>
      <c r="I84" s="13"/>
    </row>
  </sheetData>
  <mergeCells count="1">
    <mergeCell ref="A83:B8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143"/>
  <sheetViews>
    <sheetView zoomScale="80" zoomScaleNormal="80" workbookViewId="0">
      <pane ySplit="1" topLeftCell="A74" activePane="bottomLeft" state="frozen"/>
      <selection pane="bottomLeft" activeCell="J87" sqref="J87"/>
    </sheetView>
  </sheetViews>
  <sheetFormatPr defaultColWidth="9.1796875" defaultRowHeight="14.5"/>
  <cols>
    <col min="1" max="1" width="12.7265625" style="6" bestFit="1" customWidth="1"/>
    <col min="2" max="2" width="16.453125" style="6" bestFit="1" customWidth="1"/>
    <col min="3" max="5" width="12" style="6" customWidth="1"/>
    <col min="6" max="6" width="19.1796875" style="6" customWidth="1"/>
    <col min="7" max="8" width="33.1796875" style="6" customWidth="1"/>
    <col min="9" max="9" width="18.453125" style="6" customWidth="1"/>
    <col min="10" max="10" width="33.1796875" style="6" customWidth="1"/>
    <col min="11" max="16384" width="9.1796875" style="6"/>
  </cols>
  <sheetData>
    <row r="1" spans="1:10" ht="29">
      <c r="A1" s="97" t="s">
        <v>91</v>
      </c>
      <c r="B1" s="97" t="s">
        <v>174</v>
      </c>
      <c r="C1" s="97">
        <v>42186</v>
      </c>
      <c r="D1" s="97">
        <v>42522</v>
      </c>
      <c r="E1" s="97">
        <v>42552</v>
      </c>
      <c r="F1" s="96" t="s">
        <v>301</v>
      </c>
      <c r="G1" s="96" t="s">
        <v>298</v>
      </c>
      <c r="H1" s="96" t="s">
        <v>299</v>
      </c>
      <c r="I1" s="96" t="s">
        <v>303</v>
      </c>
      <c r="J1" s="100" t="s">
        <v>300</v>
      </c>
    </row>
    <row r="2" spans="1:10">
      <c r="A2" s="43">
        <v>1</v>
      </c>
      <c r="B2" s="107" t="s">
        <v>92</v>
      </c>
      <c r="C2" s="102">
        <v>38542</v>
      </c>
      <c r="D2" s="102">
        <v>39243</v>
      </c>
      <c r="E2" s="102">
        <v>38428</v>
      </c>
      <c r="F2" s="104">
        <f t="shared" ref="F2:F65" si="0">E2/$E$83</f>
        <v>2.2444334510997012E-2</v>
      </c>
      <c r="G2" s="104">
        <f t="shared" ref="G2:G65" si="1">(E2-C2)/C2</f>
        <v>-2.9578122567588605E-3</v>
      </c>
      <c r="H2" s="101">
        <f t="shared" ref="H2:H65" si="2">E2-C2</f>
        <v>-114</v>
      </c>
      <c r="I2" s="105">
        <f>H2/$H$83</f>
        <v>-6.8124775905342412E-3</v>
      </c>
      <c r="J2" s="102">
        <f t="shared" ref="J2:J65" si="3">E2-D2</f>
        <v>-815</v>
      </c>
    </row>
    <row r="3" spans="1:10">
      <c r="A3" s="43">
        <v>2</v>
      </c>
      <c r="B3" s="107" t="s">
        <v>93</v>
      </c>
      <c r="C3" s="102">
        <v>5719</v>
      </c>
      <c r="D3" s="102">
        <v>6412</v>
      </c>
      <c r="E3" s="102">
        <v>6037</v>
      </c>
      <c r="F3" s="104">
        <f t="shared" si="0"/>
        <v>3.5259822900720558E-3</v>
      </c>
      <c r="G3" s="104">
        <f t="shared" si="1"/>
        <v>5.5604126595558662E-2</v>
      </c>
      <c r="H3" s="101">
        <f t="shared" si="2"/>
        <v>318</v>
      </c>
      <c r="I3" s="105">
        <f t="shared" ref="I3:I66" si="4">H3/$H$83</f>
        <v>1.9003226963069199E-2</v>
      </c>
      <c r="J3" s="102">
        <f t="shared" si="3"/>
        <v>-375</v>
      </c>
    </row>
    <row r="4" spans="1:10">
      <c r="A4" s="43">
        <v>3</v>
      </c>
      <c r="B4" s="107" t="s">
        <v>94</v>
      </c>
      <c r="C4" s="102">
        <v>11793</v>
      </c>
      <c r="D4" s="102">
        <v>12501</v>
      </c>
      <c r="E4" s="102">
        <v>12138</v>
      </c>
      <c r="F4" s="104">
        <f t="shared" si="0"/>
        <v>7.0893445481024706E-3</v>
      </c>
      <c r="G4" s="104">
        <f t="shared" si="1"/>
        <v>2.9254642584584076E-2</v>
      </c>
      <c r="H4" s="101">
        <f t="shared" si="2"/>
        <v>345</v>
      </c>
      <c r="I4" s="105">
        <f t="shared" si="4"/>
        <v>2.0616708497669417E-2</v>
      </c>
      <c r="J4" s="102">
        <f t="shared" si="3"/>
        <v>-363</v>
      </c>
    </row>
    <row r="5" spans="1:10">
      <c r="A5" s="43">
        <v>4</v>
      </c>
      <c r="B5" s="107" t="s">
        <v>95</v>
      </c>
      <c r="C5" s="102">
        <v>2179</v>
      </c>
      <c r="D5" s="102">
        <v>2465</v>
      </c>
      <c r="E5" s="102">
        <v>2278</v>
      </c>
      <c r="F5" s="104">
        <f t="shared" si="0"/>
        <v>1.3304932345178306E-3</v>
      </c>
      <c r="G5" s="104">
        <f t="shared" si="1"/>
        <v>4.5433685176686556E-2</v>
      </c>
      <c r="H5" s="101">
        <f t="shared" si="2"/>
        <v>99</v>
      </c>
      <c r="I5" s="105">
        <f t="shared" si="4"/>
        <v>5.9160989602007885E-3</v>
      </c>
      <c r="J5" s="102">
        <f t="shared" si="3"/>
        <v>-187</v>
      </c>
    </row>
    <row r="6" spans="1:10">
      <c r="A6" s="43">
        <v>5</v>
      </c>
      <c r="B6" s="107" t="s">
        <v>96</v>
      </c>
      <c r="C6" s="102">
        <v>5479</v>
      </c>
      <c r="D6" s="102">
        <v>5607</v>
      </c>
      <c r="E6" s="102">
        <v>5449</v>
      </c>
      <c r="F6" s="104">
        <f t="shared" si="0"/>
        <v>3.182553834454635E-3</v>
      </c>
      <c r="G6" s="104">
        <f t="shared" si="1"/>
        <v>-5.4754517247672932E-3</v>
      </c>
      <c r="H6" s="101">
        <f t="shared" si="2"/>
        <v>-30</v>
      </c>
      <c r="I6" s="105">
        <f t="shared" si="4"/>
        <v>-1.7927572606669057E-3</v>
      </c>
      <c r="J6" s="102">
        <f t="shared" si="3"/>
        <v>-158</v>
      </c>
    </row>
    <row r="7" spans="1:10">
      <c r="A7" s="43">
        <v>6</v>
      </c>
      <c r="B7" s="107" t="s">
        <v>97</v>
      </c>
      <c r="C7" s="102">
        <v>134329</v>
      </c>
      <c r="D7" s="102">
        <v>136899</v>
      </c>
      <c r="E7" s="102">
        <v>134326</v>
      </c>
      <c r="F7" s="104">
        <f t="shared" si="0"/>
        <v>7.845471212460145E-2</v>
      </c>
      <c r="G7" s="104">
        <f t="shared" si="1"/>
        <v>-2.2333226630139434E-5</v>
      </c>
      <c r="H7" s="101">
        <f t="shared" si="2"/>
        <v>-3</v>
      </c>
      <c r="I7" s="105">
        <f t="shared" si="4"/>
        <v>-1.7927572606669058E-4</v>
      </c>
      <c r="J7" s="102">
        <f t="shared" si="3"/>
        <v>-2573</v>
      </c>
    </row>
    <row r="8" spans="1:10">
      <c r="A8" s="43">
        <v>7</v>
      </c>
      <c r="B8" s="107" t="s">
        <v>98</v>
      </c>
      <c r="C8" s="102">
        <v>69977</v>
      </c>
      <c r="D8" s="102">
        <v>69719</v>
      </c>
      <c r="E8" s="102">
        <v>68145</v>
      </c>
      <c r="F8" s="104">
        <f t="shared" si="0"/>
        <v>3.980090494566179E-2</v>
      </c>
      <c r="G8" s="104">
        <f t="shared" si="1"/>
        <v>-2.6180030581476769E-2</v>
      </c>
      <c r="H8" s="101">
        <f t="shared" si="2"/>
        <v>-1832</v>
      </c>
      <c r="I8" s="105">
        <f t="shared" si="4"/>
        <v>-0.10947771005139237</v>
      </c>
      <c r="J8" s="102">
        <f t="shared" si="3"/>
        <v>-1574</v>
      </c>
    </row>
    <row r="9" spans="1:10">
      <c r="A9" s="43">
        <v>8</v>
      </c>
      <c r="B9" s="107" t="s">
        <v>99</v>
      </c>
      <c r="C9" s="102">
        <v>3365</v>
      </c>
      <c r="D9" s="102">
        <v>3542</v>
      </c>
      <c r="E9" s="102">
        <v>3496</v>
      </c>
      <c r="F9" s="104">
        <f t="shared" si="0"/>
        <v>2.041880749725345E-3</v>
      </c>
      <c r="G9" s="104">
        <f t="shared" si="1"/>
        <v>3.8930163447251115E-2</v>
      </c>
      <c r="H9" s="101">
        <f t="shared" si="2"/>
        <v>131</v>
      </c>
      <c r="I9" s="105">
        <f t="shared" si="4"/>
        <v>7.8283733715788211E-3</v>
      </c>
      <c r="J9" s="102">
        <f t="shared" si="3"/>
        <v>-46</v>
      </c>
    </row>
    <row r="10" spans="1:10">
      <c r="A10" s="43">
        <v>9</v>
      </c>
      <c r="B10" s="107" t="s">
        <v>100</v>
      </c>
      <c r="C10" s="102">
        <v>25139</v>
      </c>
      <c r="D10" s="102">
        <v>26382</v>
      </c>
      <c r="E10" s="102">
        <v>25769</v>
      </c>
      <c r="F10" s="104">
        <f t="shared" si="0"/>
        <v>1.5050693661233527E-2</v>
      </c>
      <c r="G10" s="104">
        <f t="shared" si="1"/>
        <v>2.5060662715302915E-2</v>
      </c>
      <c r="H10" s="101">
        <f t="shared" si="2"/>
        <v>630</v>
      </c>
      <c r="I10" s="105">
        <f t="shared" si="4"/>
        <v>3.764790247400502E-2</v>
      </c>
      <c r="J10" s="102">
        <f t="shared" si="3"/>
        <v>-613</v>
      </c>
    </row>
    <row r="11" spans="1:10">
      <c r="A11" s="43">
        <v>10</v>
      </c>
      <c r="B11" s="107" t="s">
        <v>101</v>
      </c>
      <c r="C11" s="102">
        <v>26559</v>
      </c>
      <c r="D11" s="102">
        <v>27701</v>
      </c>
      <c r="E11" s="102">
        <v>26958</v>
      </c>
      <c r="F11" s="104">
        <f t="shared" si="0"/>
        <v>1.5745143378459909E-2</v>
      </c>
      <c r="G11" s="104">
        <f t="shared" si="1"/>
        <v>1.5023155992318987E-2</v>
      </c>
      <c r="H11" s="101">
        <f t="shared" si="2"/>
        <v>399</v>
      </c>
      <c r="I11" s="105">
        <f t="shared" si="4"/>
        <v>2.3843671566869847E-2</v>
      </c>
      <c r="J11" s="102">
        <f t="shared" si="3"/>
        <v>-743</v>
      </c>
    </row>
    <row r="12" spans="1:10">
      <c r="A12" s="43">
        <v>11</v>
      </c>
      <c r="B12" s="107" t="s">
        <v>102</v>
      </c>
      <c r="C12" s="102">
        <v>4273</v>
      </c>
      <c r="D12" s="102">
        <v>4530</v>
      </c>
      <c r="E12" s="102">
        <v>4393</v>
      </c>
      <c r="F12" s="104">
        <f t="shared" si="0"/>
        <v>2.5657843631417161E-3</v>
      </c>
      <c r="G12" s="104">
        <f t="shared" si="1"/>
        <v>2.8083313831032061E-2</v>
      </c>
      <c r="H12" s="101">
        <f t="shared" si="2"/>
        <v>120</v>
      </c>
      <c r="I12" s="105">
        <f t="shared" si="4"/>
        <v>7.1710290426676227E-3</v>
      </c>
      <c r="J12" s="102">
        <f t="shared" si="3"/>
        <v>-137</v>
      </c>
    </row>
    <row r="13" spans="1:10">
      <c r="A13" s="43">
        <v>12</v>
      </c>
      <c r="B13" s="107" t="s">
        <v>103</v>
      </c>
      <c r="C13" s="102">
        <v>1972</v>
      </c>
      <c r="D13" s="102">
        <v>2238</v>
      </c>
      <c r="E13" s="102">
        <v>2176</v>
      </c>
      <c r="F13" s="104">
        <f t="shared" si="0"/>
        <v>1.2709189105841964E-3</v>
      </c>
      <c r="G13" s="104">
        <f t="shared" si="1"/>
        <v>0.10344827586206896</v>
      </c>
      <c r="H13" s="101">
        <f t="shared" si="2"/>
        <v>204</v>
      </c>
      <c r="I13" s="105">
        <f t="shared" si="4"/>
        <v>1.2190749372534958E-2</v>
      </c>
      <c r="J13" s="102">
        <f t="shared" si="3"/>
        <v>-62</v>
      </c>
    </row>
    <row r="14" spans="1:10">
      <c r="A14" s="43">
        <v>13</v>
      </c>
      <c r="B14" s="107" t="s">
        <v>104</v>
      </c>
      <c r="C14" s="102">
        <v>2398</v>
      </c>
      <c r="D14" s="102">
        <v>2503</v>
      </c>
      <c r="E14" s="102">
        <v>2405</v>
      </c>
      <c r="F14" s="104">
        <f t="shared" si="0"/>
        <v>1.4046691084351986E-3</v>
      </c>
      <c r="G14" s="104">
        <f t="shared" si="1"/>
        <v>2.9190992493744786E-3</v>
      </c>
      <c r="H14" s="101">
        <f t="shared" si="2"/>
        <v>7</v>
      </c>
      <c r="I14" s="105">
        <f t="shared" si="4"/>
        <v>4.1831002748894469E-4</v>
      </c>
      <c r="J14" s="102">
        <f t="shared" si="3"/>
        <v>-98</v>
      </c>
    </row>
    <row r="15" spans="1:10">
      <c r="A15" s="43">
        <v>14</v>
      </c>
      <c r="B15" s="107" t="s">
        <v>105</v>
      </c>
      <c r="C15" s="102">
        <v>6728</v>
      </c>
      <c r="D15" s="102">
        <v>7080</v>
      </c>
      <c r="E15" s="102">
        <v>6848</v>
      </c>
      <c r="F15" s="104">
        <f t="shared" si="0"/>
        <v>3.9996565715443829E-3</v>
      </c>
      <c r="G15" s="104">
        <f t="shared" si="1"/>
        <v>1.78359096313912E-2</v>
      </c>
      <c r="H15" s="101">
        <f t="shared" si="2"/>
        <v>120</v>
      </c>
      <c r="I15" s="105">
        <f t="shared" si="4"/>
        <v>7.1710290426676227E-3</v>
      </c>
      <c r="J15" s="102">
        <f t="shared" si="3"/>
        <v>-232</v>
      </c>
    </row>
    <row r="16" spans="1:10">
      <c r="A16" s="43">
        <v>15</v>
      </c>
      <c r="B16" s="107" t="s">
        <v>106</v>
      </c>
      <c r="C16" s="102">
        <v>5539</v>
      </c>
      <c r="D16" s="102">
        <v>5866</v>
      </c>
      <c r="E16" s="102">
        <v>5677</v>
      </c>
      <c r="F16" s="104">
        <f t="shared" si="0"/>
        <v>3.315719970306288E-3</v>
      </c>
      <c r="G16" s="104">
        <f t="shared" si="1"/>
        <v>2.4914244448456399E-2</v>
      </c>
      <c r="H16" s="101">
        <f t="shared" si="2"/>
        <v>138</v>
      </c>
      <c r="I16" s="105">
        <f t="shared" si="4"/>
        <v>8.2466833990677661E-3</v>
      </c>
      <c r="J16" s="102">
        <f t="shared" si="3"/>
        <v>-189</v>
      </c>
    </row>
    <row r="17" spans="1:11">
      <c r="A17" s="43">
        <v>16</v>
      </c>
      <c r="B17" s="107" t="s">
        <v>107</v>
      </c>
      <c r="C17" s="102">
        <v>69769</v>
      </c>
      <c r="D17" s="102">
        <v>72025</v>
      </c>
      <c r="E17" s="102">
        <v>70947</v>
      </c>
      <c r="F17" s="104">
        <f t="shared" si="0"/>
        <v>4.1437446667838683E-2</v>
      </c>
      <c r="G17" s="104">
        <f t="shared" si="1"/>
        <v>1.6884289584199286E-2</v>
      </c>
      <c r="H17" s="101">
        <f t="shared" si="2"/>
        <v>1178</v>
      </c>
      <c r="I17" s="105">
        <f t="shared" si="4"/>
        <v>7.039560176885383E-2</v>
      </c>
      <c r="J17" s="102">
        <f t="shared" si="3"/>
        <v>-1078</v>
      </c>
    </row>
    <row r="18" spans="1:11">
      <c r="A18" s="43">
        <v>17</v>
      </c>
      <c r="B18" s="107" t="s">
        <v>108</v>
      </c>
      <c r="C18" s="102">
        <v>13094</v>
      </c>
      <c r="D18" s="102">
        <v>13748</v>
      </c>
      <c r="E18" s="102">
        <v>13533</v>
      </c>
      <c r="F18" s="104">
        <f t="shared" si="0"/>
        <v>7.9041110371948203E-3</v>
      </c>
      <c r="G18" s="104">
        <f t="shared" si="1"/>
        <v>3.3526806170765235E-2</v>
      </c>
      <c r="H18" s="101">
        <f t="shared" si="2"/>
        <v>439</v>
      </c>
      <c r="I18" s="105">
        <f t="shared" si="4"/>
        <v>2.6234014581092386E-2</v>
      </c>
      <c r="J18" s="102">
        <f t="shared" si="3"/>
        <v>-215</v>
      </c>
    </row>
    <row r="19" spans="1:11">
      <c r="A19" s="43">
        <v>18</v>
      </c>
      <c r="B19" s="107" t="s">
        <v>109</v>
      </c>
      <c r="C19" s="102">
        <v>2744</v>
      </c>
      <c r="D19" s="102">
        <v>3014</v>
      </c>
      <c r="E19" s="102">
        <v>2891</v>
      </c>
      <c r="F19" s="104">
        <f t="shared" si="0"/>
        <v>1.6885232401189852E-3</v>
      </c>
      <c r="G19" s="104">
        <f t="shared" si="1"/>
        <v>5.3571428571428568E-2</v>
      </c>
      <c r="H19" s="101">
        <f t="shared" si="2"/>
        <v>147</v>
      </c>
      <c r="I19" s="105">
        <f t="shared" si="4"/>
        <v>8.7845105772678383E-3</v>
      </c>
      <c r="J19" s="102">
        <f t="shared" si="3"/>
        <v>-123</v>
      </c>
    </row>
    <row r="20" spans="1:11">
      <c r="A20" s="43">
        <v>19</v>
      </c>
      <c r="B20" s="107" t="s">
        <v>110</v>
      </c>
      <c r="C20" s="102">
        <v>7782</v>
      </c>
      <c r="D20" s="102">
        <v>8290</v>
      </c>
      <c r="E20" s="102">
        <v>7916</v>
      </c>
      <c r="F20" s="104">
        <f t="shared" si="0"/>
        <v>4.6234347868494936E-3</v>
      </c>
      <c r="G20" s="104">
        <f t="shared" si="1"/>
        <v>1.7219223849910047E-2</v>
      </c>
      <c r="H20" s="101">
        <f t="shared" si="2"/>
        <v>134</v>
      </c>
      <c r="I20" s="105">
        <f t="shared" si="4"/>
        <v>8.0076490976455118E-3</v>
      </c>
      <c r="J20" s="102">
        <f t="shared" si="3"/>
        <v>-374</v>
      </c>
      <c r="K20" s="4"/>
    </row>
    <row r="21" spans="1:11">
      <c r="A21" s="43">
        <v>20</v>
      </c>
      <c r="B21" s="107" t="s">
        <v>111</v>
      </c>
      <c r="C21" s="102">
        <v>23722</v>
      </c>
      <c r="D21" s="102">
        <v>24380</v>
      </c>
      <c r="E21" s="102">
        <v>23757</v>
      </c>
      <c r="F21" s="104">
        <f t="shared" si="0"/>
        <v>1.3875560918542626E-2</v>
      </c>
      <c r="G21" s="104">
        <f t="shared" si="1"/>
        <v>1.4754236573644719E-3</v>
      </c>
      <c r="H21" s="101">
        <f t="shared" si="2"/>
        <v>35</v>
      </c>
      <c r="I21" s="105">
        <f t="shared" si="4"/>
        <v>2.0915501374447233E-3</v>
      </c>
      <c r="J21" s="102">
        <f t="shared" si="3"/>
        <v>-623</v>
      </c>
      <c r="K21" s="3"/>
    </row>
    <row r="22" spans="1:11">
      <c r="A22" s="43">
        <v>21</v>
      </c>
      <c r="B22" s="107" t="s">
        <v>112</v>
      </c>
      <c r="C22" s="102">
        <v>12842</v>
      </c>
      <c r="D22" s="102">
        <v>13327</v>
      </c>
      <c r="E22" s="102">
        <v>13004</v>
      </c>
      <c r="F22" s="104">
        <f t="shared" si="0"/>
        <v>7.5951422395390119E-3</v>
      </c>
      <c r="G22" s="104">
        <f t="shared" si="1"/>
        <v>1.2614857498831957E-2</v>
      </c>
      <c r="H22" s="101">
        <f t="shared" si="2"/>
        <v>162</v>
      </c>
      <c r="I22" s="105">
        <f t="shared" si="4"/>
        <v>9.6808892076012901E-3</v>
      </c>
      <c r="J22" s="102">
        <f t="shared" si="3"/>
        <v>-323</v>
      </c>
      <c r="K22" s="4"/>
    </row>
    <row r="23" spans="1:11">
      <c r="A23" s="43">
        <v>22</v>
      </c>
      <c r="B23" s="107" t="s">
        <v>113</v>
      </c>
      <c r="C23" s="102">
        <v>9135</v>
      </c>
      <c r="D23" s="102">
        <v>9282</v>
      </c>
      <c r="E23" s="102">
        <v>8995</v>
      </c>
      <c r="F23" s="104">
        <f t="shared" si="0"/>
        <v>5.2536376841474473E-3</v>
      </c>
      <c r="G23" s="104">
        <f t="shared" si="1"/>
        <v>-1.532567049808429E-2</v>
      </c>
      <c r="H23" s="101">
        <f t="shared" si="2"/>
        <v>-140</v>
      </c>
      <c r="I23" s="105">
        <f t="shared" si="4"/>
        <v>-8.3662005497788933E-3</v>
      </c>
      <c r="J23" s="102">
        <f t="shared" si="3"/>
        <v>-287</v>
      </c>
      <c r="K23" s="4"/>
    </row>
    <row r="24" spans="1:11">
      <c r="A24" s="43">
        <v>23</v>
      </c>
      <c r="B24" s="107" t="s">
        <v>114</v>
      </c>
      <c r="C24" s="102">
        <v>6875</v>
      </c>
      <c r="D24" s="102">
        <v>7186</v>
      </c>
      <c r="E24" s="102">
        <v>7077</v>
      </c>
      <c r="F24" s="104">
        <f t="shared" si="0"/>
        <v>4.1334067693953851E-3</v>
      </c>
      <c r="G24" s="104">
        <f t="shared" si="1"/>
        <v>2.9381818181818183E-2</v>
      </c>
      <c r="H24" s="101">
        <f t="shared" si="2"/>
        <v>202</v>
      </c>
      <c r="I24" s="105">
        <f t="shared" si="4"/>
        <v>1.2071232221823831E-2</v>
      </c>
      <c r="J24" s="102">
        <f t="shared" si="3"/>
        <v>-109</v>
      </c>
      <c r="K24" s="4"/>
    </row>
    <row r="25" spans="1:11">
      <c r="A25" s="43">
        <v>24</v>
      </c>
      <c r="B25" s="107" t="s">
        <v>115</v>
      </c>
      <c r="C25" s="102">
        <v>3338</v>
      </c>
      <c r="D25" s="102">
        <v>3579</v>
      </c>
      <c r="E25" s="102">
        <v>3477</v>
      </c>
      <c r="F25" s="104">
        <f t="shared" si="0"/>
        <v>2.0307835717377071E-3</v>
      </c>
      <c r="G25" s="104">
        <f t="shared" si="1"/>
        <v>4.1641701617735172E-2</v>
      </c>
      <c r="H25" s="101">
        <f t="shared" si="2"/>
        <v>139</v>
      </c>
      <c r="I25" s="105">
        <f t="shared" si="4"/>
        <v>8.3064419744233297E-3</v>
      </c>
      <c r="J25" s="102">
        <f t="shared" si="3"/>
        <v>-102</v>
      </c>
      <c r="K25" s="4"/>
    </row>
    <row r="26" spans="1:11">
      <c r="A26" s="43">
        <v>25</v>
      </c>
      <c r="B26" s="107" t="s">
        <v>116</v>
      </c>
      <c r="C26" s="102">
        <v>8624</v>
      </c>
      <c r="D26" s="102">
        <v>9544</v>
      </c>
      <c r="E26" s="102">
        <v>9108</v>
      </c>
      <c r="F26" s="104">
        <f t="shared" si="0"/>
        <v>5.3196366900739251E-3</v>
      </c>
      <c r="G26" s="104">
        <f t="shared" si="1"/>
        <v>5.6122448979591837E-2</v>
      </c>
      <c r="H26" s="101">
        <f t="shared" si="2"/>
        <v>484</v>
      </c>
      <c r="I26" s="105">
        <f t="shared" si="4"/>
        <v>2.8923150472092745E-2</v>
      </c>
      <c r="J26" s="102">
        <f t="shared" si="3"/>
        <v>-436</v>
      </c>
      <c r="K26" s="4"/>
    </row>
    <row r="27" spans="1:11">
      <c r="A27" s="43">
        <v>26</v>
      </c>
      <c r="B27" s="107" t="s">
        <v>117</v>
      </c>
      <c r="C27" s="102">
        <v>18881</v>
      </c>
      <c r="D27" s="102">
        <v>19613</v>
      </c>
      <c r="E27" s="102">
        <v>19104</v>
      </c>
      <c r="F27" s="104">
        <f t="shared" si="0"/>
        <v>1.1157920435570077E-2</v>
      </c>
      <c r="G27" s="104">
        <f t="shared" si="1"/>
        <v>1.1810815105132143E-2</v>
      </c>
      <c r="H27" s="101">
        <f t="shared" si="2"/>
        <v>223</v>
      </c>
      <c r="I27" s="105">
        <f t="shared" si="4"/>
        <v>1.3326162304290666E-2</v>
      </c>
      <c r="J27" s="102">
        <f t="shared" si="3"/>
        <v>-509</v>
      </c>
      <c r="K27" s="3"/>
    </row>
    <row r="28" spans="1:11">
      <c r="A28" s="43">
        <v>27</v>
      </c>
      <c r="B28" s="107" t="s">
        <v>118</v>
      </c>
      <c r="C28" s="102">
        <v>31357</v>
      </c>
      <c r="D28" s="102">
        <v>32012</v>
      </c>
      <c r="E28" s="102">
        <v>31341</v>
      </c>
      <c r="F28" s="104">
        <f t="shared" si="0"/>
        <v>1.8305087121608134E-2</v>
      </c>
      <c r="G28" s="104">
        <f t="shared" si="1"/>
        <v>-5.1025289409063366E-4</v>
      </c>
      <c r="H28" s="101">
        <f t="shared" si="2"/>
        <v>-16</v>
      </c>
      <c r="I28" s="105">
        <f t="shared" si="4"/>
        <v>-9.5613720568901641E-4</v>
      </c>
      <c r="J28" s="102">
        <f t="shared" si="3"/>
        <v>-671</v>
      </c>
      <c r="K28" s="4"/>
    </row>
    <row r="29" spans="1:11">
      <c r="A29" s="43">
        <v>28</v>
      </c>
      <c r="B29" s="107" t="s">
        <v>119</v>
      </c>
      <c r="C29" s="102">
        <v>7305</v>
      </c>
      <c r="D29" s="102">
        <v>7818</v>
      </c>
      <c r="E29" s="102">
        <v>7481</v>
      </c>
      <c r="F29" s="104">
        <f t="shared" si="0"/>
        <v>4.3693678171325238E-3</v>
      </c>
      <c r="G29" s="104">
        <f t="shared" si="1"/>
        <v>2.4093086926762493E-2</v>
      </c>
      <c r="H29" s="101">
        <f t="shared" si="2"/>
        <v>176</v>
      </c>
      <c r="I29" s="105">
        <f t="shared" si="4"/>
        <v>1.051750926257918E-2</v>
      </c>
      <c r="J29" s="102">
        <f t="shared" si="3"/>
        <v>-337</v>
      </c>
      <c r="K29" s="4"/>
    </row>
    <row r="30" spans="1:11">
      <c r="A30" s="43">
        <v>29</v>
      </c>
      <c r="B30" s="107" t="s">
        <v>120</v>
      </c>
      <c r="C30" s="102">
        <v>2073</v>
      </c>
      <c r="D30" s="102">
        <v>2217</v>
      </c>
      <c r="E30" s="102">
        <v>2151</v>
      </c>
      <c r="F30" s="104">
        <f t="shared" si="0"/>
        <v>1.2563173606004625E-3</v>
      </c>
      <c r="G30" s="104">
        <f t="shared" si="1"/>
        <v>3.7626628075253257E-2</v>
      </c>
      <c r="H30" s="101">
        <f t="shared" si="2"/>
        <v>78</v>
      </c>
      <c r="I30" s="105">
        <f t="shared" si="4"/>
        <v>4.6611688777339552E-3</v>
      </c>
      <c r="J30" s="102">
        <f t="shared" si="3"/>
        <v>-66</v>
      </c>
      <c r="K30" s="3"/>
    </row>
    <row r="31" spans="1:11">
      <c r="A31" s="43">
        <v>30</v>
      </c>
      <c r="B31" s="107" t="s">
        <v>121</v>
      </c>
      <c r="C31" s="102">
        <v>1202</v>
      </c>
      <c r="D31" s="102">
        <v>1177</v>
      </c>
      <c r="E31" s="102">
        <v>1156</v>
      </c>
      <c r="F31" s="104">
        <f t="shared" si="0"/>
        <v>6.7517567124785426E-4</v>
      </c>
      <c r="G31" s="104">
        <f t="shared" si="1"/>
        <v>-3.8269550748752081E-2</v>
      </c>
      <c r="H31" s="101">
        <f t="shared" si="2"/>
        <v>-46</v>
      </c>
      <c r="I31" s="105">
        <f t="shared" si="4"/>
        <v>-2.7488944663559222E-3</v>
      </c>
      <c r="J31" s="102">
        <f t="shared" si="3"/>
        <v>-21</v>
      </c>
      <c r="K31" s="4"/>
    </row>
    <row r="32" spans="1:11">
      <c r="A32" s="43">
        <v>31</v>
      </c>
      <c r="B32" s="107" t="s">
        <v>122</v>
      </c>
      <c r="C32" s="102">
        <v>20794</v>
      </c>
      <c r="D32" s="102">
        <v>21435</v>
      </c>
      <c r="E32" s="102">
        <v>21123</v>
      </c>
      <c r="F32" s="104">
        <f t="shared" si="0"/>
        <v>1.2337141612256424E-2</v>
      </c>
      <c r="G32" s="104">
        <f t="shared" si="1"/>
        <v>1.5821871693757816E-2</v>
      </c>
      <c r="H32" s="101">
        <f t="shared" si="2"/>
        <v>329</v>
      </c>
      <c r="I32" s="105">
        <f t="shared" si="4"/>
        <v>1.96605712919804E-2</v>
      </c>
      <c r="J32" s="102">
        <f t="shared" si="3"/>
        <v>-312</v>
      </c>
      <c r="K32" s="4"/>
    </row>
    <row r="33" spans="1:11">
      <c r="A33" s="43">
        <v>32</v>
      </c>
      <c r="B33" s="107" t="s">
        <v>123</v>
      </c>
      <c r="C33" s="102">
        <v>8112</v>
      </c>
      <c r="D33" s="102">
        <v>8714</v>
      </c>
      <c r="E33" s="102">
        <v>8430</v>
      </c>
      <c r="F33" s="104">
        <f t="shared" si="0"/>
        <v>4.9236426545150617E-3</v>
      </c>
      <c r="G33" s="104">
        <f t="shared" si="1"/>
        <v>3.9201183431952662E-2</v>
      </c>
      <c r="H33" s="101">
        <f t="shared" si="2"/>
        <v>318</v>
      </c>
      <c r="I33" s="105">
        <f t="shared" si="4"/>
        <v>1.9003226963069199E-2</v>
      </c>
      <c r="J33" s="102">
        <f t="shared" si="3"/>
        <v>-284</v>
      </c>
      <c r="K33" s="4"/>
    </row>
    <row r="34" spans="1:11">
      <c r="A34" s="43">
        <v>33</v>
      </c>
      <c r="B34" s="107" t="s">
        <v>124</v>
      </c>
      <c r="C34" s="102">
        <v>33680</v>
      </c>
      <c r="D34" s="102">
        <v>35235</v>
      </c>
      <c r="E34" s="102">
        <v>34430</v>
      </c>
      <c r="F34" s="104">
        <f t="shared" si="0"/>
        <v>2.010925463759829E-2</v>
      </c>
      <c r="G34" s="104">
        <f t="shared" si="1"/>
        <v>2.2268408551068885E-2</v>
      </c>
      <c r="H34" s="101">
        <f t="shared" si="2"/>
        <v>750</v>
      </c>
      <c r="I34" s="105">
        <f t="shared" si="4"/>
        <v>4.4818931516672642E-2</v>
      </c>
      <c r="J34" s="102">
        <f t="shared" si="3"/>
        <v>-805</v>
      </c>
      <c r="K34" s="4"/>
    </row>
    <row r="35" spans="1:11">
      <c r="A35" s="43">
        <v>34</v>
      </c>
      <c r="B35" s="107" t="s">
        <v>125</v>
      </c>
      <c r="C35" s="102">
        <v>495952</v>
      </c>
      <c r="D35" s="102">
        <v>503205</v>
      </c>
      <c r="E35" s="102">
        <v>493874</v>
      </c>
      <c r="F35" s="104">
        <f t="shared" si="0"/>
        <v>0.28845303586666332</v>
      </c>
      <c r="G35" s="104">
        <f t="shared" si="1"/>
        <v>-4.1899216053166433E-3</v>
      </c>
      <c r="H35" s="101">
        <f t="shared" si="2"/>
        <v>-2078</v>
      </c>
      <c r="I35" s="105">
        <f t="shared" si="4"/>
        <v>-0.124178319588861</v>
      </c>
      <c r="J35" s="102">
        <f t="shared" si="3"/>
        <v>-9331</v>
      </c>
    </row>
    <row r="36" spans="1:11">
      <c r="A36" s="43">
        <v>35</v>
      </c>
      <c r="B36" s="107" t="s">
        <v>126</v>
      </c>
      <c r="C36" s="102">
        <v>118393</v>
      </c>
      <c r="D36" s="102">
        <v>121778</v>
      </c>
      <c r="E36" s="102">
        <v>119310</v>
      </c>
      <c r="F36" s="104">
        <f t="shared" si="0"/>
        <v>6.9684437142371533E-2</v>
      </c>
      <c r="G36" s="104">
        <f t="shared" si="1"/>
        <v>7.7453903524701629E-3</v>
      </c>
      <c r="H36" s="101">
        <f t="shared" si="2"/>
        <v>917</v>
      </c>
      <c r="I36" s="105">
        <f t="shared" si="4"/>
        <v>5.4798613601051753E-2</v>
      </c>
      <c r="J36" s="102">
        <f t="shared" si="3"/>
        <v>-2468</v>
      </c>
    </row>
    <row r="37" spans="1:11">
      <c r="A37" s="43">
        <v>36</v>
      </c>
      <c r="B37" s="107" t="s">
        <v>127</v>
      </c>
      <c r="C37" s="102">
        <v>2656</v>
      </c>
      <c r="D37" s="102">
        <v>2930</v>
      </c>
      <c r="E37" s="102">
        <v>2749</v>
      </c>
      <c r="F37" s="104">
        <f t="shared" si="0"/>
        <v>1.6055864362113767E-3</v>
      </c>
      <c r="G37" s="104">
        <f t="shared" si="1"/>
        <v>3.5015060240963854E-2</v>
      </c>
      <c r="H37" s="101">
        <f t="shared" si="2"/>
        <v>93</v>
      </c>
      <c r="I37" s="105">
        <f t="shared" si="4"/>
        <v>5.5575475080674079E-3</v>
      </c>
      <c r="J37" s="102">
        <f t="shared" si="3"/>
        <v>-181</v>
      </c>
    </row>
    <row r="38" spans="1:11">
      <c r="A38" s="43">
        <v>37</v>
      </c>
      <c r="B38" s="107" t="s">
        <v>128</v>
      </c>
      <c r="C38" s="102">
        <v>6402</v>
      </c>
      <c r="D38" s="102">
        <v>7114</v>
      </c>
      <c r="E38" s="102">
        <v>6701</v>
      </c>
      <c r="F38" s="104">
        <f t="shared" si="0"/>
        <v>3.9137994576400274E-3</v>
      </c>
      <c r="G38" s="104">
        <f t="shared" si="1"/>
        <v>4.6704154951577634E-2</v>
      </c>
      <c r="H38" s="101">
        <f t="shared" si="2"/>
        <v>299</v>
      </c>
      <c r="I38" s="105">
        <f t="shared" si="4"/>
        <v>1.7867814031313493E-2</v>
      </c>
      <c r="J38" s="102">
        <f t="shared" si="3"/>
        <v>-413</v>
      </c>
    </row>
    <row r="39" spans="1:11">
      <c r="A39" s="43">
        <v>38</v>
      </c>
      <c r="B39" s="107" t="s">
        <v>129</v>
      </c>
      <c r="C39" s="102">
        <v>28326</v>
      </c>
      <c r="D39" s="102">
        <v>29352</v>
      </c>
      <c r="E39" s="102">
        <v>28851</v>
      </c>
      <c r="F39" s="104">
        <f t="shared" si="0"/>
        <v>1.6850772743228239E-2</v>
      </c>
      <c r="G39" s="104">
        <f t="shared" si="1"/>
        <v>1.8534208854056343E-2</v>
      </c>
      <c r="H39" s="101">
        <f t="shared" si="2"/>
        <v>525</v>
      </c>
      <c r="I39" s="105">
        <f t="shared" si="4"/>
        <v>3.1373252061670853E-2</v>
      </c>
      <c r="J39" s="102">
        <f t="shared" si="3"/>
        <v>-501</v>
      </c>
    </row>
    <row r="40" spans="1:11">
      <c r="A40" s="43">
        <v>39</v>
      </c>
      <c r="B40" s="107" t="s">
        <v>130</v>
      </c>
      <c r="C40" s="102">
        <v>7538</v>
      </c>
      <c r="D40" s="102">
        <v>7923</v>
      </c>
      <c r="E40" s="102">
        <v>7686</v>
      </c>
      <c r="F40" s="104">
        <f t="shared" si="0"/>
        <v>4.4891005269991416E-3</v>
      </c>
      <c r="G40" s="104">
        <f t="shared" si="1"/>
        <v>1.9633855133987795E-2</v>
      </c>
      <c r="H40" s="101">
        <f t="shared" si="2"/>
        <v>148</v>
      </c>
      <c r="I40" s="105">
        <f t="shared" si="4"/>
        <v>8.8442691526234019E-3</v>
      </c>
      <c r="J40" s="102">
        <f t="shared" si="3"/>
        <v>-237</v>
      </c>
    </row>
    <row r="41" spans="1:11">
      <c r="A41" s="43">
        <v>40</v>
      </c>
      <c r="B41" s="107" t="s">
        <v>131</v>
      </c>
      <c r="C41" s="102">
        <v>3511</v>
      </c>
      <c r="D41" s="102">
        <v>3757</v>
      </c>
      <c r="E41" s="102">
        <v>3631</v>
      </c>
      <c r="F41" s="104">
        <f t="shared" si="0"/>
        <v>2.1207291196375078E-3</v>
      </c>
      <c r="G41" s="104">
        <f t="shared" si="1"/>
        <v>3.4178296781543722E-2</v>
      </c>
      <c r="H41" s="101">
        <f t="shared" si="2"/>
        <v>120</v>
      </c>
      <c r="I41" s="105">
        <f t="shared" si="4"/>
        <v>7.1710290426676227E-3</v>
      </c>
      <c r="J41" s="102">
        <f t="shared" si="3"/>
        <v>-126</v>
      </c>
    </row>
    <row r="42" spans="1:11">
      <c r="A42" s="43">
        <v>41</v>
      </c>
      <c r="B42" s="107" t="s">
        <v>132</v>
      </c>
      <c r="C42" s="102">
        <v>41116</v>
      </c>
      <c r="D42" s="102">
        <v>43337</v>
      </c>
      <c r="E42" s="102">
        <v>42626</v>
      </c>
      <c r="F42" s="104">
        <f t="shared" si="0"/>
        <v>2.4896226784265604E-2</v>
      </c>
      <c r="G42" s="104">
        <f t="shared" si="1"/>
        <v>3.6725362389337483E-2</v>
      </c>
      <c r="H42" s="101">
        <f t="shared" si="2"/>
        <v>1510</v>
      </c>
      <c r="I42" s="105">
        <f t="shared" si="4"/>
        <v>9.0235448786900915E-2</v>
      </c>
      <c r="J42" s="102">
        <f t="shared" si="3"/>
        <v>-711</v>
      </c>
    </row>
    <row r="43" spans="1:11">
      <c r="A43" s="43">
        <v>42</v>
      </c>
      <c r="B43" s="107" t="s">
        <v>133</v>
      </c>
      <c r="C43" s="102">
        <v>40924</v>
      </c>
      <c r="D43" s="102">
        <v>43071</v>
      </c>
      <c r="E43" s="102">
        <v>42114</v>
      </c>
      <c r="F43" s="104">
        <f t="shared" si="0"/>
        <v>2.4597187040598732E-2</v>
      </c>
      <c r="G43" s="104">
        <f t="shared" si="1"/>
        <v>2.9078291467109763E-2</v>
      </c>
      <c r="H43" s="101">
        <f t="shared" si="2"/>
        <v>1190</v>
      </c>
      <c r="I43" s="105">
        <f t="shared" si="4"/>
        <v>7.11127046731206E-2</v>
      </c>
      <c r="J43" s="102">
        <f t="shared" si="3"/>
        <v>-957</v>
      </c>
    </row>
    <row r="44" spans="1:11">
      <c r="A44" s="43">
        <v>43</v>
      </c>
      <c r="B44" s="107" t="s">
        <v>134</v>
      </c>
      <c r="C44" s="102">
        <v>9766</v>
      </c>
      <c r="D44" s="102">
        <v>10224</v>
      </c>
      <c r="E44" s="102">
        <v>9890</v>
      </c>
      <c r="F44" s="104">
        <f t="shared" si="0"/>
        <v>5.7763731735651202E-3</v>
      </c>
      <c r="G44" s="104">
        <f t="shared" si="1"/>
        <v>1.2697112430882654E-2</v>
      </c>
      <c r="H44" s="101">
        <f t="shared" si="2"/>
        <v>124</v>
      </c>
      <c r="I44" s="105">
        <f t="shared" si="4"/>
        <v>7.410063344089877E-3</v>
      </c>
      <c r="J44" s="102">
        <f t="shared" si="3"/>
        <v>-334</v>
      </c>
    </row>
    <row r="45" spans="1:11">
      <c r="A45" s="43">
        <v>44</v>
      </c>
      <c r="B45" s="107" t="s">
        <v>135</v>
      </c>
      <c r="C45" s="102">
        <v>10149</v>
      </c>
      <c r="D45" s="102">
        <v>10967</v>
      </c>
      <c r="E45" s="102">
        <v>10662</v>
      </c>
      <c r="F45" s="104">
        <f t="shared" si="0"/>
        <v>6.2272690370628221E-3</v>
      </c>
      <c r="G45" s="104">
        <f t="shared" si="1"/>
        <v>5.0546851906591785E-2</v>
      </c>
      <c r="H45" s="101">
        <f t="shared" si="2"/>
        <v>513</v>
      </c>
      <c r="I45" s="105">
        <f t="shared" si="4"/>
        <v>3.0656149157404087E-2</v>
      </c>
      <c r="J45" s="102">
        <f t="shared" si="3"/>
        <v>-305</v>
      </c>
    </row>
    <row r="46" spans="1:11">
      <c r="A46" s="43">
        <v>45</v>
      </c>
      <c r="B46" s="107" t="s">
        <v>136</v>
      </c>
      <c r="C46" s="102">
        <v>25125</v>
      </c>
      <c r="D46" s="102">
        <v>26478</v>
      </c>
      <c r="E46" s="102">
        <v>25695</v>
      </c>
      <c r="F46" s="104">
        <f t="shared" si="0"/>
        <v>1.5007473073281674E-2</v>
      </c>
      <c r="G46" s="104">
        <f t="shared" si="1"/>
        <v>2.2686567164179106E-2</v>
      </c>
      <c r="H46" s="101">
        <f t="shared" si="2"/>
        <v>570</v>
      </c>
      <c r="I46" s="105">
        <f t="shared" si="4"/>
        <v>3.4062387952671205E-2</v>
      </c>
      <c r="J46" s="102">
        <f t="shared" si="3"/>
        <v>-783</v>
      </c>
    </row>
    <row r="47" spans="1:11">
      <c r="A47" s="43">
        <v>46</v>
      </c>
      <c r="B47" s="107" t="s">
        <v>137</v>
      </c>
      <c r="C47" s="102">
        <v>13388</v>
      </c>
      <c r="D47" s="102">
        <v>14411</v>
      </c>
      <c r="E47" s="102">
        <v>14053</v>
      </c>
      <c r="F47" s="104">
        <f t="shared" si="0"/>
        <v>8.2078232768564852E-3</v>
      </c>
      <c r="G47" s="104">
        <f t="shared" si="1"/>
        <v>4.9671347475351062E-2</v>
      </c>
      <c r="H47" s="101">
        <f t="shared" si="2"/>
        <v>665</v>
      </c>
      <c r="I47" s="105">
        <f t="shared" si="4"/>
        <v>3.9739452611449746E-2</v>
      </c>
      <c r="J47" s="102">
        <f t="shared" si="3"/>
        <v>-358</v>
      </c>
    </row>
    <row r="48" spans="1:11">
      <c r="A48" s="43">
        <v>47</v>
      </c>
      <c r="B48" s="107" t="s">
        <v>138</v>
      </c>
      <c r="C48" s="102">
        <v>4823</v>
      </c>
      <c r="D48" s="102">
        <v>4940</v>
      </c>
      <c r="E48" s="102">
        <v>4792</v>
      </c>
      <c r="F48" s="104">
        <f t="shared" si="0"/>
        <v>2.7988251008821087E-3</v>
      </c>
      <c r="G48" s="104">
        <f t="shared" si="1"/>
        <v>-6.4275347294215218E-3</v>
      </c>
      <c r="H48" s="101">
        <f t="shared" si="2"/>
        <v>-31</v>
      </c>
      <c r="I48" s="105">
        <f t="shared" si="4"/>
        <v>-1.8525158360224692E-3</v>
      </c>
      <c r="J48" s="102">
        <f t="shared" si="3"/>
        <v>-148</v>
      </c>
    </row>
    <row r="49" spans="1:10">
      <c r="A49" s="43">
        <v>48</v>
      </c>
      <c r="B49" s="107" t="s">
        <v>139</v>
      </c>
      <c r="C49" s="102">
        <v>34759</v>
      </c>
      <c r="D49" s="102">
        <v>34907</v>
      </c>
      <c r="E49" s="102">
        <v>34372</v>
      </c>
      <c r="F49" s="104">
        <f t="shared" si="0"/>
        <v>2.0075379041636029E-2</v>
      </c>
      <c r="G49" s="104">
        <f t="shared" si="1"/>
        <v>-1.1133807071549814E-2</v>
      </c>
      <c r="H49" s="101">
        <f t="shared" si="2"/>
        <v>-387</v>
      </c>
      <c r="I49" s="105">
        <f t="shared" si="4"/>
        <v>-2.3126568662603084E-2</v>
      </c>
      <c r="J49" s="102">
        <f t="shared" si="3"/>
        <v>-535</v>
      </c>
    </row>
    <row r="50" spans="1:10">
      <c r="A50" s="43">
        <v>49</v>
      </c>
      <c r="B50" s="107" t="s">
        <v>140</v>
      </c>
      <c r="C50" s="102">
        <v>1905</v>
      </c>
      <c r="D50" s="102">
        <v>2119</v>
      </c>
      <c r="E50" s="102">
        <v>2050</v>
      </c>
      <c r="F50" s="104">
        <f t="shared" si="0"/>
        <v>1.1973270986661776E-3</v>
      </c>
      <c r="G50" s="104">
        <f t="shared" si="1"/>
        <v>7.6115485564304461E-2</v>
      </c>
      <c r="H50" s="101">
        <f t="shared" si="2"/>
        <v>145</v>
      </c>
      <c r="I50" s="105">
        <f t="shared" si="4"/>
        <v>8.6649934265567111E-3</v>
      </c>
      <c r="J50" s="102">
        <f t="shared" si="3"/>
        <v>-69</v>
      </c>
    </row>
    <row r="51" spans="1:10">
      <c r="A51" s="43">
        <v>50</v>
      </c>
      <c r="B51" s="107" t="s">
        <v>141</v>
      </c>
      <c r="C51" s="102">
        <v>5754</v>
      </c>
      <c r="D51" s="102">
        <v>6054</v>
      </c>
      <c r="E51" s="102">
        <v>5859</v>
      </c>
      <c r="F51" s="104">
        <f t="shared" si="0"/>
        <v>3.4220192541878705E-3</v>
      </c>
      <c r="G51" s="104">
        <f t="shared" si="1"/>
        <v>1.824817518248175E-2</v>
      </c>
      <c r="H51" s="101">
        <f t="shared" si="2"/>
        <v>105</v>
      </c>
      <c r="I51" s="105">
        <f t="shared" si="4"/>
        <v>6.27465041233417E-3</v>
      </c>
      <c r="J51" s="102">
        <f t="shared" si="3"/>
        <v>-195</v>
      </c>
    </row>
    <row r="52" spans="1:10">
      <c r="A52" s="43">
        <v>51</v>
      </c>
      <c r="B52" s="107" t="s">
        <v>142</v>
      </c>
      <c r="C52" s="102">
        <v>5332</v>
      </c>
      <c r="D52" s="102">
        <v>5688</v>
      </c>
      <c r="E52" s="102">
        <v>5492</v>
      </c>
      <c r="F52" s="104">
        <f t="shared" si="0"/>
        <v>3.2076685004266575E-3</v>
      </c>
      <c r="G52" s="104">
        <f t="shared" si="1"/>
        <v>3.0007501875468866E-2</v>
      </c>
      <c r="H52" s="101">
        <f t="shared" si="2"/>
        <v>160</v>
      </c>
      <c r="I52" s="105">
        <f t="shared" si="4"/>
        <v>9.561372056890163E-3</v>
      </c>
      <c r="J52" s="102">
        <f t="shared" si="3"/>
        <v>-196</v>
      </c>
    </row>
    <row r="53" spans="1:10">
      <c r="A53" s="43">
        <v>52</v>
      </c>
      <c r="B53" s="107" t="s">
        <v>143</v>
      </c>
      <c r="C53" s="102">
        <v>10852</v>
      </c>
      <c r="D53" s="102">
        <v>11704</v>
      </c>
      <c r="E53" s="102">
        <v>11246</v>
      </c>
      <c r="F53" s="104">
        <f t="shared" si="0"/>
        <v>6.5683612446828452E-3</v>
      </c>
      <c r="G53" s="104">
        <f t="shared" si="1"/>
        <v>3.6306671581275339E-2</v>
      </c>
      <c r="H53" s="101">
        <f t="shared" si="2"/>
        <v>394</v>
      </c>
      <c r="I53" s="105">
        <f t="shared" si="4"/>
        <v>2.3544878690092027E-2</v>
      </c>
      <c r="J53" s="102">
        <f t="shared" si="3"/>
        <v>-458</v>
      </c>
    </row>
    <row r="54" spans="1:10">
      <c r="A54" s="43">
        <v>53</v>
      </c>
      <c r="B54" s="107" t="s">
        <v>144</v>
      </c>
      <c r="C54" s="102">
        <v>5860</v>
      </c>
      <c r="D54" s="102">
        <v>6221</v>
      </c>
      <c r="E54" s="102">
        <v>5973</v>
      </c>
      <c r="F54" s="104">
        <f t="shared" si="0"/>
        <v>3.4886023221136972E-3</v>
      </c>
      <c r="G54" s="104">
        <f t="shared" si="1"/>
        <v>1.9283276450511946E-2</v>
      </c>
      <c r="H54" s="101">
        <f t="shared" si="2"/>
        <v>113</v>
      </c>
      <c r="I54" s="105">
        <f t="shared" si="4"/>
        <v>6.7527190151786785E-3</v>
      </c>
      <c r="J54" s="102">
        <f t="shared" si="3"/>
        <v>-248</v>
      </c>
    </row>
    <row r="55" spans="1:10">
      <c r="A55" s="43">
        <v>54</v>
      </c>
      <c r="B55" s="107" t="s">
        <v>145</v>
      </c>
      <c r="C55" s="102">
        <v>20627</v>
      </c>
      <c r="D55" s="102">
        <v>21914</v>
      </c>
      <c r="E55" s="102">
        <v>21432</v>
      </c>
      <c r="F55" s="104">
        <f t="shared" si="0"/>
        <v>1.2517616770055374E-2</v>
      </c>
      <c r="G55" s="104">
        <f t="shared" si="1"/>
        <v>3.9026518640616667E-2</v>
      </c>
      <c r="H55" s="101">
        <f t="shared" si="2"/>
        <v>805</v>
      </c>
      <c r="I55" s="105">
        <f t="shared" si="4"/>
        <v>4.810565316122864E-2</v>
      </c>
      <c r="J55" s="102">
        <f t="shared" si="3"/>
        <v>-482</v>
      </c>
    </row>
    <row r="56" spans="1:10">
      <c r="A56" s="43">
        <v>55</v>
      </c>
      <c r="B56" s="107" t="s">
        <v>146</v>
      </c>
      <c r="C56" s="102">
        <v>22527</v>
      </c>
      <c r="D56" s="102">
        <v>23796</v>
      </c>
      <c r="E56" s="102">
        <v>23096</v>
      </c>
      <c r="F56" s="104">
        <f t="shared" si="0"/>
        <v>1.3489495936972701E-2</v>
      </c>
      <c r="G56" s="104">
        <f t="shared" si="1"/>
        <v>2.52585785945754E-2</v>
      </c>
      <c r="H56" s="101">
        <f t="shared" si="2"/>
        <v>569</v>
      </c>
      <c r="I56" s="105">
        <f t="shared" si="4"/>
        <v>3.4002629377315643E-2</v>
      </c>
      <c r="J56" s="102">
        <f t="shared" si="3"/>
        <v>-700</v>
      </c>
    </row>
    <row r="57" spans="1:10">
      <c r="A57" s="43">
        <v>56</v>
      </c>
      <c r="B57" s="107" t="s">
        <v>147</v>
      </c>
      <c r="C57" s="102">
        <v>1907</v>
      </c>
      <c r="D57" s="102">
        <v>2033</v>
      </c>
      <c r="E57" s="102">
        <v>1951</v>
      </c>
      <c r="F57" s="104">
        <f t="shared" si="0"/>
        <v>1.1395049607305914E-3</v>
      </c>
      <c r="G57" s="104">
        <f t="shared" si="1"/>
        <v>2.3072889355007866E-2</v>
      </c>
      <c r="H57" s="101">
        <f t="shared" si="2"/>
        <v>44</v>
      </c>
      <c r="I57" s="105">
        <f t="shared" si="4"/>
        <v>2.629377315644795E-3</v>
      </c>
      <c r="J57" s="102">
        <f t="shared" si="3"/>
        <v>-82</v>
      </c>
    </row>
    <row r="58" spans="1:10">
      <c r="A58" s="43">
        <v>57</v>
      </c>
      <c r="B58" s="107" t="s">
        <v>148</v>
      </c>
      <c r="C58" s="102">
        <v>3710</v>
      </c>
      <c r="D58" s="102">
        <v>3934</v>
      </c>
      <c r="E58" s="102">
        <v>3825</v>
      </c>
      <c r="F58" s="104">
        <f t="shared" si="0"/>
        <v>2.2340371475112826E-3</v>
      </c>
      <c r="G58" s="104">
        <f t="shared" si="1"/>
        <v>3.0997304582210242E-2</v>
      </c>
      <c r="H58" s="101">
        <f t="shared" si="2"/>
        <v>115</v>
      </c>
      <c r="I58" s="105">
        <f t="shared" si="4"/>
        <v>6.8722361658898048E-3</v>
      </c>
      <c r="J58" s="102">
        <f t="shared" si="3"/>
        <v>-109</v>
      </c>
    </row>
    <row r="59" spans="1:10">
      <c r="A59" s="43">
        <v>58</v>
      </c>
      <c r="B59" s="107" t="s">
        <v>149</v>
      </c>
      <c r="C59" s="102">
        <v>8818</v>
      </c>
      <c r="D59" s="102">
        <v>9570</v>
      </c>
      <c r="E59" s="102">
        <v>9311</v>
      </c>
      <c r="F59" s="104">
        <f t="shared" si="0"/>
        <v>5.4382012759418442E-3</v>
      </c>
      <c r="G59" s="104">
        <f t="shared" si="1"/>
        <v>5.5908369244726697E-2</v>
      </c>
      <c r="H59" s="101">
        <f t="shared" si="2"/>
        <v>493</v>
      </c>
      <c r="I59" s="105">
        <f t="shared" si="4"/>
        <v>2.9460977650292815E-2</v>
      </c>
      <c r="J59" s="102">
        <f t="shared" si="3"/>
        <v>-259</v>
      </c>
    </row>
    <row r="60" spans="1:10">
      <c r="A60" s="43">
        <v>59</v>
      </c>
      <c r="B60" s="107" t="s">
        <v>150</v>
      </c>
      <c r="C60" s="102">
        <v>21588</v>
      </c>
      <c r="D60" s="102">
        <v>22819</v>
      </c>
      <c r="E60" s="102">
        <v>22377</v>
      </c>
      <c r="F60" s="104">
        <f t="shared" si="0"/>
        <v>1.3069555359440516E-2</v>
      </c>
      <c r="G60" s="104">
        <f t="shared" si="1"/>
        <v>3.6548082267926628E-2</v>
      </c>
      <c r="H60" s="101">
        <f t="shared" si="2"/>
        <v>789</v>
      </c>
      <c r="I60" s="105">
        <f t="shared" si="4"/>
        <v>4.7149515955539623E-2</v>
      </c>
      <c r="J60" s="102">
        <f t="shared" si="3"/>
        <v>-442</v>
      </c>
    </row>
    <row r="61" spans="1:10">
      <c r="A61" s="43">
        <v>60</v>
      </c>
      <c r="B61" s="107" t="s">
        <v>151</v>
      </c>
      <c r="C61" s="102">
        <v>7508</v>
      </c>
      <c r="D61" s="102">
        <v>7988</v>
      </c>
      <c r="E61" s="102">
        <v>7714</v>
      </c>
      <c r="F61" s="104">
        <f t="shared" si="0"/>
        <v>4.5054542629809242E-3</v>
      </c>
      <c r="G61" s="104">
        <f t="shared" si="1"/>
        <v>2.743740010655301E-2</v>
      </c>
      <c r="H61" s="101">
        <f t="shared" si="2"/>
        <v>206</v>
      </c>
      <c r="I61" s="105">
        <f t="shared" si="4"/>
        <v>1.2310266523246086E-2</v>
      </c>
      <c r="J61" s="102">
        <f t="shared" si="3"/>
        <v>-274</v>
      </c>
    </row>
    <row r="62" spans="1:10">
      <c r="A62" s="43">
        <v>61</v>
      </c>
      <c r="B62" s="107" t="s">
        <v>152</v>
      </c>
      <c r="C62" s="102">
        <v>15648</v>
      </c>
      <c r="D62" s="102">
        <v>16555</v>
      </c>
      <c r="E62" s="102">
        <v>16086</v>
      </c>
      <c r="F62" s="104">
        <f t="shared" si="0"/>
        <v>9.3952213215337237E-3</v>
      </c>
      <c r="G62" s="104">
        <f t="shared" si="1"/>
        <v>2.7990797546012271E-2</v>
      </c>
      <c r="H62" s="101">
        <f t="shared" si="2"/>
        <v>438</v>
      </c>
      <c r="I62" s="105">
        <f t="shared" si="4"/>
        <v>2.6174256005736824E-2</v>
      </c>
      <c r="J62" s="102">
        <f t="shared" si="3"/>
        <v>-469</v>
      </c>
    </row>
    <row r="63" spans="1:10">
      <c r="A63" s="43">
        <v>62</v>
      </c>
      <c r="B63" s="107" t="s">
        <v>153</v>
      </c>
      <c r="C63" s="102">
        <v>1209</v>
      </c>
      <c r="D63" s="102">
        <v>1204</v>
      </c>
      <c r="E63" s="102">
        <v>1188</v>
      </c>
      <c r="F63" s="104">
        <f t="shared" si="0"/>
        <v>6.9386565522703365E-4</v>
      </c>
      <c r="G63" s="104">
        <f t="shared" si="1"/>
        <v>-1.7369727047146403E-2</v>
      </c>
      <c r="H63" s="101">
        <f t="shared" si="2"/>
        <v>-21</v>
      </c>
      <c r="I63" s="105">
        <f t="shared" si="4"/>
        <v>-1.2549300824668339E-3</v>
      </c>
      <c r="J63" s="102">
        <f t="shared" si="3"/>
        <v>-16</v>
      </c>
    </row>
    <row r="64" spans="1:10">
      <c r="A64" s="43">
        <v>63</v>
      </c>
      <c r="B64" s="107" t="s">
        <v>154</v>
      </c>
      <c r="C64" s="102">
        <v>10797</v>
      </c>
      <c r="D64" s="102">
        <v>11879</v>
      </c>
      <c r="E64" s="102">
        <v>11206</v>
      </c>
      <c r="F64" s="104">
        <f t="shared" si="0"/>
        <v>6.5449987647088715E-3</v>
      </c>
      <c r="G64" s="104">
        <f t="shared" si="1"/>
        <v>3.7880892840603871E-2</v>
      </c>
      <c r="H64" s="101">
        <f t="shared" si="2"/>
        <v>409</v>
      </c>
      <c r="I64" s="105">
        <f t="shared" si="4"/>
        <v>2.4441257320425482E-2</v>
      </c>
      <c r="J64" s="102">
        <f t="shared" si="3"/>
        <v>-673</v>
      </c>
    </row>
    <row r="65" spans="1:11">
      <c r="A65" s="43">
        <v>64</v>
      </c>
      <c r="B65" s="107" t="s">
        <v>155</v>
      </c>
      <c r="C65" s="102">
        <v>7957</v>
      </c>
      <c r="D65" s="102">
        <v>8292</v>
      </c>
      <c r="E65" s="102">
        <v>8005</v>
      </c>
      <c r="F65" s="104">
        <f t="shared" si="0"/>
        <v>4.675416304791586E-3</v>
      </c>
      <c r="G65" s="104">
        <f t="shared" si="1"/>
        <v>6.0324242805077288E-3</v>
      </c>
      <c r="H65" s="101">
        <f t="shared" si="2"/>
        <v>48</v>
      </c>
      <c r="I65" s="105">
        <f t="shared" si="4"/>
        <v>2.8684116170670493E-3</v>
      </c>
      <c r="J65" s="102">
        <f t="shared" si="3"/>
        <v>-287</v>
      </c>
    </row>
    <row r="66" spans="1:11">
      <c r="A66" s="43">
        <v>65</v>
      </c>
      <c r="B66" s="107" t="s">
        <v>156</v>
      </c>
      <c r="C66" s="102">
        <v>6608</v>
      </c>
      <c r="D66" s="102">
        <v>7533</v>
      </c>
      <c r="E66" s="102">
        <v>7318</v>
      </c>
      <c r="F66" s="104">
        <f t="shared" ref="F66:F83" si="5">E66/$E$83</f>
        <v>4.2741657112385792E-3</v>
      </c>
      <c r="G66" s="104">
        <f t="shared" ref="G66:G83" si="6">(E66-C66)/C66</f>
        <v>0.1074455205811138</v>
      </c>
      <c r="H66" s="101">
        <f t="shared" ref="H66:H83" si="7">E66-C66</f>
        <v>710</v>
      </c>
      <c r="I66" s="105">
        <f t="shared" si="4"/>
        <v>4.2428588502450099E-2</v>
      </c>
      <c r="J66" s="102">
        <f t="shared" ref="J66:J83" si="8">E66-D66</f>
        <v>-215</v>
      </c>
    </row>
    <row r="67" spans="1:11">
      <c r="A67" s="43">
        <v>66</v>
      </c>
      <c r="B67" s="107" t="s">
        <v>157</v>
      </c>
      <c r="C67" s="102">
        <v>5179</v>
      </c>
      <c r="D67" s="102">
        <v>5745</v>
      </c>
      <c r="E67" s="102">
        <v>5463</v>
      </c>
      <c r="F67" s="104">
        <f t="shared" si="5"/>
        <v>3.1907307024455259E-3</v>
      </c>
      <c r="G67" s="104">
        <f t="shared" si="6"/>
        <v>5.4836841089013322E-2</v>
      </c>
      <c r="H67" s="101">
        <f t="shared" si="7"/>
        <v>284</v>
      </c>
      <c r="I67" s="105">
        <f t="shared" ref="I67:I83" si="9">H67/$H$83</f>
        <v>1.6971435400980041E-2</v>
      </c>
      <c r="J67" s="102">
        <f t="shared" si="8"/>
        <v>-282</v>
      </c>
    </row>
    <row r="68" spans="1:11">
      <c r="A68" s="43">
        <v>67</v>
      </c>
      <c r="B68" s="107" t="s">
        <v>158</v>
      </c>
      <c r="C68" s="102">
        <v>10374</v>
      </c>
      <c r="D68" s="102">
        <v>10803</v>
      </c>
      <c r="E68" s="102">
        <v>10380</v>
      </c>
      <c r="F68" s="104">
        <f t="shared" si="5"/>
        <v>6.0625635532463038E-3</v>
      </c>
      <c r="G68" s="104">
        <f t="shared" si="6"/>
        <v>5.7836899942163096E-4</v>
      </c>
      <c r="H68" s="101">
        <f t="shared" si="7"/>
        <v>6</v>
      </c>
      <c r="I68" s="105">
        <f t="shared" si="9"/>
        <v>3.5855145213338117E-4</v>
      </c>
      <c r="J68" s="102">
        <f t="shared" si="8"/>
        <v>-423</v>
      </c>
      <c r="K68" s="10"/>
    </row>
    <row r="69" spans="1:11">
      <c r="A69" s="43">
        <v>68</v>
      </c>
      <c r="B69" s="107" t="s">
        <v>159</v>
      </c>
      <c r="C69" s="102">
        <v>5968</v>
      </c>
      <c r="D69" s="102">
        <v>6631</v>
      </c>
      <c r="E69" s="102">
        <v>6432</v>
      </c>
      <c r="F69" s="104">
        <f t="shared" si="5"/>
        <v>3.756686779815051E-3</v>
      </c>
      <c r="G69" s="104">
        <f t="shared" si="6"/>
        <v>7.7747989276139406E-2</v>
      </c>
      <c r="H69" s="101">
        <f t="shared" si="7"/>
        <v>464</v>
      </c>
      <c r="I69" s="105">
        <f t="shared" si="9"/>
        <v>2.7727978964981474E-2</v>
      </c>
      <c r="J69" s="102">
        <f t="shared" si="8"/>
        <v>-199</v>
      </c>
    </row>
    <row r="70" spans="1:11">
      <c r="A70" s="43">
        <v>69</v>
      </c>
      <c r="B70" s="107" t="s">
        <v>160</v>
      </c>
      <c r="C70" s="102">
        <v>1069</v>
      </c>
      <c r="D70" s="102">
        <v>1125</v>
      </c>
      <c r="E70" s="102">
        <v>1074</v>
      </c>
      <c r="F70" s="104">
        <f t="shared" si="5"/>
        <v>6.2728258730120718E-4</v>
      </c>
      <c r="G70" s="104">
        <f t="shared" si="6"/>
        <v>4.6772684752104769E-3</v>
      </c>
      <c r="H70" s="101">
        <f t="shared" si="7"/>
        <v>5</v>
      </c>
      <c r="I70" s="105">
        <f t="shared" si="9"/>
        <v>2.9879287677781759E-4</v>
      </c>
      <c r="J70" s="102">
        <f t="shared" si="8"/>
        <v>-51</v>
      </c>
    </row>
    <row r="71" spans="1:11">
      <c r="A71" s="43">
        <v>70</v>
      </c>
      <c r="B71" s="107" t="s">
        <v>161</v>
      </c>
      <c r="C71" s="102">
        <v>3955</v>
      </c>
      <c r="D71" s="102">
        <v>4268</v>
      </c>
      <c r="E71" s="102">
        <v>4114</v>
      </c>
      <c r="F71" s="104">
        <f t="shared" si="5"/>
        <v>2.4028310653232462E-3</v>
      </c>
      <c r="G71" s="104">
        <f t="shared" si="6"/>
        <v>4.0202275600505689E-2</v>
      </c>
      <c r="H71" s="101">
        <f t="shared" si="7"/>
        <v>159</v>
      </c>
      <c r="I71" s="105">
        <f t="shared" si="9"/>
        <v>9.5016134815345994E-3</v>
      </c>
      <c r="J71" s="102">
        <f t="shared" si="8"/>
        <v>-154</v>
      </c>
    </row>
    <row r="72" spans="1:11">
      <c r="A72" s="43">
        <v>71</v>
      </c>
      <c r="B72" s="107" t="s">
        <v>162</v>
      </c>
      <c r="C72" s="102">
        <v>4414</v>
      </c>
      <c r="D72" s="102">
        <v>4679</v>
      </c>
      <c r="E72" s="102">
        <v>4509</v>
      </c>
      <c r="F72" s="104">
        <f t="shared" si="5"/>
        <v>2.6335355550662415E-3</v>
      </c>
      <c r="G72" s="104">
        <f t="shared" si="6"/>
        <v>2.1522428636157682E-2</v>
      </c>
      <c r="H72" s="101">
        <f t="shared" si="7"/>
        <v>95</v>
      </c>
      <c r="I72" s="105">
        <f t="shared" si="9"/>
        <v>5.6770646587785351E-3</v>
      </c>
      <c r="J72" s="102">
        <f t="shared" si="8"/>
        <v>-170</v>
      </c>
    </row>
    <row r="73" spans="1:11">
      <c r="A73" s="43">
        <v>72</v>
      </c>
      <c r="B73" s="107" t="s">
        <v>163</v>
      </c>
      <c r="C73" s="102">
        <v>3415</v>
      </c>
      <c r="D73" s="102">
        <v>3668</v>
      </c>
      <c r="E73" s="102">
        <v>3550</v>
      </c>
      <c r="F73" s="104">
        <f t="shared" si="5"/>
        <v>2.07342009769021E-3</v>
      </c>
      <c r="G73" s="104">
        <f t="shared" si="6"/>
        <v>3.9531478770131773E-2</v>
      </c>
      <c r="H73" s="101">
        <f t="shared" si="7"/>
        <v>135</v>
      </c>
      <c r="I73" s="105">
        <f t="shared" si="9"/>
        <v>8.0674076730010754E-3</v>
      </c>
      <c r="J73" s="102">
        <f t="shared" si="8"/>
        <v>-118</v>
      </c>
    </row>
    <row r="74" spans="1:11">
      <c r="A74" s="43">
        <v>73</v>
      </c>
      <c r="B74" s="107" t="s">
        <v>164</v>
      </c>
      <c r="C74" s="102">
        <v>1984</v>
      </c>
      <c r="D74" s="102">
        <v>1910</v>
      </c>
      <c r="E74" s="102">
        <v>1851</v>
      </c>
      <c r="F74" s="104">
        <f t="shared" si="5"/>
        <v>1.081098760795656E-3</v>
      </c>
      <c r="G74" s="104">
        <f t="shared" si="6"/>
        <v>-6.7036290322580641E-2</v>
      </c>
      <c r="H74" s="101">
        <f t="shared" si="7"/>
        <v>-133</v>
      </c>
      <c r="I74" s="105">
        <f t="shared" si="9"/>
        <v>-7.9478905222899483E-3</v>
      </c>
      <c r="J74" s="102">
        <f t="shared" si="8"/>
        <v>-59</v>
      </c>
    </row>
    <row r="75" spans="1:11">
      <c r="A75" s="43">
        <v>74</v>
      </c>
      <c r="B75" s="107" t="s">
        <v>165</v>
      </c>
      <c r="C75" s="102">
        <v>3957</v>
      </c>
      <c r="D75" s="102">
        <v>4093</v>
      </c>
      <c r="E75" s="102">
        <v>4010</v>
      </c>
      <c r="F75" s="104">
        <f t="shared" si="5"/>
        <v>2.3420886173909131E-3</v>
      </c>
      <c r="G75" s="104">
        <f t="shared" si="6"/>
        <v>1.3393985342431134E-2</v>
      </c>
      <c r="H75" s="101">
        <f t="shared" si="7"/>
        <v>53</v>
      </c>
      <c r="I75" s="105">
        <f t="shared" si="9"/>
        <v>3.1672044938448668E-3</v>
      </c>
      <c r="J75" s="102">
        <f t="shared" si="8"/>
        <v>-83</v>
      </c>
    </row>
    <row r="76" spans="1:11">
      <c r="A76" s="43">
        <v>75</v>
      </c>
      <c r="B76" s="107" t="s">
        <v>166</v>
      </c>
      <c r="C76" s="102">
        <v>1112</v>
      </c>
      <c r="D76" s="102">
        <v>1195</v>
      </c>
      <c r="E76" s="102">
        <v>1106</v>
      </c>
      <c r="F76" s="104">
        <f t="shared" si="5"/>
        <v>6.4597257128038658E-4</v>
      </c>
      <c r="G76" s="104">
        <f t="shared" si="6"/>
        <v>-5.3956834532374104E-3</v>
      </c>
      <c r="H76" s="101">
        <f t="shared" si="7"/>
        <v>-6</v>
      </c>
      <c r="I76" s="105">
        <f t="shared" si="9"/>
        <v>-3.5855145213338117E-4</v>
      </c>
      <c r="J76" s="102">
        <f t="shared" si="8"/>
        <v>-89</v>
      </c>
    </row>
    <row r="77" spans="1:11">
      <c r="A77" s="43">
        <v>76</v>
      </c>
      <c r="B77" s="107" t="s">
        <v>167</v>
      </c>
      <c r="C77" s="102">
        <v>1620</v>
      </c>
      <c r="D77" s="102">
        <v>1754</v>
      </c>
      <c r="E77" s="102">
        <v>1698</v>
      </c>
      <c r="F77" s="104">
        <f t="shared" si="5"/>
        <v>9.917372748952046E-4</v>
      </c>
      <c r="G77" s="104">
        <f t="shared" si="6"/>
        <v>4.8148148148148148E-2</v>
      </c>
      <c r="H77" s="101">
        <f t="shared" si="7"/>
        <v>78</v>
      </c>
      <c r="I77" s="105">
        <f t="shared" si="9"/>
        <v>4.6611688777339552E-3</v>
      </c>
      <c r="J77" s="102">
        <f t="shared" si="8"/>
        <v>-56</v>
      </c>
    </row>
    <row r="78" spans="1:11">
      <c r="A78" s="43">
        <v>77</v>
      </c>
      <c r="B78" s="107" t="s">
        <v>168</v>
      </c>
      <c r="C78" s="102">
        <v>6331</v>
      </c>
      <c r="D78" s="102">
        <v>6730</v>
      </c>
      <c r="E78" s="102">
        <v>6640</v>
      </c>
      <c r="F78" s="104">
        <f t="shared" si="5"/>
        <v>3.8781716756797167E-3</v>
      </c>
      <c r="G78" s="104">
        <f t="shared" si="6"/>
        <v>4.8807455378297268E-2</v>
      </c>
      <c r="H78" s="101">
        <f t="shared" si="7"/>
        <v>309</v>
      </c>
      <c r="I78" s="105">
        <f t="shared" si="9"/>
        <v>1.8465399784869128E-2</v>
      </c>
      <c r="J78" s="102">
        <f t="shared" si="8"/>
        <v>-90</v>
      </c>
    </row>
    <row r="79" spans="1:11">
      <c r="A79" s="43">
        <v>78</v>
      </c>
      <c r="B79" s="107" t="s">
        <v>169</v>
      </c>
      <c r="C79" s="102">
        <v>4976</v>
      </c>
      <c r="D79" s="102">
        <v>5114</v>
      </c>
      <c r="E79" s="102">
        <v>4953</v>
      </c>
      <c r="F79" s="104">
        <f t="shared" si="5"/>
        <v>2.8928590827773551E-3</v>
      </c>
      <c r="G79" s="104">
        <f t="shared" si="6"/>
        <v>-4.6221864951768487E-3</v>
      </c>
      <c r="H79" s="101">
        <f t="shared" si="7"/>
        <v>-23</v>
      </c>
      <c r="I79" s="105">
        <f t="shared" si="9"/>
        <v>-1.3744472331779611E-3</v>
      </c>
      <c r="J79" s="102">
        <f t="shared" si="8"/>
        <v>-161</v>
      </c>
    </row>
    <row r="80" spans="1:11">
      <c r="A80" s="43">
        <v>79</v>
      </c>
      <c r="B80" s="107" t="s">
        <v>170</v>
      </c>
      <c r="C80" s="102">
        <v>1432</v>
      </c>
      <c r="D80" s="102">
        <v>1506</v>
      </c>
      <c r="E80" s="102">
        <v>1408</v>
      </c>
      <c r="F80" s="104">
        <f t="shared" si="5"/>
        <v>8.2235929508389172E-4</v>
      </c>
      <c r="G80" s="104">
        <f t="shared" si="6"/>
        <v>-1.6759776536312849E-2</v>
      </c>
      <c r="H80" s="101">
        <f t="shared" si="7"/>
        <v>-24</v>
      </c>
      <c r="I80" s="105">
        <f t="shared" si="9"/>
        <v>-1.4342058085335247E-3</v>
      </c>
      <c r="J80" s="102">
        <f t="shared" si="8"/>
        <v>-98</v>
      </c>
    </row>
    <row r="81" spans="1:11">
      <c r="A81" s="43">
        <v>80</v>
      </c>
      <c r="B81" s="107" t="s">
        <v>171</v>
      </c>
      <c r="C81" s="102">
        <v>5886</v>
      </c>
      <c r="D81" s="102">
        <v>6170</v>
      </c>
      <c r="E81" s="102">
        <v>5998</v>
      </c>
      <c r="F81" s="104">
        <f t="shared" si="5"/>
        <v>3.503203872097431E-3</v>
      </c>
      <c r="G81" s="104">
        <f t="shared" si="6"/>
        <v>1.9028202514441046E-2</v>
      </c>
      <c r="H81" s="101">
        <f t="shared" si="7"/>
        <v>112</v>
      </c>
      <c r="I81" s="105">
        <f t="shared" si="9"/>
        <v>6.692960439823115E-3</v>
      </c>
      <c r="J81" s="102">
        <f t="shared" si="8"/>
        <v>-172</v>
      </c>
    </row>
    <row r="82" spans="1:11">
      <c r="A82" s="43">
        <v>81</v>
      </c>
      <c r="B82" s="107" t="s">
        <v>172</v>
      </c>
      <c r="C82" s="102">
        <v>6986</v>
      </c>
      <c r="D82" s="102">
        <v>7547</v>
      </c>
      <c r="E82" s="102">
        <v>7382</v>
      </c>
      <c r="F82" s="104">
        <f t="shared" si="5"/>
        <v>4.3115456791969382E-3</v>
      </c>
      <c r="G82" s="104">
        <f t="shared" si="6"/>
        <v>5.6684798167764103E-2</v>
      </c>
      <c r="H82" s="101">
        <f t="shared" si="7"/>
        <v>396</v>
      </c>
      <c r="I82" s="105">
        <f t="shared" si="9"/>
        <v>2.3664395840803154E-2</v>
      </c>
      <c r="J82" s="102">
        <f t="shared" si="8"/>
        <v>-165</v>
      </c>
    </row>
    <row r="83" spans="1:11" s="114" customFormat="1">
      <c r="A83" s="171" t="s">
        <v>173</v>
      </c>
      <c r="B83" s="171"/>
      <c r="C83" s="70">
        <v>1695413</v>
      </c>
      <c r="D83" s="70">
        <v>1751919</v>
      </c>
      <c r="E83" s="70">
        <v>1712147</v>
      </c>
      <c r="F83" s="104">
        <f t="shared" si="5"/>
        <v>1</v>
      </c>
      <c r="G83" s="104">
        <f t="shared" si="6"/>
        <v>9.8701614296929415E-3</v>
      </c>
      <c r="H83" s="101">
        <f t="shared" si="7"/>
        <v>16734</v>
      </c>
      <c r="I83" s="105">
        <f t="shared" si="9"/>
        <v>1</v>
      </c>
      <c r="J83" s="101">
        <f t="shared" si="8"/>
        <v>-39772</v>
      </c>
      <c r="K83" s="20"/>
    </row>
    <row r="84" spans="1:11">
      <c r="C84" s="142"/>
      <c r="D84" s="142"/>
      <c r="E84" s="144"/>
      <c r="F84" s="61"/>
      <c r="I84" s="13"/>
    </row>
    <row r="85" spans="1:11">
      <c r="C85" s="143"/>
      <c r="D85" s="143"/>
      <c r="E85" s="145"/>
      <c r="I85" s="13"/>
    </row>
    <row r="86" spans="1:11">
      <c r="C86" s="142"/>
      <c r="D86" s="142"/>
      <c r="E86" s="144"/>
      <c r="I86" s="13"/>
    </row>
    <row r="87" spans="1:11">
      <c r="C87" s="142"/>
      <c r="D87" s="142"/>
      <c r="E87" s="144"/>
      <c r="I87" s="13"/>
    </row>
    <row r="88" spans="1:11">
      <c r="C88" s="142"/>
      <c r="D88" s="142"/>
      <c r="E88" s="144"/>
      <c r="I88" s="13"/>
    </row>
    <row r="89" spans="1:11">
      <c r="C89" s="142"/>
      <c r="D89" s="142"/>
      <c r="E89" s="144"/>
      <c r="I89" s="13"/>
    </row>
    <row r="90" spans="1:11">
      <c r="C90" s="142"/>
      <c r="D90" s="142"/>
      <c r="E90" s="144"/>
    </row>
    <row r="91" spans="1:11">
      <c r="C91" s="142"/>
      <c r="D91" s="142"/>
      <c r="E91" s="144"/>
    </row>
    <row r="92" spans="1:11">
      <c r="C92" s="142"/>
      <c r="D92" s="142"/>
      <c r="E92" s="144"/>
    </row>
    <row r="93" spans="1:11">
      <c r="C93" s="142"/>
      <c r="D93" s="142"/>
      <c r="E93" s="144"/>
    </row>
    <row r="94" spans="1:11">
      <c r="C94" s="142"/>
      <c r="D94" s="142"/>
      <c r="E94" s="144"/>
    </row>
    <row r="95" spans="1:11">
      <c r="C95" s="142"/>
      <c r="D95" s="142"/>
      <c r="E95" s="144"/>
    </row>
    <row r="96" spans="1:11">
      <c r="C96" s="142"/>
      <c r="D96" s="142"/>
      <c r="E96" s="144"/>
    </row>
    <row r="97" spans="3:6">
      <c r="C97" s="142"/>
      <c r="D97" s="142"/>
      <c r="E97" s="144"/>
    </row>
    <row r="98" spans="3:6">
      <c r="C98" s="142"/>
      <c r="D98" s="142"/>
      <c r="E98" s="144"/>
    </row>
    <row r="99" spans="3:6">
      <c r="C99" s="142"/>
      <c r="D99" s="142"/>
      <c r="E99" s="144"/>
    </row>
    <row r="100" spans="3:6">
      <c r="C100" s="142"/>
      <c r="D100" s="142"/>
      <c r="E100" s="144"/>
    </row>
    <row r="101" spans="3:6">
      <c r="C101" s="142"/>
      <c r="D101" s="142"/>
      <c r="E101" s="144"/>
      <c r="F101" s="12"/>
    </row>
    <row r="102" spans="3:6">
      <c r="C102" s="142"/>
      <c r="D102" s="142"/>
      <c r="E102" s="144"/>
    </row>
    <row r="103" spans="3:6">
      <c r="C103" s="142"/>
      <c r="D103" s="142"/>
      <c r="E103" s="144"/>
    </row>
    <row r="104" spans="3:6">
      <c r="C104" s="142"/>
      <c r="D104" s="142"/>
      <c r="E104" s="144"/>
    </row>
    <row r="105" spans="3:6">
      <c r="C105" s="142"/>
      <c r="D105" s="142"/>
      <c r="E105" s="144"/>
    </row>
    <row r="106" spans="3:6">
      <c r="C106" s="142"/>
      <c r="D106" s="142"/>
      <c r="E106" s="144"/>
    </row>
    <row r="107" spans="3:6">
      <c r="C107" s="142"/>
      <c r="D107" s="142"/>
      <c r="E107" s="144"/>
    </row>
    <row r="108" spans="3:6">
      <c r="C108" s="142"/>
      <c r="D108" s="142"/>
      <c r="E108" s="144"/>
    </row>
    <row r="109" spans="3:6">
      <c r="C109" s="142"/>
      <c r="D109" s="142"/>
      <c r="E109" s="144"/>
    </row>
    <row r="110" spans="3:6">
      <c r="C110" s="142"/>
      <c r="D110" s="142"/>
      <c r="E110" s="144"/>
    </row>
    <row r="111" spans="3:6">
      <c r="C111" s="142"/>
      <c r="D111" s="142"/>
      <c r="E111" s="144"/>
    </row>
    <row r="112" spans="3:6">
      <c r="C112" s="142"/>
      <c r="D112" s="142"/>
      <c r="E112" s="144"/>
    </row>
    <row r="113" spans="3:5">
      <c r="C113" s="142"/>
      <c r="D113" s="142"/>
      <c r="E113" s="144"/>
    </row>
    <row r="114" spans="3:5">
      <c r="C114" s="142"/>
      <c r="D114" s="142"/>
      <c r="E114" s="144"/>
    </row>
    <row r="115" spans="3:5">
      <c r="C115" s="142"/>
      <c r="D115" s="142"/>
      <c r="E115" s="144"/>
    </row>
    <row r="116" spans="3:5">
      <c r="C116" s="142"/>
      <c r="D116" s="142"/>
      <c r="E116" s="144"/>
    </row>
    <row r="117" spans="3:5">
      <c r="C117" s="142"/>
      <c r="D117" s="142"/>
      <c r="E117" s="144"/>
    </row>
    <row r="118" spans="3:5">
      <c r="C118" s="142"/>
      <c r="D118" s="142"/>
      <c r="E118" s="144"/>
    </row>
    <row r="119" spans="3:5">
      <c r="C119" s="142"/>
      <c r="D119" s="142"/>
      <c r="E119" s="144"/>
    </row>
    <row r="120" spans="3:5">
      <c r="C120" s="142"/>
      <c r="D120" s="142"/>
      <c r="E120" s="144"/>
    </row>
    <row r="121" spans="3:5">
      <c r="C121" s="142"/>
      <c r="D121" s="142"/>
      <c r="E121" s="144"/>
    </row>
    <row r="122" spans="3:5">
      <c r="C122" s="142"/>
      <c r="D122" s="142"/>
      <c r="E122" s="144"/>
    </row>
    <row r="123" spans="3:5">
      <c r="C123" s="142"/>
      <c r="D123" s="142"/>
      <c r="E123" s="144"/>
    </row>
    <row r="124" spans="3:5">
      <c r="C124" s="142"/>
      <c r="D124" s="142"/>
      <c r="E124" s="144"/>
    </row>
    <row r="125" spans="3:5">
      <c r="C125" s="142"/>
      <c r="D125" s="142"/>
      <c r="E125" s="144"/>
    </row>
    <row r="126" spans="3:5">
      <c r="C126" s="142"/>
      <c r="D126" s="142"/>
      <c r="E126" s="144"/>
    </row>
    <row r="127" spans="3:5">
      <c r="C127" s="142"/>
      <c r="D127" s="142"/>
      <c r="E127" s="144"/>
    </row>
    <row r="128" spans="3:5">
      <c r="C128" s="142"/>
      <c r="D128" s="142"/>
      <c r="E128" s="144"/>
    </row>
    <row r="129" spans="3:5">
      <c r="C129" s="142"/>
      <c r="D129" s="142"/>
      <c r="E129" s="144"/>
    </row>
    <row r="130" spans="3:5">
      <c r="C130" s="142"/>
      <c r="D130" s="142"/>
      <c r="E130" s="144"/>
    </row>
    <row r="131" spans="3:5">
      <c r="C131" s="142"/>
      <c r="D131" s="142"/>
      <c r="E131" s="144"/>
    </row>
    <row r="132" spans="3:5">
      <c r="C132" s="142"/>
      <c r="D132" s="142"/>
      <c r="E132" s="144"/>
    </row>
    <row r="133" spans="3:5">
      <c r="C133" s="142"/>
      <c r="D133" s="142"/>
      <c r="E133" s="144"/>
    </row>
    <row r="134" spans="3:5">
      <c r="C134" s="142"/>
      <c r="D134" s="142"/>
      <c r="E134" s="144"/>
    </row>
    <row r="135" spans="3:5">
      <c r="C135" s="142"/>
      <c r="D135" s="142"/>
      <c r="E135" s="144"/>
    </row>
    <row r="136" spans="3:5">
      <c r="C136" s="142"/>
      <c r="D136" s="142"/>
      <c r="E136" s="144"/>
    </row>
    <row r="137" spans="3:5">
      <c r="C137" s="142"/>
      <c r="D137" s="142"/>
      <c r="E137" s="144"/>
    </row>
    <row r="138" spans="3:5">
      <c r="C138" s="142"/>
      <c r="D138" s="142"/>
      <c r="E138" s="144"/>
    </row>
    <row r="139" spans="3:5">
      <c r="C139" s="142"/>
      <c r="D139" s="142"/>
      <c r="E139" s="144"/>
    </row>
    <row r="140" spans="3:5">
      <c r="C140" s="142"/>
      <c r="D140" s="142"/>
      <c r="E140" s="144"/>
    </row>
    <row r="141" spans="3:5">
      <c r="C141" s="142"/>
      <c r="D141" s="142"/>
      <c r="E141" s="144"/>
    </row>
    <row r="142" spans="3:5">
      <c r="C142" s="142"/>
      <c r="D142" s="142"/>
      <c r="E142" s="144"/>
    </row>
    <row r="143" spans="3:5">
      <c r="C143" s="16"/>
      <c r="D143" s="16"/>
      <c r="E143" s="16"/>
    </row>
  </sheetData>
  <mergeCells count="1">
    <mergeCell ref="A83:B83"/>
  </mergeCells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L92"/>
  <sheetViews>
    <sheetView zoomScale="83" zoomScaleNormal="83" workbookViewId="0">
      <pane ySplit="1" topLeftCell="A83" activePane="bottomLeft" state="frozen"/>
      <selection activeCell="W1" sqref="W1"/>
      <selection pane="bottomLeft" activeCell="P4" sqref="P4"/>
    </sheetView>
  </sheetViews>
  <sheetFormatPr defaultColWidth="9.1796875" defaultRowHeight="14.5"/>
  <cols>
    <col min="1" max="1" width="13.7265625" style="6" bestFit="1" customWidth="1"/>
    <col min="2" max="2" width="34.453125" style="6" bestFit="1" customWidth="1"/>
    <col min="3" max="5" width="12" style="6" customWidth="1"/>
    <col min="6" max="6" width="33.1796875" style="6" customWidth="1"/>
    <col min="7" max="7" width="28.453125" style="6" customWidth="1"/>
    <col min="8" max="8" width="28.26953125" style="6" customWidth="1"/>
    <col min="9" max="9" width="20.26953125" style="6" customWidth="1"/>
    <col min="10" max="10" width="32.453125" style="6" customWidth="1"/>
    <col min="11" max="16384" width="9.1796875" style="6"/>
  </cols>
  <sheetData>
    <row r="1" spans="1:12" ht="29">
      <c r="A1" s="99" t="s">
        <v>1</v>
      </c>
      <c r="B1" s="98" t="s">
        <v>90</v>
      </c>
      <c r="C1" s="97">
        <v>42186</v>
      </c>
      <c r="D1" s="97">
        <v>42522</v>
      </c>
      <c r="E1" s="97">
        <v>42552</v>
      </c>
      <c r="F1" s="96" t="s">
        <v>312</v>
      </c>
      <c r="G1" s="96" t="s">
        <v>313</v>
      </c>
      <c r="H1" s="96" t="s">
        <v>296</v>
      </c>
      <c r="I1" s="96" t="s">
        <v>292</v>
      </c>
      <c r="J1" s="100" t="s">
        <v>311</v>
      </c>
    </row>
    <row r="2" spans="1:12">
      <c r="A2" s="39">
        <v>1</v>
      </c>
      <c r="B2" s="103" t="s">
        <v>2</v>
      </c>
      <c r="C2" s="102">
        <v>34896</v>
      </c>
      <c r="D2" s="102">
        <v>34129</v>
      </c>
      <c r="E2" s="102">
        <v>35777</v>
      </c>
      <c r="F2" s="104">
        <f t="shared" ref="F2:F65" si="0">E2/$E$90</f>
        <v>9.402188281336642E-3</v>
      </c>
      <c r="G2" s="104">
        <f t="shared" ref="G2:G65" si="1">(E2-C2)/C2</f>
        <v>2.5246446584135718E-2</v>
      </c>
      <c r="H2" s="101">
        <f t="shared" ref="H2:H65" si="2">E2-C2</f>
        <v>881</v>
      </c>
      <c r="I2" s="105">
        <f>H2/$H$90</f>
        <v>8.0381011468664172E-3</v>
      </c>
      <c r="J2" s="102">
        <f t="shared" ref="J2:J65" si="3">E2-D2</f>
        <v>1648</v>
      </c>
      <c r="L2" s="9"/>
    </row>
    <row r="3" spans="1:12">
      <c r="A3" s="39">
        <v>2</v>
      </c>
      <c r="B3" s="103" t="s">
        <v>3</v>
      </c>
      <c r="C3" s="102">
        <v>25534</v>
      </c>
      <c r="D3" s="102">
        <v>11637</v>
      </c>
      <c r="E3" s="102">
        <v>10784</v>
      </c>
      <c r="F3" s="104">
        <f t="shared" si="0"/>
        <v>2.8340329939887175E-3</v>
      </c>
      <c r="G3" s="104">
        <f t="shared" si="1"/>
        <v>-0.57766115767212345</v>
      </c>
      <c r="H3" s="101">
        <f t="shared" si="2"/>
        <v>-14750</v>
      </c>
      <c r="I3" s="105">
        <f t="shared" ref="I3:I66" si="4">H3/$H$90</f>
        <v>-0.1345766083045172</v>
      </c>
      <c r="J3" s="102">
        <f t="shared" si="3"/>
        <v>-853</v>
      </c>
      <c r="L3" s="9"/>
    </row>
    <row r="4" spans="1:12">
      <c r="A4" s="39">
        <v>3</v>
      </c>
      <c r="B4" s="103" t="s">
        <v>4</v>
      </c>
      <c r="C4" s="102">
        <v>1307</v>
      </c>
      <c r="D4" s="102">
        <v>1341</v>
      </c>
      <c r="E4" s="102">
        <v>1369</v>
      </c>
      <c r="F4" s="104">
        <f t="shared" si="0"/>
        <v>3.5977291995275911E-4</v>
      </c>
      <c r="G4" s="104">
        <f t="shared" si="1"/>
        <v>4.7436878347360364E-2</v>
      </c>
      <c r="H4" s="101">
        <f t="shared" si="2"/>
        <v>62</v>
      </c>
      <c r="I4" s="105">
        <f t="shared" si="4"/>
        <v>5.6567794677152999E-4</v>
      </c>
      <c r="J4" s="102">
        <f t="shared" si="3"/>
        <v>28</v>
      </c>
      <c r="L4" s="9"/>
    </row>
    <row r="5" spans="1:12">
      <c r="A5" s="39">
        <v>5</v>
      </c>
      <c r="B5" s="103" t="s">
        <v>5</v>
      </c>
      <c r="C5" s="102">
        <v>381</v>
      </c>
      <c r="D5" s="102">
        <v>507</v>
      </c>
      <c r="E5" s="102">
        <v>520</v>
      </c>
      <c r="F5" s="104">
        <f t="shared" si="0"/>
        <v>1.3665589362705241E-4</v>
      </c>
      <c r="G5" s="104">
        <f t="shared" si="1"/>
        <v>0.3648293963254593</v>
      </c>
      <c r="H5" s="101">
        <f t="shared" si="2"/>
        <v>139</v>
      </c>
      <c r="I5" s="105">
        <f t="shared" si="4"/>
        <v>1.2682134613103656E-3</v>
      </c>
      <c r="J5" s="102">
        <f t="shared" si="3"/>
        <v>13</v>
      </c>
      <c r="L5" s="9"/>
    </row>
    <row r="6" spans="1:12">
      <c r="A6" s="39">
        <v>6</v>
      </c>
      <c r="B6" s="103" t="s">
        <v>6</v>
      </c>
      <c r="C6" s="102">
        <v>66</v>
      </c>
      <c r="D6" s="102">
        <v>130</v>
      </c>
      <c r="E6" s="102">
        <v>128</v>
      </c>
      <c r="F6" s="104">
        <f t="shared" si="0"/>
        <v>3.3638373815889822E-5</v>
      </c>
      <c r="G6" s="104">
        <f t="shared" si="1"/>
        <v>0.93939393939393945</v>
      </c>
      <c r="H6" s="101">
        <f t="shared" si="2"/>
        <v>62</v>
      </c>
      <c r="I6" s="105">
        <f t="shared" si="4"/>
        <v>5.6567794677152999E-4</v>
      </c>
      <c r="J6" s="102">
        <f t="shared" si="3"/>
        <v>-2</v>
      </c>
      <c r="L6" s="9"/>
    </row>
    <row r="7" spans="1:12">
      <c r="A7" s="39">
        <v>7</v>
      </c>
      <c r="B7" s="103" t="s">
        <v>7</v>
      </c>
      <c r="C7" s="102">
        <v>924</v>
      </c>
      <c r="D7" s="102">
        <v>827</v>
      </c>
      <c r="E7" s="102">
        <v>834</v>
      </c>
      <c r="F7" s="104">
        <f t="shared" si="0"/>
        <v>2.1917502939415711E-4</v>
      </c>
      <c r="G7" s="104">
        <f t="shared" si="1"/>
        <v>-9.7402597402597407E-2</v>
      </c>
      <c r="H7" s="101">
        <f t="shared" si="2"/>
        <v>-90</v>
      </c>
      <c r="I7" s="105">
        <f t="shared" si="4"/>
        <v>-8.2114540660383384E-4</v>
      </c>
      <c r="J7" s="102">
        <f t="shared" si="3"/>
        <v>7</v>
      </c>
      <c r="L7" s="9"/>
    </row>
    <row r="8" spans="1:12">
      <c r="A8" s="39">
        <v>8</v>
      </c>
      <c r="B8" s="103" t="s">
        <v>281</v>
      </c>
      <c r="C8" s="102">
        <v>3258</v>
      </c>
      <c r="D8" s="102">
        <v>3395</v>
      </c>
      <c r="E8" s="102">
        <v>3425</v>
      </c>
      <c r="F8" s="104">
        <f t="shared" si="0"/>
        <v>9.0008929937048941E-4</v>
      </c>
      <c r="G8" s="104">
        <f t="shared" si="1"/>
        <v>5.1258440761203193E-2</v>
      </c>
      <c r="H8" s="101">
        <f t="shared" si="2"/>
        <v>167</v>
      </c>
      <c r="I8" s="105">
        <f t="shared" si="4"/>
        <v>1.5236809211426694E-3</v>
      </c>
      <c r="J8" s="102">
        <f t="shared" si="3"/>
        <v>30</v>
      </c>
      <c r="L8" s="9"/>
    </row>
    <row r="9" spans="1:12">
      <c r="A9" s="39">
        <v>9</v>
      </c>
      <c r="B9" s="103" t="s">
        <v>8</v>
      </c>
      <c r="C9" s="102">
        <v>1150</v>
      </c>
      <c r="D9" s="102">
        <v>1081</v>
      </c>
      <c r="E9" s="102">
        <v>1128</v>
      </c>
      <c r="F9" s="104">
        <f t="shared" si="0"/>
        <v>2.9643816925252904E-4</v>
      </c>
      <c r="G9" s="104">
        <f t="shared" si="1"/>
        <v>-1.9130434782608695E-2</v>
      </c>
      <c r="H9" s="101">
        <f t="shared" si="2"/>
        <v>-22</v>
      </c>
      <c r="I9" s="105">
        <f t="shared" si="4"/>
        <v>-2.0072443272538159E-4</v>
      </c>
      <c r="J9" s="102">
        <f t="shared" si="3"/>
        <v>47</v>
      </c>
      <c r="L9" s="9"/>
    </row>
    <row r="10" spans="1:12">
      <c r="A10" s="106">
        <v>10</v>
      </c>
      <c r="B10" s="103" t="s">
        <v>9</v>
      </c>
      <c r="C10" s="101">
        <v>124816</v>
      </c>
      <c r="D10" s="101">
        <v>125533</v>
      </c>
      <c r="E10" s="101">
        <v>127789</v>
      </c>
      <c r="F10" s="104">
        <f t="shared" si="0"/>
        <v>3.3582923059052694E-2</v>
      </c>
      <c r="G10" s="104">
        <f t="shared" si="1"/>
        <v>2.3819061658761697E-2</v>
      </c>
      <c r="H10" s="101">
        <f t="shared" si="2"/>
        <v>2973</v>
      </c>
      <c r="I10" s="105">
        <f t="shared" si="4"/>
        <v>2.7125169931479978E-2</v>
      </c>
      <c r="J10" s="102">
        <f t="shared" si="3"/>
        <v>2256</v>
      </c>
      <c r="L10" s="9"/>
    </row>
    <row r="11" spans="1:12">
      <c r="A11" s="106">
        <v>11</v>
      </c>
      <c r="B11" s="103" t="s">
        <v>10</v>
      </c>
      <c r="C11" s="101">
        <v>2682</v>
      </c>
      <c r="D11" s="101">
        <v>2540</v>
      </c>
      <c r="E11" s="101">
        <v>2594</v>
      </c>
      <c r="F11" s="104">
        <f t="shared" si="0"/>
        <v>6.817026693626422E-4</v>
      </c>
      <c r="G11" s="104">
        <f t="shared" si="1"/>
        <v>-3.2811334824757642E-2</v>
      </c>
      <c r="H11" s="101">
        <f t="shared" si="2"/>
        <v>-88</v>
      </c>
      <c r="I11" s="105">
        <f t="shared" si="4"/>
        <v>-8.0289773090152638E-4</v>
      </c>
      <c r="J11" s="102">
        <f t="shared" si="3"/>
        <v>54</v>
      </c>
      <c r="L11" s="9"/>
    </row>
    <row r="12" spans="1:12">
      <c r="A12" s="106">
        <v>12</v>
      </c>
      <c r="B12" s="103" t="s">
        <v>11</v>
      </c>
      <c r="C12" s="101">
        <v>687</v>
      </c>
      <c r="D12" s="101">
        <v>971</v>
      </c>
      <c r="E12" s="101">
        <v>671</v>
      </c>
      <c r="F12" s="104">
        <f t="shared" si="0"/>
        <v>1.7633866273798491E-4</v>
      </c>
      <c r="G12" s="104">
        <f t="shared" si="1"/>
        <v>-2.3289665211062592E-2</v>
      </c>
      <c r="H12" s="101">
        <f t="shared" si="2"/>
        <v>-16</v>
      </c>
      <c r="I12" s="105">
        <f t="shared" si="4"/>
        <v>-1.4598140561845934E-4</v>
      </c>
      <c r="J12" s="102">
        <f t="shared" si="3"/>
        <v>-300</v>
      </c>
    </row>
    <row r="13" spans="1:12">
      <c r="A13" s="106">
        <v>13</v>
      </c>
      <c r="B13" s="103" t="s">
        <v>12</v>
      </c>
      <c r="C13" s="101">
        <v>120391</v>
      </c>
      <c r="D13" s="101">
        <v>115695</v>
      </c>
      <c r="E13" s="101">
        <v>114907</v>
      </c>
      <c r="F13" s="104">
        <f t="shared" si="0"/>
        <v>3.0197536094237903E-2</v>
      </c>
      <c r="G13" s="104">
        <f t="shared" si="1"/>
        <v>-4.5551577775747358E-2</v>
      </c>
      <c r="H13" s="101">
        <f t="shared" si="2"/>
        <v>-5484</v>
      </c>
      <c r="I13" s="105">
        <f t="shared" si="4"/>
        <v>-5.003512677572694E-2</v>
      </c>
      <c r="J13" s="102">
        <f t="shared" si="3"/>
        <v>-788</v>
      </c>
    </row>
    <row r="14" spans="1:12">
      <c r="A14" s="106">
        <v>14</v>
      </c>
      <c r="B14" s="103" t="s">
        <v>13</v>
      </c>
      <c r="C14" s="101">
        <v>235996</v>
      </c>
      <c r="D14" s="101">
        <v>231965</v>
      </c>
      <c r="E14" s="101">
        <v>229224</v>
      </c>
      <c r="F14" s="104">
        <f t="shared" si="0"/>
        <v>6.0240020309168189E-2</v>
      </c>
      <c r="G14" s="104">
        <f t="shared" si="1"/>
        <v>-2.8695401616976559E-2</v>
      </c>
      <c r="H14" s="101">
        <f t="shared" si="2"/>
        <v>-6772</v>
      </c>
      <c r="I14" s="105">
        <f t="shared" si="4"/>
        <v>-6.1786629928012919E-2</v>
      </c>
      <c r="J14" s="102">
        <f t="shared" si="3"/>
        <v>-2741</v>
      </c>
    </row>
    <row r="15" spans="1:12">
      <c r="A15" s="106">
        <v>15</v>
      </c>
      <c r="B15" s="103" t="s">
        <v>14</v>
      </c>
      <c r="C15" s="101">
        <v>12661</v>
      </c>
      <c r="D15" s="101">
        <v>12838</v>
      </c>
      <c r="E15" s="101">
        <v>12775</v>
      </c>
      <c r="F15" s="104">
        <f t="shared" si="0"/>
        <v>3.357267386703066E-3</v>
      </c>
      <c r="G15" s="104">
        <f t="shared" si="1"/>
        <v>9.0040281178421933E-3</v>
      </c>
      <c r="H15" s="101">
        <f t="shared" si="2"/>
        <v>114</v>
      </c>
      <c r="I15" s="105">
        <f t="shared" si="4"/>
        <v>1.0401175150315228E-3</v>
      </c>
      <c r="J15" s="102">
        <f t="shared" si="3"/>
        <v>-63</v>
      </c>
    </row>
    <row r="16" spans="1:12">
      <c r="A16" s="106">
        <v>16</v>
      </c>
      <c r="B16" s="103" t="s">
        <v>15</v>
      </c>
      <c r="C16" s="101">
        <v>7909</v>
      </c>
      <c r="D16" s="101">
        <v>8032</v>
      </c>
      <c r="E16" s="101">
        <v>8077</v>
      </c>
      <c r="F16" s="104">
        <f t="shared" si="0"/>
        <v>2.122633947741735E-3</v>
      </c>
      <c r="G16" s="104">
        <f t="shared" si="1"/>
        <v>2.12416234669364E-2</v>
      </c>
      <c r="H16" s="101">
        <f t="shared" si="2"/>
        <v>168</v>
      </c>
      <c r="I16" s="105">
        <f t="shared" si="4"/>
        <v>1.5328047589938231E-3</v>
      </c>
      <c r="J16" s="102">
        <f t="shared" si="3"/>
        <v>45</v>
      </c>
    </row>
    <row r="17" spans="1:10">
      <c r="A17" s="106">
        <v>17</v>
      </c>
      <c r="B17" s="103" t="s">
        <v>16</v>
      </c>
      <c r="C17" s="101">
        <v>9143</v>
      </c>
      <c r="D17" s="101">
        <v>9357</v>
      </c>
      <c r="E17" s="101">
        <v>9344</v>
      </c>
      <c r="F17" s="104">
        <f t="shared" si="0"/>
        <v>2.4556012885599571E-3</v>
      </c>
      <c r="G17" s="104">
        <f t="shared" si="1"/>
        <v>2.1984031499507822E-2</v>
      </c>
      <c r="H17" s="101">
        <f t="shared" si="2"/>
        <v>201</v>
      </c>
      <c r="I17" s="105">
        <f t="shared" si="4"/>
        <v>1.8338914080818956E-3</v>
      </c>
      <c r="J17" s="102">
        <f t="shared" si="3"/>
        <v>-13</v>
      </c>
    </row>
    <row r="18" spans="1:10">
      <c r="A18" s="106">
        <v>18</v>
      </c>
      <c r="B18" s="103" t="s">
        <v>17</v>
      </c>
      <c r="C18" s="101">
        <v>14926</v>
      </c>
      <c r="D18" s="101">
        <v>13109</v>
      </c>
      <c r="E18" s="101">
        <v>12815</v>
      </c>
      <c r="F18" s="104">
        <f t="shared" si="0"/>
        <v>3.3677793785205318E-3</v>
      </c>
      <c r="G18" s="104">
        <f t="shared" si="1"/>
        <v>-0.14143105989548438</v>
      </c>
      <c r="H18" s="101">
        <f t="shared" si="2"/>
        <v>-2111</v>
      </c>
      <c r="I18" s="105">
        <f t="shared" si="4"/>
        <v>-1.9260421703785481E-2</v>
      </c>
      <c r="J18" s="102">
        <f t="shared" si="3"/>
        <v>-294</v>
      </c>
    </row>
    <row r="19" spans="1:10">
      <c r="A19" s="106">
        <v>19</v>
      </c>
      <c r="B19" s="103" t="s">
        <v>18</v>
      </c>
      <c r="C19" s="101">
        <v>971</v>
      </c>
      <c r="D19" s="101">
        <v>950</v>
      </c>
      <c r="E19" s="101">
        <v>924</v>
      </c>
      <c r="F19" s="104">
        <f t="shared" si="0"/>
        <v>2.4282701098345466E-4</v>
      </c>
      <c r="G19" s="104">
        <f t="shared" si="1"/>
        <v>-4.8403707518022657E-2</v>
      </c>
      <c r="H19" s="101">
        <f t="shared" si="2"/>
        <v>-47</v>
      </c>
      <c r="I19" s="105">
        <f t="shared" si="4"/>
        <v>-4.2882037900422433E-4</v>
      </c>
      <c r="J19" s="102">
        <f t="shared" si="3"/>
        <v>-26</v>
      </c>
    </row>
    <row r="20" spans="1:10">
      <c r="A20" s="106">
        <v>20</v>
      </c>
      <c r="B20" s="103" t="s">
        <v>19</v>
      </c>
      <c r="C20" s="101">
        <v>16773</v>
      </c>
      <c r="D20" s="101">
        <v>16964</v>
      </c>
      <c r="E20" s="101">
        <v>16860</v>
      </c>
      <c r="F20" s="104">
        <f t="shared" si="0"/>
        <v>4.430804551061737E-3</v>
      </c>
      <c r="G20" s="104">
        <f t="shared" si="1"/>
        <v>5.1869075299588625E-3</v>
      </c>
      <c r="H20" s="101">
        <f t="shared" si="2"/>
        <v>87</v>
      </c>
      <c r="I20" s="105">
        <f t="shared" si="4"/>
        <v>7.937738930503727E-4</v>
      </c>
      <c r="J20" s="102">
        <f t="shared" si="3"/>
        <v>-104</v>
      </c>
    </row>
    <row r="21" spans="1:10">
      <c r="A21" s="106">
        <v>21</v>
      </c>
      <c r="B21" s="103" t="s">
        <v>20</v>
      </c>
      <c r="C21" s="101">
        <v>6956</v>
      </c>
      <c r="D21" s="101">
        <v>7144</v>
      </c>
      <c r="E21" s="101">
        <v>7090</v>
      </c>
      <c r="F21" s="104">
        <f t="shared" si="0"/>
        <v>1.8632505496457721E-3</v>
      </c>
      <c r="G21" s="104">
        <f t="shared" si="1"/>
        <v>1.9263944795859689E-2</v>
      </c>
      <c r="H21" s="101">
        <f t="shared" si="2"/>
        <v>134</v>
      </c>
      <c r="I21" s="105">
        <f t="shared" si="4"/>
        <v>1.222594272054597E-3</v>
      </c>
      <c r="J21" s="102">
        <f t="shared" si="3"/>
        <v>-54</v>
      </c>
    </row>
    <row r="22" spans="1:10">
      <c r="A22" s="106">
        <v>22</v>
      </c>
      <c r="B22" s="103" t="s">
        <v>21</v>
      </c>
      <c r="C22" s="101">
        <v>39471</v>
      </c>
      <c r="D22" s="101">
        <v>39635</v>
      </c>
      <c r="E22" s="101">
        <v>39633</v>
      </c>
      <c r="F22" s="104">
        <f t="shared" si="0"/>
        <v>1.0415544292540322E-2</v>
      </c>
      <c r="G22" s="104">
        <f t="shared" si="1"/>
        <v>4.1042790909781865E-3</v>
      </c>
      <c r="H22" s="101">
        <f t="shared" si="2"/>
        <v>162</v>
      </c>
      <c r="I22" s="105">
        <f t="shared" si="4"/>
        <v>1.4780617318869008E-3</v>
      </c>
      <c r="J22" s="102">
        <f t="shared" si="3"/>
        <v>-2</v>
      </c>
    </row>
    <row r="23" spans="1:10">
      <c r="A23" s="106">
        <v>23</v>
      </c>
      <c r="B23" s="103" t="s">
        <v>22</v>
      </c>
      <c r="C23" s="101">
        <v>28965</v>
      </c>
      <c r="D23" s="101">
        <v>27950</v>
      </c>
      <c r="E23" s="101">
        <v>28083</v>
      </c>
      <c r="F23" s="104">
        <f t="shared" si="0"/>
        <v>7.3802066552471398E-3</v>
      </c>
      <c r="G23" s="104">
        <f t="shared" si="1"/>
        <v>-3.0450543759709996E-2</v>
      </c>
      <c r="H23" s="101">
        <f t="shared" si="2"/>
        <v>-882</v>
      </c>
      <c r="I23" s="105">
        <f t="shared" si="4"/>
        <v>-8.0472249847175718E-3</v>
      </c>
      <c r="J23" s="102">
        <f t="shared" si="3"/>
        <v>133</v>
      </c>
    </row>
    <row r="24" spans="1:10">
      <c r="A24" s="106">
        <v>24</v>
      </c>
      <c r="B24" s="103" t="s">
        <v>23</v>
      </c>
      <c r="C24" s="101">
        <v>11423</v>
      </c>
      <c r="D24" s="101">
        <v>11047</v>
      </c>
      <c r="E24" s="101">
        <v>11018</v>
      </c>
      <c r="F24" s="104">
        <f t="shared" si="0"/>
        <v>2.8955281461208911E-3</v>
      </c>
      <c r="G24" s="104">
        <f t="shared" si="1"/>
        <v>-3.5454784207301061E-2</v>
      </c>
      <c r="H24" s="101">
        <f t="shared" si="2"/>
        <v>-405</v>
      </c>
      <c r="I24" s="105">
        <f t="shared" si="4"/>
        <v>-3.6951543297172522E-3</v>
      </c>
      <c r="J24" s="102">
        <f t="shared" si="3"/>
        <v>-29</v>
      </c>
    </row>
    <row r="25" spans="1:10">
      <c r="A25" s="106">
        <v>25</v>
      </c>
      <c r="B25" s="103" t="s">
        <v>24</v>
      </c>
      <c r="C25" s="101">
        <v>55618</v>
      </c>
      <c r="D25" s="101">
        <v>54993</v>
      </c>
      <c r="E25" s="101">
        <v>55298</v>
      </c>
      <c r="F25" s="104">
        <f t="shared" si="0"/>
        <v>1.4532303088055276E-2</v>
      </c>
      <c r="G25" s="104">
        <f t="shared" si="1"/>
        <v>-5.7535330288755442E-3</v>
      </c>
      <c r="H25" s="101">
        <f t="shared" si="2"/>
        <v>-320</v>
      </c>
      <c r="I25" s="105">
        <f t="shared" si="4"/>
        <v>-2.9196281123691869E-3</v>
      </c>
      <c r="J25" s="102">
        <f t="shared" si="3"/>
        <v>305</v>
      </c>
    </row>
    <row r="26" spans="1:10">
      <c r="A26" s="106">
        <v>26</v>
      </c>
      <c r="B26" s="103" t="s">
        <v>25</v>
      </c>
      <c r="C26" s="101">
        <v>11114</v>
      </c>
      <c r="D26" s="101">
        <v>10845</v>
      </c>
      <c r="E26" s="101">
        <v>10748</v>
      </c>
      <c r="F26" s="104">
        <f t="shared" si="0"/>
        <v>2.8245722013529985E-3</v>
      </c>
      <c r="G26" s="104">
        <f t="shared" si="1"/>
        <v>-3.29314378261652E-2</v>
      </c>
      <c r="H26" s="101">
        <f t="shared" si="2"/>
        <v>-366</v>
      </c>
      <c r="I26" s="105">
        <f t="shared" si="4"/>
        <v>-3.3393246535222574E-3</v>
      </c>
      <c r="J26" s="102">
        <f t="shared" si="3"/>
        <v>-97</v>
      </c>
    </row>
    <row r="27" spans="1:10">
      <c r="A27" s="106">
        <v>27</v>
      </c>
      <c r="B27" s="103" t="s">
        <v>26</v>
      </c>
      <c r="C27" s="101">
        <v>28021</v>
      </c>
      <c r="D27" s="101">
        <v>29025</v>
      </c>
      <c r="E27" s="101">
        <v>29136</v>
      </c>
      <c r="F27" s="104">
        <f t="shared" si="0"/>
        <v>7.6569348398419206E-3</v>
      </c>
      <c r="G27" s="104">
        <f t="shared" si="1"/>
        <v>3.9791584882766497E-2</v>
      </c>
      <c r="H27" s="101">
        <f t="shared" si="2"/>
        <v>1115</v>
      </c>
      <c r="I27" s="105">
        <f t="shared" si="4"/>
        <v>1.0173079204036387E-2</v>
      </c>
      <c r="J27" s="102">
        <f t="shared" si="3"/>
        <v>111</v>
      </c>
    </row>
    <row r="28" spans="1:10">
      <c r="A28" s="106">
        <v>28</v>
      </c>
      <c r="B28" s="103" t="s">
        <v>27</v>
      </c>
      <c r="C28" s="101">
        <v>18851</v>
      </c>
      <c r="D28" s="101">
        <v>19272</v>
      </c>
      <c r="E28" s="101">
        <v>19235</v>
      </c>
      <c r="F28" s="104">
        <f t="shared" si="0"/>
        <v>5.0549540652237556E-3</v>
      </c>
      <c r="G28" s="104">
        <f t="shared" si="1"/>
        <v>2.0370272134104292E-2</v>
      </c>
      <c r="H28" s="101">
        <f t="shared" si="2"/>
        <v>384</v>
      </c>
      <c r="I28" s="105">
        <f t="shared" si="4"/>
        <v>3.5035537348430245E-3</v>
      </c>
      <c r="J28" s="102">
        <f t="shared" si="3"/>
        <v>-37</v>
      </c>
    </row>
    <row r="29" spans="1:10">
      <c r="A29" s="106">
        <v>29</v>
      </c>
      <c r="B29" s="103" t="s">
        <v>28</v>
      </c>
      <c r="C29" s="101">
        <v>24442</v>
      </c>
      <c r="D29" s="101">
        <v>29221</v>
      </c>
      <c r="E29" s="101">
        <v>29755</v>
      </c>
      <c r="F29" s="104">
        <f t="shared" si="0"/>
        <v>7.8196079132172008E-3</v>
      </c>
      <c r="G29" s="104">
        <f t="shared" si="1"/>
        <v>0.21737173717371738</v>
      </c>
      <c r="H29" s="101">
        <f t="shared" si="2"/>
        <v>5313</v>
      </c>
      <c r="I29" s="105">
        <f t="shared" si="4"/>
        <v>4.847495050317966E-2</v>
      </c>
      <c r="J29" s="102">
        <f t="shared" si="3"/>
        <v>534</v>
      </c>
    </row>
    <row r="30" spans="1:10">
      <c r="A30" s="106">
        <v>30</v>
      </c>
      <c r="B30" s="103" t="s">
        <v>29</v>
      </c>
      <c r="C30" s="101">
        <v>2988</v>
      </c>
      <c r="D30" s="101">
        <v>3119</v>
      </c>
      <c r="E30" s="101">
        <v>3113</v>
      </c>
      <c r="F30" s="104">
        <f t="shared" si="0"/>
        <v>8.1809576319425792E-4</v>
      </c>
      <c r="G30" s="104">
        <f t="shared" si="1"/>
        <v>4.1834002677376171E-2</v>
      </c>
      <c r="H30" s="101">
        <f t="shared" si="2"/>
        <v>125</v>
      </c>
      <c r="I30" s="105">
        <f t="shared" si="4"/>
        <v>1.1404797313942137E-3</v>
      </c>
      <c r="J30" s="102">
        <f t="shared" si="3"/>
        <v>-6</v>
      </c>
    </row>
    <row r="31" spans="1:10">
      <c r="A31" s="106">
        <v>31</v>
      </c>
      <c r="B31" s="103" t="s">
        <v>30</v>
      </c>
      <c r="C31" s="101">
        <v>22009</v>
      </c>
      <c r="D31" s="101">
        <v>21449</v>
      </c>
      <c r="E31" s="101">
        <v>21637</v>
      </c>
      <c r="F31" s="104">
        <f t="shared" si="0"/>
        <v>5.6861991738625627E-3</v>
      </c>
      <c r="G31" s="104">
        <f t="shared" si="1"/>
        <v>-1.6902176382389021E-2</v>
      </c>
      <c r="H31" s="101">
        <f t="shared" si="2"/>
        <v>-372</v>
      </c>
      <c r="I31" s="105">
        <f t="shared" si="4"/>
        <v>-3.3940676806291799E-3</v>
      </c>
      <c r="J31" s="102">
        <f t="shared" si="3"/>
        <v>188</v>
      </c>
    </row>
    <row r="32" spans="1:10">
      <c r="A32" s="106">
        <v>32</v>
      </c>
      <c r="B32" s="103" t="s">
        <v>31</v>
      </c>
      <c r="C32" s="101">
        <v>14823</v>
      </c>
      <c r="D32" s="101">
        <v>15033</v>
      </c>
      <c r="E32" s="101">
        <v>15001</v>
      </c>
      <c r="F32" s="104">
        <f t="shared" si="0"/>
        <v>3.9422597313450254E-3</v>
      </c>
      <c r="G32" s="104">
        <f t="shared" si="1"/>
        <v>1.2008365378128584E-2</v>
      </c>
      <c r="H32" s="101">
        <f t="shared" si="2"/>
        <v>178</v>
      </c>
      <c r="I32" s="105">
        <f t="shared" si="4"/>
        <v>1.6240431375053603E-3</v>
      </c>
      <c r="J32" s="102">
        <f t="shared" si="3"/>
        <v>-32</v>
      </c>
    </row>
    <row r="33" spans="1:10">
      <c r="A33" s="106">
        <v>33</v>
      </c>
      <c r="B33" s="103" t="s">
        <v>32</v>
      </c>
      <c r="C33" s="101">
        <v>24044</v>
      </c>
      <c r="D33" s="101">
        <v>23094</v>
      </c>
      <c r="E33" s="101">
        <v>20369</v>
      </c>
      <c r="F33" s="104">
        <f t="shared" si="0"/>
        <v>5.3529690332489045E-3</v>
      </c>
      <c r="G33" s="104">
        <f t="shared" si="1"/>
        <v>-0.152844784561637</v>
      </c>
      <c r="H33" s="101">
        <f t="shared" si="2"/>
        <v>-3675</v>
      </c>
      <c r="I33" s="105">
        <f t="shared" si="4"/>
        <v>-3.3530104102989879E-2</v>
      </c>
      <c r="J33" s="102">
        <f t="shared" si="3"/>
        <v>-2725</v>
      </c>
    </row>
    <row r="34" spans="1:10">
      <c r="A34" s="106">
        <v>35</v>
      </c>
      <c r="B34" s="103" t="s">
        <v>33</v>
      </c>
      <c r="C34" s="101">
        <v>9008</v>
      </c>
      <c r="D34" s="101">
        <v>9732</v>
      </c>
      <c r="E34" s="101">
        <v>9311</v>
      </c>
      <c r="F34" s="104">
        <f t="shared" si="0"/>
        <v>2.446928895310548E-3</v>
      </c>
      <c r="G34" s="104">
        <f t="shared" si="1"/>
        <v>3.363676731793961E-2</v>
      </c>
      <c r="H34" s="101">
        <f t="shared" si="2"/>
        <v>303</v>
      </c>
      <c r="I34" s="105">
        <f t="shared" si="4"/>
        <v>2.764522868899574E-3</v>
      </c>
      <c r="J34" s="102">
        <f t="shared" si="3"/>
        <v>-421</v>
      </c>
    </row>
    <row r="35" spans="1:10">
      <c r="A35" s="106">
        <v>36</v>
      </c>
      <c r="B35" s="103" t="s">
        <v>34</v>
      </c>
      <c r="C35" s="101">
        <v>1585</v>
      </c>
      <c r="D35" s="101">
        <v>1681</v>
      </c>
      <c r="E35" s="101">
        <v>1635</v>
      </c>
      <c r="F35" s="104">
        <f t="shared" si="0"/>
        <v>4.2967766553890513E-4</v>
      </c>
      <c r="G35" s="104">
        <f t="shared" si="1"/>
        <v>3.1545741324921134E-2</v>
      </c>
      <c r="H35" s="101">
        <f t="shared" si="2"/>
        <v>50</v>
      </c>
      <c r="I35" s="105">
        <f t="shared" si="4"/>
        <v>4.5619189255768547E-4</v>
      </c>
      <c r="J35" s="102">
        <f t="shared" si="3"/>
        <v>-46</v>
      </c>
    </row>
    <row r="36" spans="1:10">
      <c r="A36" s="106">
        <v>37</v>
      </c>
      <c r="B36" s="103" t="s">
        <v>35</v>
      </c>
      <c r="C36" s="101">
        <v>913</v>
      </c>
      <c r="D36" s="101">
        <v>1285</v>
      </c>
      <c r="E36" s="101">
        <v>1277</v>
      </c>
      <c r="F36" s="104">
        <f t="shared" si="0"/>
        <v>3.3559533877258833E-4</v>
      </c>
      <c r="G36" s="104">
        <f t="shared" si="1"/>
        <v>0.39868565169769987</v>
      </c>
      <c r="H36" s="101">
        <f t="shared" si="2"/>
        <v>364</v>
      </c>
      <c r="I36" s="105">
        <f t="shared" si="4"/>
        <v>3.3210769778199501E-3</v>
      </c>
      <c r="J36" s="102">
        <f t="shared" si="3"/>
        <v>-8</v>
      </c>
    </row>
    <row r="37" spans="1:10">
      <c r="A37" s="106">
        <v>38</v>
      </c>
      <c r="B37" s="103" t="s">
        <v>36</v>
      </c>
      <c r="C37" s="101">
        <v>7397</v>
      </c>
      <c r="D37" s="101">
        <v>8451</v>
      </c>
      <c r="E37" s="101">
        <v>8300</v>
      </c>
      <c r="F37" s="104">
        <f t="shared" si="0"/>
        <v>2.1812383021241055E-3</v>
      </c>
      <c r="G37" s="104">
        <f t="shared" si="1"/>
        <v>0.12207651750709747</v>
      </c>
      <c r="H37" s="101">
        <f t="shared" si="2"/>
        <v>903</v>
      </c>
      <c r="I37" s="105">
        <f t="shared" si="4"/>
        <v>8.2388255795917999E-3</v>
      </c>
      <c r="J37" s="102">
        <f t="shared" si="3"/>
        <v>-151</v>
      </c>
    </row>
    <row r="38" spans="1:10">
      <c r="A38" s="106">
        <v>39</v>
      </c>
      <c r="B38" s="103" t="s">
        <v>37</v>
      </c>
      <c r="C38" s="101">
        <v>203</v>
      </c>
      <c r="D38" s="101">
        <v>191</v>
      </c>
      <c r="E38" s="101">
        <v>185</v>
      </c>
      <c r="F38" s="104">
        <f t="shared" si="0"/>
        <v>4.861796215577826E-5</v>
      </c>
      <c r="G38" s="104">
        <f t="shared" si="1"/>
        <v>-8.8669950738916259E-2</v>
      </c>
      <c r="H38" s="101">
        <f t="shared" si="2"/>
        <v>-18</v>
      </c>
      <c r="I38" s="105">
        <f t="shared" si="4"/>
        <v>-1.6422908132076677E-4</v>
      </c>
      <c r="J38" s="102">
        <f t="shared" si="3"/>
        <v>-6</v>
      </c>
    </row>
    <row r="39" spans="1:10">
      <c r="A39" s="106">
        <v>41</v>
      </c>
      <c r="B39" s="103" t="s">
        <v>38</v>
      </c>
      <c r="C39" s="101">
        <v>37523</v>
      </c>
      <c r="D39" s="101">
        <v>42189</v>
      </c>
      <c r="E39" s="101">
        <v>41577</v>
      </c>
      <c r="F39" s="104">
        <f t="shared" si="0"/>
        <v>1.092642709486915E-2</v>
      </c>
      <c r="G39" s="104">
        <f t="shared" si="1"/>
        <v>0.10804040188684273</v>
      </c>
      <c r="H39" s="101">
        <f t="shared" si="2"/>
        <v>4054</v>
      </c>
      <c r="I39" s="105">
        <f t="shared" si="4"/>
        <v>3.6988038648577137E-2</v>
      </c>
      <c r="J39" s="102">
        <f t="shared" si="3"/>
        <v>-612</v>
      </c>
    </row>
    <row r="40" spans="1:10">
      <c r="A40" s="106">
        <v>42</v>
      </c>
      <c r="B40" s="103" t="s">
        <v>39</v>
      </c>
      <c r="C40" s="101">
        <v>16623</v>
      </c>
      <c r="D40" s="101">
        <v>19629</v>
      </c>
      <c r="E40" s="101">
        <v>18241</v>
      </c>
      <c r="F40" s="104">
        <f t="shared" si="0"/>
        <v>4.7937310685597359E-3</v>
      </c>
      <c r="G40" s="104">
        <f t="shared" si="1"/>
        <v>9.7335017746495819E-2</v>
      </c>
      <c r="H40" s="101">
        <f t="shared" si="2"/>
        <v>1618</v>
      </c>
      <c r="I40" s="105">
        <f t="shared" si="4"/>
        <v>1.4762369643166701E-2</v>
      </c>
      <c r="J40" s="102">
        <f t="shared" si="3"/>
        <v>-1388</v>
      </c>
    </row>
    <row r="41" spans="1:10">
      <c r="A41" s="106">
        <v>43</v>
      </c>
      <c r="B41" s="103" t="s">
        <v>40</v>
      </c>
      <c r="C41" s="101">
        <v>41192</v>
      </c>
      <c r="D41" s="101">
        <v>39944</v>
      </c>
      <c r="E41" s="101">
        <v>39166</v>
      </c>
      <c r="F41" s="104">
        <f t="shared" si="0"/>
        <v>1.0292816788071412E-2</v>
      </c>
      <c r="G41" s="104">
        <f t="shared" si="1"/>
        <v>-4.9184307632550009E-2</v>
      </c>
      <c r="H41" s="101">
        <f t="shared" si="2"/>
        <v>-2026</v>
      </c>
      <c r="I41" s="105">
        <f t="shared" si="4"/>
        <v>-1.8484895486437416E-2</v>
      </c>
      <c r="J41" s="102">
        <f t="shared" si="3"/>
        <v>-778</v>
      </c>
    </row>
    <row r="42" spans="1:10">
      <c r="A42" s="106">
        <v>45</v>
      </c>
      <c r="B42" s="103" t="s">
        <v>41</v>
      </c>
      <c r="C42" s="101">
        <v>30828</v>
      </c>
      <c r="D42" s="101">
        <v>32584</v>
      </c>
      <c r="E42" s="101">
        <v>32531</v>
      </c>
      <c r="F42" s="104">
        <f t="shared" si="0"/>
        <v>8.5491401453493109E-3</v>
      </c>
      <c r="G42" s="104">
        <f t="shared" si="1"/>
        <v>5.5241987803295707E-2</v>
      </c>
      <c r="H42" s="101">
        <f t="shared" si="2"/>
        <v>1703</v>
      </c>
      <c r="I42" s="105">
        <f t="shared" si="4"/>
        <v>1.5537895860514767E-2</v>
      </c>
      <c r="J42" s="102">
        <f t="shared" si="3"/>
        <v>-53</v>
      </c>
    </row>
    <row r="43" spans="1:10">
      <c r="A43" s="106">
        <v>46</v>
      </c>
      <c r="B43" s="103" t="s">
        <v>42</v>
      </c>
      <c r="C43" s="101">
        <v>180267</v>
      </c>
      <c r="D43" s="101">
        <v>186425</v>
      </c>
      <c r="E43" s="101">
        <v>185439</v>
      </c>
      <c r="F43" s="104">
        <f t="shared" si="0"/>
        <v>4.8733331265974941E-2</v>
      </c>
      <c r="G43" s="104">
        <f t="shared" si="1"/>
        <v>2.8690775349897651E-2</v>
      </c>
      <c r="H43" s="101">
        <f t="shared" si="2"/>
        <v>5172</v>
      </c>
      <c r="I43" s="105">
        <f t="shared" si="4"/>
        <v>4.7188489366166986E-2</v>
      </c>
      <c r="J43" s="102">
        <f t="shared" si="3"/>
        <v>-986</v>
      </c>
    </row>
    <row r="44" spans="1:10">
      <c r="A44" s="106">
        <v>47</v>
      </c>
      <c r="B44" s="103" t="s">
        <v>43</v>
      </c>
      <c r="C44" s="101">
        <v>467864</v>
      </c>
      <c r="D44" s="101">
        <v>470772</v>
      </c>
      <c r="E44" s="101">
        <v>471449</v>
      </c>
      <c r="F44" s="104">
        <f t="shared" si="0"/>
        <v>0.12389670075880813</v>
      </c>
      <c r="G44" s="104">
        <f t="shared" si="1"/>
        <v>7.6624831147512956E-3</v>
      </c>
      <c r="H44" s="101">
        <f t="shared" si="2"/>
        <v>3585</v>
      </c>
      <c r="I44" s="105">
        <f t="shared" si="4"/>
        <v>3.2708958696386049E-2</v>
      </c>
      <c r="J44" s="102">
        <f t="shared" si="3"/>
        <v>677</v>
      </c>
    </row>
    <row r="45" spans="1:10">
      <c r="A45" s="106">
        <v>49</v>
      </c>
      <c r="B45" s="103" t="s">
        <v>44</v>
      </c>
      <c r="C45" s="101">
        <v>52931</v>
      </c>
      <c r="D45" s="101">
        <v>58950</v>
      </c>
      <c r="E45" s="101">
        <v>52165</v>
      </c>
      <c r="F45" s="104">
        <f t="shared" si="0"/>
        <v>1.3708951328952286E-2</v>
      </c>
      <c r="G45" s="104">
        <f t="shared" si="1"/>
        <v>-1.4471670665583495E-2</v>
      </c>
      <c r="H45" s="101">
        <f t="shared" si="2"/>
        <v>-766</v>
      </c>
      <c r="I45" s="105">
        <f t="shared" si="4"/>
        <v>-6.9888597939837416E-3</v>
      </c>
      <c r="J45" s="102">
        <f t="shared" si="3"/>
        <v>-6785</v>
      </c>
    </row>
    <row r="46" spans="1:10">
      <c r="A46" s="106">
        <v>50</v>
      </c>
      <c r="B46" s="103" t="s">
        <v>45</v>
      </c>
      <c r="C46" s="101">
        <v>1582</v>
      </c>
      <c r="D46" s="101">
        <v>1329</v>
      </c>
      <c r="E46" s="101">
        <v>1374</v>
      </c>
      <c r="F46" s="104">
        <f t="shared" si="0"/>
        <v>3.6108691892994233E-4</v>
      </c>
      <c r="G46" s="104">
        <f t="shared" si="1"/>
        <v>-0.13147914032869784</v>
      </c>
      <c r="H46" s="101">
        <f t="shared" si="2"/>
        <v>-208</v>
      </c>
      <c r="I46" s="105">
        <f t="shared" si="4"/>
        <v>-1.8977582730399715E-3</v>
      </c>
      <c r="J46" s="102">
        <f t="shared" si="3"/>
        <v>45</v>
      </c>
    </row>
    <row r="47" spans="1:10">
      <c r="A47" s="106">
        <v>51</v>
      </c>
      <c r="B47" s="103" t="s">
        <v>46</v>
      </c>
      <c r="C47" s="101">
        <v>10789</v>
      </c>
      <c r="D47" s="101">
        <v>12334</v>
      </c>
      <c r="E47" s="101">
        <v>12452</v>
      </c>
      <c r="F47" s="104">
        <f t="shared" si="0"/>
        <v>3.2723830527770317E-3</v>
      </c>
      <c r="G47" s="104">
        <f t="shared" si="1"/>
        <v>0.15413847437204561</v>
      </c>
      <c r="H47" s="101">
        <f t="shared" si="2"/>
        <v>1663</v>
      </c>
      <c r="I47" s="105">
        <f t="shared" si="4"/>
        <v>1.5172942346468618E-2</v>
      </c>
      <c r="J47" s="102">
        <f t="shared" si="3"/>
        <v>118</v>
      </c>
    </row>
    <row r="48" spans="1:10">
      <c r="A48" s="106">
        <v>52</v>
      </c>
      <c r="B48" s="103" t="s">
        <v>47</v>
      </c>
      <c r="C48" s="101">
        <v>45260</v>
      </c>
      <c r="D48" s="101">
        <v>44821</v>
      </c>
      <c r="E48" s="101">
        <v>44478</v>
      </c>
      <c r="F48" s="104">
        <f t="shared" si="0"/>
        <v>1.168880930143084E-2</v>
      </c>
      <c r="G48" s="104">
        <f t="shared" si="1"/>
        <v>-1.72779496243924E-2</v>
      </c>
      <c r="H48" s="101">
        <f t="shared" si="2"/>
        <v>-782</v>
      </c>
      <c r="I48" s="105">
        <f t="shared" si="4"/>
        <v>-7.1348411996022005E-3</v>
      </c>
      <c r="J48" s="102">
        <f t="shared" si="3"/>
        <v>-343</v>
      </c>
    </row>
    <row r="49" spans="1:10">
      <c r="A49" s="106">
        <v>53</v>
      </c>
      <c r="B49" s="103" t="s">
        <v>48</v>
      </c>
      <c r="C49" s="101">
        <v>5478</v>
      </c>
      <c r="D49" s="101">
        <v>7240</v>
      </c>
      <c r="E49" s="101">
        <v>7549</v>
      </c>
      <c r="F49" s="104">
        <f t="shared" si="0"/>
        <v>1.9838756557511894E-3</v>
      </c>
      <c r="G49" s="104">
        <f t="shared" si="1"/>
        <v>0.37805768528660094</v>
      </c>
      <c r="H49" s="101">
        <f t="shared" si="2"/>
        <v>2071</v>
      </c>
      <c r="I49" s="105">
        <f t="shared" si="4"/>
        <v>1.889546818973933E-2</v>
      </c>
      <c r="J49" s="102">
        <f t="shared" si="3"/>
        <v>309</v>
      </c>
    </row>
    <row r="50" spans="1:10">
      <c r="A50" s="106">
        <v>55</v>
      </c>
      <c r="B50" s="103" t="s">
        <v>49</v>
      </c>
      <c r="C50" s="101">
        <v>119091</v>
      </c>
      <c r="D50" s="101">
        <v>95468</v>
      </c>
      <c r="E50" s="101">
        <v>100207</v>
      </c>
      <c r="F50" s="104">
        <f t="shared" si="0"/>
        <v>2.6334379101319309E-2</v>
      </c>
      <c r="G50" s="104">
        <f t="shared" si="1"/>
        <v>-0.15856781788716193</v>
      </c>
      <c r="H50" s="101">
        <f t="shared" si="2"/>
        <v>-18884</v>
      </c>
      <c r="I50" s="105">
        <f t="shared" si="4"/>
        <v>-0.17229455398118665</v>
      </c>
      <c r="J50" s="102">
        <f t="shared" si="3"/>
        <v>4739</v>
      </c>
    </row>
    <row r="51" spans="1:10">
      <c r="A51" s="106">
        <v>56</v>
      </c>
      <c r="B51" s="103" t="s">
        <v>50</v>
      </c>
      <c r="C51" s="101">
        <v>156451</v>
      </c>
      <c r="D51" s="101">
        <v>174114</v>
      </c>
      <c r="E51" s="101">
        <v>167068</v>
      </c>
      <c r="F51" s="104">
        <f t="shared" si="0"/>
        <v>4.3905436224008443E-2</v>
      </c>
      <c r="G51" s="104">
        <f t="shared" si="1"/>
        <v>6.7861502962588929E-2</v>
      </c>
      <c r="H51" s="101">
        <f t="shared" si="2"/>
        <v>10617</v>
      </c>
      <c r="I51" s="105">
        <f t="shared" si="4"/>
        <v>9.6867786465698935E-2</v>
      </c>
      <c r="J51" s="102">
        <f t="shared" si="3"/>
        <v>-7046</v>
      </c>
    </row>
    <row r="52" spans="1:10">
      <c r="A52" s="106">
        <v>58</v>
      </c>
      <c r="B52" s="103" t="s">
        <v>51</v>
      </c>
      <c r="C52" s="101">
        <v>6741</v>
      </c>
      <c r="D52" s="101">
        <v>8186</v>
      </c>
      <c r="E52" s="101">
        <v>8090</v>
      </c>
      <c r="F52" s="104">
        <f t="shared" si="0"/>
        <v>2.1260503450824114E-3</v>
      </c>
      <c r="G52" s="104">
        <f t="shared" si="1"/>
        <v>0.20011867675419076</v>
      </c>
      <c r="H52" s="101">
        <f t="shared" si="2"/>
        <v>1349</v>
      </c>
      <c r="I52" s="105">
        <f t="shared" si="4"/>
        <v>1.2308057261206354E-2</v>
      </c>
      <c r="J52" s="102">
        <f t="shared" si="3"/>
        <v>-96</v>
      </c>
    </row>
    <row r="53" spans="1:10">
      <c r="A53" s="106">
        <v>59</v>
      </c>
      <c r="B53" s="103" t="s">
        <v>52</v>
      </c>
      <c r="C53" s="101">
        <v>8159</v>
      </c>
      <c r="D53" s="101">
        <v>6896</v>
      </c>
      <c r="E53" s="101">
        <v>6610</v>
      </c>
      <c r="F53" s="104">
        <f t="shared" si="0"/>
        <v>1.7371066478361853E-3</v>
      </c>
      <c r="G53" s="104">
        <f t="shared" si="1"/>
        <v>-0.18985169751195</v>
      </c>
      <c r="H53" s="101">
        <f t="shared" si="2"/>
        <v>-1549</v>
      </c>
      <c r="I53" s="105">
        <f t="shared" si="4"/>
        <v>-1.4132824831437095E-2</v>
      </c>
      <c r="J53" s="102">
        <f t="shared" si="3"/>
        <v>-286</v>
      </c>
    </row>
    <row r="54" spans="1:10">
      <c r="A54" s="106">
        <v>60</v>
      </c>
      <c r="B54" s="103" t="s">
        <v>53</v>
      </c>
      <c r="C54" s="101">
        <v>2693</v>
      </c>
      <c r="D54" s="101">
        <v>3154</v>
      </c>
      <c r="E54" s="101">
        <v>3212</v>
      </c>
      <c r="F54" s="104">
        <f t="shared" si="0"/>
        <v>8.4411294294248521E-4</v>
      </c>
      <c r="G54" s="104">
        <f t="shared" si="1"/>
        <v>0.19272187151875231</v>
      </c>
      <c r="H54" s="101">
        <f t="shared" si="2"/>
        <v>519</v>
      </c>
      <c r="I54" s="105">
        <f t="shared" si="4"/>
        <v>4.7352718447487754E-3</v>
      </c>
      <c r="J54" s="102">
        <f t="shared" si="3"/>
        <v>58</v>
      </c>
    </row>
    <row r="55" spans="1:10">
      <c r="A55" s="106">
        <v>61</v>
      </c>
      <c r="B55" s="103" t="s">
        <v>54</v>
      </c>
      <c r="C55" s="101">
        <v>6627</v>
      </c>
      <c r="D55" s="101">
        <v>7696</v>
      </c>
      <c r="E55" s="101">
        <v>7648</v>
      </c>
      <c r="F55" s="104">
        <f t="shared" si="0"/>
        <v>2.0098928354994167E-3</v>
      </c>
      <c r="G55" s="104">
        <f t="shared" si="1"/>
        <v>0.15406669684623508</v>
      </c>
      <c r="H55" s="101">
        <f t="shared" si="2"/>
        <v>1021</v>
      </c>
      <c r="I55" s="105">
        <f t="shared" si="4"/>
        <v>9.3154384460279373E-3</v>
      </c>
      <c r="J55" s="102">
        <f t="shared" si="3"/>
        <v>-48</v>
      </c>
    </row>
    <row r="56" spans="1:10">
      <c r="A56" s="106">
        <v>62</v>
      </c>
      <c r="B56" s="103" t="s">
        <v>55</v>
      </c>
      <c r="C56" s="101">
        <v>22864</v>
      </c>
      <c r="D56" s="101">
        <v>24856</v>
      </c>
      <c r="E56" s="101">
        <v>24082</v>
      </c>
      <c r="F56" s="104">
        <f t="shared" si="0"/>
        <v>6.3287446737051462E-3</v>
      </c>
      <c r="G56" s="104">
        <f t="shared" si="1"/>
        <v>5.3271518544436666E-2</v>
      </c>
      <c r="H56" s="101">
        <f t="shared" si="2"/>
        <v>1218</v>
      </c>
      <c r="I56" s="105">
        <f t="shared" si="4"/>
        <v>1.1112834502705218E-2</v>
      </c>
      <c r="J56" s="102">
        <f t="shared" si="3"/>
        <v>-774</v>
      </c>
    </row>
    <row r="57" spans="1:10">
      <c r="A57" s="106">
        <v>63</v>
      </c>
      <c r="B57" s="103" t="s">
        <v>56</v>
      </c>
      <c r="C57" s="101">
        <v>33333</v>
      </c>
      <c r="D57" s="101">
        <v>31351</v>
      </c>
      <c r="E57" s="101">
        <v>31288</v>
      </c>
      <c r="F57" s="104">
        <f t="shared" si="0"/>
        <v>8.2224799996215691E-3</v>
      </c>
      <c r="G57" s="104">
        <f t="shared" si="1"/>
        <v>-6.1350613506135063E-2</v>
      </c>
      <c r="H57" s="101">
        <f t="shared" si="2"/>
        <v>-2045</v>
      </c>
      <c r="I57" s="105">
        <f t="shared" si="4"/>
        <v>-1.8658248405609337E-2</v>
      </c>
      <c r="J57" s="102">
        <f t="shared" si="3"/>
        <v>-63</v>
      </c>
    </row>
    <row r="58" spans="1:10">
      <c r="A58" s="106">
        <v>64</v>
      </c>
      <c r="B58" s="103" t="s">
        <v>57</v>
      </c>
      <c r="C58" s="101">
        <v>42767</v>
      </c>
      <c r="D58" s="101">
        <v>41300</v>
      </c>
      <c r="E58" s="101">
        <v>41052</v>
      </c>
      <c r="F58" s="104">
        <f t="shared" si="0"/>
        <v>1.0788457202264914E-2</v>
      </c>
      <c r="G58" s="104">
        <f t="shared" si="1"/>
        <v>-4.010101246288026E-2</v>
      </c>
      <c r="H58" s="101">
        <f t="shared" si="2"/>
        <v>-1715</v>
      </c>
      <c r="I58" s="105">
        <f t="shared" si="4"/>
        <v>-1.5647381914728611E-2</v>
      </c>
      <c r="J58" s="102">
        <f t="shared" si="3"/>
        <v>-248</v>
      </c>
    </row>
    <row r="59" spans="1:10">
      <c r="A59" s="106">
        <v>65</v>
      </c>
      <c r="B59" s="103" t="s">
        <v>58</v>
      </c>
      <c r="C59" s="101">
        <v>13800</v>
      </c>
      <c r="D59" s="101">
        <v>13444</v>
      </c>
      <c r="E59" s="101">
        <v>13370</v>
      </c>
      <c r="F59" s="104">
        <f t="shared" si="0"/>
        <v>3.5136332649878667E-3</v>
      </c>
      <c r="G59" s="104">
        <f t="shared" si="1"/>
        <v>-3.1159420289855074E-2</v>
      </c>
      <c r="H59" s="101">
        <f t="shared" si="2"/>
        <v>-430</v>
      </c>
      <c r="I59" s="105">
        <f t="shared" si="4"/>
        <v>-3.9232502759960954E-3</v>
      </c>
      <c r="J59" s="102">
        <f t="shared" si="3"/>
        <v>-74</v>
      </c>
    </row>
    <row r="60" spans="1:10">
      <c r="A60" s="106">
        <v>66</v>
      </c>
      <c r="B60" s="103" t="s">
        <v>59</v>
      </c>
      <c r="C60" s="101">
        <v>24026</v>
      </c>
      <c r="D60" s="101">
        <v>25445</v>
      </c>
      <c r="E60" s="101">
        <v>25457</v>
      </c>
      <c r="F60" s="104">
        <f t="shared" si="0"/>
        <v>6.6900943924305253E-3</v>
      </c>
      <c r="G60" s="104">
        <f t="shared" si="1"/>
        <v>5.9560476150836594E-2</v>
      </c>
      <c r="H60" s="101">
        <f t="shared" si="2"/>
        <v>1431</v>
      </c>
      <c r="I60" s="105">
        <f t="shared" si="4"/>
        <v>1.3056211965000957E-2</v>
      </c>
      <c r="J60" s="102">
        <f t="shared" si="3"/>
        <v>12</v>
      </c>
    </row>
    <row r="61" spans="1:10">
      <c r="A61" s="106">
        <v>68</v>
      </c>
      <c r="B61" s="103" t="s">
        <v>60</v>
      </c>
      <c r="C61" s="101">
        <v>23521</v>
      </c>
      <c r="D61" s="101">
        <v>26893</v>
      </c>
      <c r="E61" s="101">
        <v>26349</v>
      </c>
      <c r="F61" s="104">
        <f t="shared" si="0"/>
        <v>6.9245118099600074E-3</v>
      </c>
      <c r="G61" s="104">
        <f t="shared" si="1"/>
        <v>0.12023298329152672</v>
      </c>
      <c r="H61" s="101">
        <f t="shared" si="2"/>
        <v>2828</v>
      </c>
      <c r="I61" s="105">
        <f t="shared" si="4"/>
        <v>2.5802213443062688E-2</v>
      </c>
      <c r="J61" s="102">
        <f t="shared" si="3"/>
        <v>-544</v>
      </c>
    </row>
    <row r="62" spans="1:10">
      <c r="A62" s="106">
        <v>69</v>
      </c>
      <c r="B62" s="103" t="s">
        <v>61</v>
      </c>
      <c r="C62" s="101">
        <v>75472</v>
      </c>
      <c r="D62" s="101">
        <v>76217</v>
      </c>
      <c r="E62" s="101">
        <v>76395</v>
      </c>
      <c r="F62" s="104">
        <f t="shared" si="0"/>
        <v>2.0076590372382054E-2</v>
      </c>
      <c r="G62" s="104">
        <f t="shared" si="1"/>
        <v>1.2229701081195676E-2</v>
      </c>
      <c r="H62" s="101">
        <f t="shared" si="2"/>
        <v>923</v>
      </c>
      <c r="I62" s="105">
        <f t="shared" si="4"/>
        <v>8.4213023366148734E-3</v>
      </c>
      <c r="J62" s="102">
        <f t="shared" si="3"/>
        <v>178</v>
      </c>
    </row>
    <row r="63" spans="1:10">
      <c r="A63" s="106">
        <v>70</v>
      </c>
      <c r="B63" s="103" t="s">
        <v>62</v>
      </c>
      <c r="C63" s="101">
        <v>89635</v>
      </c>
      <c r="D63" s="101">
        <v>101264</v>
      </c>
      <c r="E63" s="101">
        <v>100655</v>
      </c>
      <c r="F63" s="104">
        <f t="shared" si="0"/>
        <v>2.6452113409674922E-2</v>
      </c>
      <c r="G63" s="104">
        <f t="shared" si="1"/>
        <v>0.12294304680091482</v>
      </c>
      <c r="H63" s="101">
        <f t="shared" si="2"/>
        <v>11020</v>
      </c>
      <c r="I63" s="105">
        <f t="shared" si="4"/>
        <v>0.10054469311971388</v>
      </c>
      <c r="J63" s="102">
        <f t="shared" si="3"/>
        <v>-609</v>
      </c>
    </row>
    <row r="64" spans="1:10">
      <c r="A64" s="106">
        <v>71</v>
      </c>
      <c r="B64" s="103" t="s">
        <v>63</v>
      </c>
      <c r="C64" s="101">
        <v>46420</v>
      </c>
      <c r="D64" s="101">
        <v>47084</v>
      </c>
      <c r="E64" s="101">
        <v>47356</v>
      </c>
      <c r="F64" s="104">
        <f t="shared" si="0"/>
        <v>1.2445147112697487E-2</v>
      </c>
      <c r="G64" s="104">
        <f t="shared" si="1"/>
        <v>2.0163722533390781E-2</v>
      </c>
      <c r="H64" s="101">
        <f t="shared" si="2"/>
        <v>936</v>
      </c>
      <c r="I64" s="105">
        <f t="shared" si="4"/>
        <v>8.5399122286798721E-3</v>
      </c>
      <c r="J64" s="102">
        <f t="shared" si="3"/>
        <v>272</v>
      </c>
    </row>
    <row r="65" spans="1:12">
      <c r="A65" s="106">
        <v>72</v>
      </c>
      <c r="B65" s="103" t="s">
        <v>64</v>
      </c>
      <c r="C65" s="101">
        <v>3389</v>
      </c>
      <c r="D65" s="101">
        <v>4413</v>
      </c>
      <c r="E65" s="101">
        <v>4553</v>
      </c>
      <c r="F65" s="104">
        <f t="shared" si="0"/>
        <v>1.1965274686230184E-3</v>
      </c>
      <c r="G65" s="104">
        <f t="shared" si="1"/>
        <v>0.34346414871643555</v>
      </c>
      <c r="H65" s="101">
        <f t="shared" si="2"/>
        <v>1164</v>
      </c>
      <c r="I65" s="105">
        <f t="shared" si="4"/>
        <v>1.0620147258742918E-2</v>
      </c>
      <c r="J65" s="102">
        <f t="shared" si="3"/>
        <v>140</v>
      </c>
    </row>
    <row r="66" spans="1:12">
      <c r="A66" s="106">
        <v>73</v>
      </c>
      <c r="B66" s="103" t="s">
        <v>65</v>
      </c>
      <c r="C66" s="101">
        <v>28768</v>
      </c>
      <c r="D66" s="101">
        <v>26626</v>
      </c>
      <c r="E66" s="101">
        <v>26243</v>
      </c>
      <c r="F66" s="104">
        <f t="shared" ref="F66:F90" si="5">E66/$E$90</f>
        <v>6.896655031643723E-3</v>
      </c>
      <c r="G66" s="104">
        <f t="shared" ref="G66:G90" si="6">(E66-C66)/C66</f>
        <v>-8.7771134593993327E-2</v>
      </c>
      <c r="H66" s="101">
        <f t="shared" ref="H66:H90" si="7">E66-C66</f>
        <v>-2525</v>
      </c>
      <c r="I66" s="105">
        <f t="shared" si="4"/>
        <v>-2.3037690574163116E-2</v>
      </c>
      <c r="J66" s="102">
        <f t="shared" ref="J66:J90" si="8">E66-D66</f>
        <v>-383</v>
      </c>
    </row>
    <row r="67" spans="1:12">
      <c r="A67" s="106">
        <v>74</v>
      </c>
      <c r="B67" s="103" t="s">
        <v>66</v>
      </c>
      <c r="C67" s="101">
        <v>11030</v>
      </c>
      <c r="D67" s="101">
        <v>13519</v>
      </c>
      <c r="E67" s="101">
        <v>13753</v>
      </c>
      <c r="F67" s="104">
        <f t="shared" si="5"/>
        <v>3.6142855866400994E-3</v>
      </c>
      <c r="G67" s="104">
        <f t="shared" si="6"/>
        <v>0.24687216681776972</v>
      </c>
      <c r="H67" s="101">
        <f t="shared" si="7"/>
        <v>2723</v>
      </c>
      <c r="I67" s="105">
        <f t="shared" ref="I67:I90" si="9">H67/$H$90</f>
        <v>2.4844210468691549E-2</v>
      </c>
      <c r="J67" s="102">
        <f t="shared" si="8"/>
        <v>234</v>
      </c>
    </row>
    <row r="68" spans="1:12">
      <c r="A68" s="106">
        <v>75</v>
      </c>
      <c r="B68" s="103" t="s">
        <v>67</v>
      </c>
      <c r="C68" s="101">
        <v>2833</v>
      </c>
      <c r="D68" s="101">
        <v>2845</v>
      </c>
      <c r="E68" s="101">
        <v>2968</v>
      </c>
      <c r="F68" s="104">
        <f t="shared" si="5"/>
        <v>7.7998979285594521E-4</v>
      </c>
      <c r="G68" s="104">
        <f t="shared" si="6"/>
        <v>4.7652665019414051E-2</v>
      </c>
      <c r="H68" s="101">
        <f t="shared" si="7"/>
        <v>135</v>
      </c>
      <c r="I68" s="105">
        <f t="shared" si="9"/>
        <v>1.2317181099057507E-3</v>
      </c>
      <c r="J68" s="102">
        <f t="shared" si="8"/>
        <v>123</v>
      </c>
    </row>
    <row r="69" spans="1:12">
      <c r="A69" s="106">
        <v>77</v>
      </c>
      <c r="B69" s="103" t="s">
        <v>68</v>
      </c>
      <c r="C69" s="101">
        <v>6244</v>
      </c>
      <c r="D69" s="101">
        <v>6276</v>
      </c>
      <c r="E69" s="101">
        <v>6096</v>
      </c>
      <c r="F69" s="104">
        <f t="shared" si="5"/>
        <v>1.6020275529817528E-3</v>
      </c>
      <c r="G69" s="104">
        <f t="shared" si="6"/>
        <v>-2.370275464445868E-2</v>
      </c>
      <c r="H69" s="101">
        <f t="shared" si="7"/>
        <v>-148</v>
      </c>
      <c r="I69" s="105">
        <f t="shared" si="9"/>
        <v>-1.3503280019707489E-3</v>
      </c>
      <c r="J69" s="102">
        <f t="shared" si="8"/>
        <v>-180</v>
      </c>
    </row>
    <row r="70" spans="1:12">
      <c r="A70" s="106">
        <v>78</v>
      </c>
      <c r="B70" s="103" t="s">
        <v>69</v>
      </c>
      <c r="C70" s="101">
        <v>22623</v>
      </c>
      <c r="D70" s="101">
        <v>20308</v>
      </c>
      <c r="E70" s="101">
        <v>20403</v>
      </c>
      <c r="F70" s="104">
        <f t="shared" si="5"/>
        <v>5.36190422629375E-3</v>
      </c>
      <c r="G70" s="104">
        <f t="shared" si="6"/>
        <v>-9.8130221456040306E-2</v>
      </c>
      <c r="H70" s="101">
        <f t="shared" si="7"/>
        <v>-2220</v>
      </c>
      <c r="I70" s="105">
        <f t="shared" si="9"/>
        <v>-2.0254920029561235E-2</v>
      </c>
      <c r="J70" s="102">
        <f t="shared" si="8"/>
        <v>95</v>
      </c>
    </row>
    <row r="71" spans="1:12">
      <c r="A71" s="106">
        <v>79</v>
      </c>
      <c r="B71" s="103" t="s">
        <v>70</v>
      </c>
      <c r="C71" s="101">
        <v>23665</v>
      </c>
      <c r="D71" s="101">
        <v>19643</v>
      </c>
      <c r="E71" s="101">
        <v>19686</v>
      </c>
      <c r="F71" s="104">
        <f t="shared" si="5"/>
        <v>5.1734767729656799E-3</v>
      </c>
      <c r="G71" s="104">
        <f t="shared" si="6"/>
        <v>-0.1681386013099514</v>
      </c>
      <c r="H71" s="101">
        <f t="shared" si="7"/>
        <v>-3979</v>
      </c>
      <c r="I71" s="105">
        <f t="shared" si="9"/>
        <v>-3.6303750809740611E-2</v>
      </c>
      <c r="J71" s="102">
        <f t="shared" si="8"/>
        <v>43</v>
      </c>
    </row>
    <row r="72" spans="1:12">
      <c r="A72" s="106">
        <v>80</v>
      </c>
      <c r="B72" s="103" t="s">
        <v>71</v>
      </c>
      <c r="C72" s="101">
        <v>29650</v>
      </c>
      <c r="D72" s="101">
        <v>31624</v>
      </c>
      <c r="E72" s="101">
        <v>31049</v>
      </c>
      <c r="F72" s="104">
        <f t="shared" si="5"/>
        <v>8.159670848512211E-3</v>
      </c>
      <c r="G72" s="104">
        <f t="shared" si="6"/>
        <v>4.7183811129848229E-2</v>
      </c>
      <c r="H72" s="101">
        <f t="shared" si="7"/>
        <v>1399</v>
      </c>
      <c r="I72" s="105">
        <f t="shared" si="9"/>
        <v>1.276424915376404E-2</v>
      </c>
      <c r="J72" s="102">
        <f t="shared" si="8"/>
        <v>-575</v>
      </c>
    </row>
    <row r="73" spans="1:12">
      <c r="A73" s="106">
        <v>81</v>
      </c>
      <c r="B73" s="103" t="s">
        <v>72</v>
      </c>
      <c r="C73" s="101">
        <v>175643</v>
      </c>
      <c r="D73" s="101">
        <v>271578</v>
      </c>
      <c r="E73" s="101">
        <v>188720</v>
      </c>
      <c r="F73" s="104">
        <f t="shared" si="5"/>
        <v>4.9595577394802554E-2</v>
      </c>
      <c r="G73" s="104">
        <f t="shared" si="6"/>
        <v>7.4452155793285249E-2</v>
      </c>
      <c r="H73" s="101">
        <f t="shared" si="7"/>
        <v>13077</v>
      </c>
      <c r="I73" s="105">
        <f t="shared" si="9"/>
        <v>0.11931242757953706</v>
      </c>
      <c r="J73" s="102">
        <f t="shared" si="8"/>
        <v>-82858</v>
      </c>
    </row>
    <row r="74" spans="1:12">
      <c r="A74" s="106">
        <v>82</v>
      </c>
      <c r="B74" s="103" t="s">
        <v>73</v>
      </c>
      <c r="C74" s="101">
        <v>162450</v>
      </c>
      <c r="D74" s="101">
        <v>171166</v>
      </c>
      <c r="E74" s="101">
        <v>169162</v>
      </c>
      <c r="F74" s="104">
        <f t="shared" si="5"/>
        <v>4.4455738995652763E-2</v>
      </c>
      <c r="G74" s="104">
        <f t="shared" si="6"/>
        <v>4.1317328408741152E-2</v>
      </c>
      <c r="H74" s="101">
        <f t="shared" si="7"/>
        <v>6712</v>
      </c>
      <c r="I74" s="105">
        <f t="shared" si="9"/>
        <v>6.1239199656943695E-2</v>
      </c>
      <c r="J74" s="102">
        <f t="shared" si="8"/>
        <v>-2004</v>
      </c>
    </row>
    <row r="75" spans="1:12">
      <c r="A75" s="106">
        <v>84</v>
      </c>
      <c r="B75" s="103" t="s">
        <v>74</v>
      </c>
      <c r="C75" s="101">
        <v>4325</v>
      </c>
      <c r="D75" s="101">
        <v>16424</v>
      </c>
      <c r="E75" s="101">
        <v>9571</v>
      </c>
      <c r="F75" s="104">
        <f t="shared" si="5"/>
        <v>2.515256842124074E-3</v>
      </c>
      <c r="G75" s="104">
        <f t="shared" si="6"/>
        <v>1.2129479768786127</v>
      </c>
      <c r="H75" s="101">
        <f t="shared" si="7"/>
        <v>5246</v>
      </c>
      <c r="I75" s="105">
        <f t="shared" si="9"/>
        <v>4.7863653367152356E-2</v>
      </c>
      <c r="J75" s="102">
        <f t="shared" si="8"/>
        <v>-6853</v>
      </c>
    </row>
    <row r="76" spans="1:12">
      <c r="A76" s="106">
        <v>85</v>
      </c>
      <c r="B76" s="103" t="s">
        <v>75</v>
      </c>
      <c r="C76" s="101">
        <v>395164</v>
      </c>
      <c r="D76" s="101">
        <v>507366</v>
      </c>
      <c r="E76" s="101">
        <v>475392</v>
      </c>
      <c r="F76" s="104">
        <f t="shared" si="5"/>
        <v>0.1249329203522148</v>
      </c>
      <c r="G76" s="104">
        <f t="shared" si="6"/>
        <v>0.20302456701521393</v>
      </c>
      <c r="H76" s="101">
        <f t="shared" si="7"/>
        <v>80228</v>
      </c>
      <c r="I76" s="105">
        <f t="shared" si="9"/>
        <v>0.73198726312235984</v>
      </c>
      <c r="J76" s="102">
        <f t="shared" si="8"/>
        <v>-31974</v>
      </c>
    </row>
    <row r="77" spans="1:12">
      <c r="A77" s="106">
        <v>86</v>
      </c>
      <c r="B77" s="103" t="s">
        <v>76</v>
      </c>
      <c r="C77" s="101">
        <v>169640</v>
      </c>
      <c r="D77" s="101">
        <v>176610</v>
      </c>
      <c r="E77" s="101">
        <v>178120</v>
      </c>
      <c r="F77" s="104">
        <f t="shared" si="5"/>
        <v>4.6809899563174183E-2</v>
      </c>
      <c r="G77" s="104">
        <f t="shared" si="6"/>
        <v>4.9988210327752886E-2</v>
      </c>
      <c r="H77" s="101">
        <f t="shared" si="7"/>
        <v>8480</v>
      </c>
      <c r="I77" s="105">
        <f t="shared" si="9"/>
        <v>7.7370144977783453E-2</v>
      </c>
      <c r="J77" s="102">
        <f t="shared" si="8"/>
        <v>1510</v>
      </c>
    </row>
    <row r="78" spans="1:12">
      <c r="A78" s="106">
        <v>87</v>
      </c>
      <c r="B78" s="103" t="s">
        <v>77</v>
      </c>
      <c r="C78" s="102">
        <v>15665</v>
      </c>
      <c r="D78" s="102">
        <v>17741</v>
      </c>
      <c r="E78" s="102">
        <v>17612</v>
      </c>
      <c r="F78" s="104">
        <f t="shared" si="5"/>
        <v>4.62842999723009E-3</v>
      </c>
      <c r="G78" s="104">
        <f t="shared" si="6"/>
        <v>0.12428981806575168</v>
      </c>
      <c r="H78" s="101">
        <f t="shared" si="7"/>
        <v>1947</v>
      </c>
      <c r="I78" s="105">
        <f t="shared" si="9"/>
        <v>1.7764112296196271E-2</v>
      </c>
      <c r="J78" s="102">
        <f t="shared" si="8"/>
        <v>-129</v>
      </c>
    </row>
    <row r="79" spans="1:12">
      <c r="A79" s="106">
        <v>88</v>
      </c>
      <c r="B79" s="103" t="s">
        <v>78</v>
      </c>
      <c r="C79" s="102">
        <v>25201</v>
      </c>
      <c r="D79" s="102">
        <v>29729</v>
      </c>
      <c r="E79" s="102">
        <v>27802</v>
      </c>
      <c r="F79" s="104">
        <f t="shared" si="5"/>
        <v>7.3063599127294442E-3</v>
      </c>
      <c r="G79" s="104">
        <f t="shared" si="6"/>
        <v>0.10321019007182254</v>
      </c>
      <c r="H79" s="101">
        <f t="shared" si="7"/>
        <v>2601</v>
      </c>
      <c r="I79" s="105">
        <f t="shared" si="9"/>
        <v>2.3731102250850799E-2</v>
      </c>
      <c r="J79" s="102">
        <f t="shared" si="8"/>
        <v>-1927</v>
      </c>
    </row>
    <row r="80" spans="1:12">
      <c r="A80" s="106">
        <v>90</v>
      </c>
      <c r="B80" s="103" t="s">
        <v>79</v>
      </c>
      <c r="C80" s="102">
        <v>5217</v>
      </c>
      <c r="D80" s="102">
        <v>5009</v>
      </c>
      <c r="E80" s="102">
        <v>4708</v>
      </c>
      <c r="F80" s="104">
        <f t="shared" si="5"/>
        <v>1.2372614369156975E-3</v>
      </c>
      <c r="G80" s="104">
        <f t="shared" si="6"/>
        <v>-9.7565650757140118E-2</v>
      </c>
      <c r="H80" s="101">
        <f t="shared" si="7"/>
        <v>-509</v>
      </c>
      <c r="I80" s="105">
        <f t="shared" si="9"/>
        <v>-4.6440334662372377E-3</v>
      </c>
      <c r="J80" s="102">
        <f t="shared" si="8"/>
        <v>-301</v>
      </c>
      <c r="L80" s="10"/>
    </row>
    <row r="81" spans="1:12">
      <c r="A81" s="106">
        <v>91</v>
      </c>
      <c r="B81" s="103" t="s">
        <v>80</v>
      </c>
      <c r="C81" s="102">
        <v>941</v>
      </c>
      <c r="D81" s="102">
        <v>1325</v>
      </c>
      <c r="E81" s="102">
        <v>1308</v>
      </c>
      <c r="F81" s="104">
        <f t="shared" si="5"/>
        <v>3.4374213243112413E-4</v>
      </c>
      <c r="G81" s="104">
        <f t="shared" si="6"/>
        <v>0.39001062699256112</v>
      </c>
      <c r="H81" s="101">
        <f t="shared" si="7"/>
        <v>367</v>
      </c>
      <c r="I81" s="105">
        <f t="shared" si="9"/>
        <v>3.3484484913734111E-3</v>
      </c>
      <c r="J81" s="102">
        <f t="shared" si="8"/>
        <v>-17</v>
      </c>
      <c r="L81" s="8"/>
    </row>
    <row r="82" spans="1:12">
      <c r="A82" s="106">
        <v>92</v>
      </c>
      <c r="B82" s="103" t="s">
        <v>81</v>
      </c>
      <c r="C82" s="102">
        <v>3103</v>
      </c>
      <c r="D82" s="102">
        <v>2685</v>
      </c>
      <c r="E82" s="102">
        <v>2651</v>
      </c>
      <c r="F82" s="104">
        <f t="shared" si="5"/>
        <v>6.9668225770253066E-4</v>
      </c>
      <c r="G82" s="104">
        <f t="shared" si="6"/>
        <v>-0.14566548501450211</v>
      </c>
      <c r="H82" s="101">
        <f t="shared" si="7"/>
        <v>-452</v>
      </c>
      <c r="I82" s="105">
        <f t="shared" si="9"/>
        <v>-4.1239747087214763E-3</v>
      </c>
      <c r="J82" s="102">
        <f t="shared" si="8"/>
        <v>-34</v>
      </c>
    </row>
    <row r="83" spans="1:12">
      <c r="A83" s="106">
        <v>93</v>
      </c>
      <c r="B83" s="103" t="s">
        <v>82</v>
      </c>
      <c r="C83" s="102">
        <v>13625</v>
      </c>
      <c r="D83" s="102">
        <v>13610</v>
      </c>
      <c r="E83" s="102">
        <v>13905</v>
      </c>
      <c r="F83" s="104">
        <f t="shared" si="5"/>
        <v>3.6542311555464685E-3</v>
      </c>
      <c r="G83" s="104">
        <f t="shared" si="6"/>
        <v>2.0550458715596329E-2</v>
      </c>
      <c r="H83" s="101">
        <f t="shared" si="7"/>
        <v>280</v>
      </c>
      <c r="I83" s="105">
        <f t="shared" si="9"/>
        <v>2.5546745983230385E-3</v>
      </c>
      <c r="J83" s="102">
        <f t="shared" si="8"/>
        <v>295</v>
      </c>
    </row>
    <row r="84" spans="1:12">
      <c r="A84" s="106">
        <v>94</v>
      </c>
      <c r="B84" s="103" t="s">
        <v>83</v>
      </c>
      <c r="C84" s="102">
        <v>18271</v>
      </c>
      <c r="D84" s="102">
        <v>19765</v>
      </c>
      <c r="E84" s="102">
        <v>19049</v>
      </c>
      <c r="F84" s="104">
        <f t="shared" si="5"/>
        <v>5.0060733032725405E-3</v>
      </c>
      <c r="G84" s="104">
        <f t="shared" si="6"/>
        <v>4.2581139510700014E-2</v>
      </c>
      <c r="H84" s="101">
        <f t="shared" si="7"/>
        <v>778</v>
      </c>
      <c r="I84" s="105">
        <f t="shared" si="9"/>
        <v>7.0983458481975858E-3</v>
      </c>
      <c r="J84" s="102">
        <f t="shared" si="8"/>
        <v>-716</v>
      </c>
    </row>
    <row r="85" spans="1:12">
      <c r="A85" s="106">
        <v>95</v>
      </c>
      <c r="B85" s="103" t="s">
        <v>84</v>
      </c>
      <c r="C85" s="102">
        <v>13732</v>
      </c>
      <c r="D85" s="102">
        <v>13236</v>
      </c>
      <c r="E85" s="102">
        <v>13179</v>
      </c>
      <c r="F85" s="104">
        <f t="shared" si="5"/>
        <v>3.4634385040594683E-3</v>
      </c>
      <c r="G85" s="104">
        <f t="shared" si="6"/>
        <v>-4.0270900087387124E-2</v>
      </c>
      <c r="H85" s="101">
        <f t="shared" si="7"/>
        <v>-553</v>
      </c>
      <c r="I85" s="105">
        <f t="shared" si="9"/>
        <v>-5.0454823316880013E-3</v>
      </c>
      <c r="J85" s="102">
        <f t="shared" si="8"/>
        <v>-57</v>
      </c>
    </row>
    <row r="86" spans="1:12">
      <c r="A86" s="106">
        <v>96</v>
      </c>
      <c r="B86" s="103" t="s">
        <v>85</v>
      </c>
      <c r="C86" s="102">
        <v>47973</v>
      </c>
      <c r="D86" s="102">
        <v>47841</v>
      </c>
      <c r="E86" s="102">
        <v>47358</v>
      </c>
      <c r="F86" s="104">
        <f t="shared" si="5"/>
        <v>1.2445672712288362E-2</v>
      </c>
      <c r="G86" s="104">
        <f t="shared" si="6"/>
        <v>-1.2819711087486712E-2</v>
      </c>
      <c r="H86" s="101">
        <f t="shared" si="7"/>
        <v>-615</v>
      </c>
      <c r="I86" s="105">
        <f t="shared" si="9"/>
        <v>-5.6111602784595311E-3</v>
      </c>
      <c r="J86" s="102">
        <f t="shared" si="8"/>
        <v>-483</v>
      </c>
    </row>
    <row r="87" spans="1:12">
      <c r="A87" s="106">
        <v>97</v>
      </c>
      <c r="B87" s="103" t="s">
        <v>86</v>
      </c>
      <c r="C87" s="102">
        <v>29244</v>
      </c>
      <c r="D87" s="102">
        <v>23595</v>
      </c>
      <c r="E87" s="102">
        <v>22852</v>
      </c>
      <c r="F87" s="104">
        <f t="shared" si="5"/>
        <v>6.0055009253180795E-3</v>
      </c>
      <c r="G87" s="104">
        <f t="shared" si="6"/>
        <v>-0.21857475037614554</v>
      </c>
      <c r="H87" s="101">
        <f t="shared" si="7"/>
        <v>-6392</v>
      </c>
      <c r="I87" s="105">
        <f t="shared" si="9"/>
        <v>-5.8319571544574511E-2</v>
      </c>
      <c r="J87" s="102">
        <f t="shared" si="8"/>
        <v>-743</v>
      </c>
    </row>
    <row r="88" spans="1:12">
      <c r="A88" s="106">
        <v>98</v>
      </c>
      <c r="B88" s="103" t="s">
        <v>87</v>
      </c>
      <c r="C88" s="102">
        <v>1271</v>
      </c>
      <c r="D88" s="102">
        <v>1090</v>
      </c>
      <c r="E88" s="102">
        <v>1162</v>
      </c>
      <c r="F88" s="104">
        <f t="shared" si="5"/>
        <v>3.0537336229737478E-4</v>
      </c>
      <c r="G88" s="104">
        <f t="shared" si="6"/>
        <v>-8.5759244689221081E-2</v>
      </c>
      <c r="H88" s="101">
        <f t="shared" si="7"/>
        <v>-109</v>
      </c>
      <c r="I88" s="105">
        <f t="shared" si="9"/>
        <v>-9.9449832577575437E-4</v>
      </c>
      <c r="J88" s="102">
        <f t="shared" si="8"/>
        <v>72</v>
      </c>
    </row>
    <row r="89" spans="1:12">
      <c r="A89" s="106">
        <v>99</v>
      </c>
      <c r="B89" s="103" t="s">
        <v>88</v>
      </c>
      <c r="C89" s="102">
        <v>1669</v>
      </c>
      <c r="D89" s="102">
        <v>1857</v>
      </c>
      <c r="E89" s="102">
        <v>1847</v>
      </c>
      <c r="F89" s="104">
        <f t="shared" si="5"/>
        <v>4.8539122217147268E-4</v>
      </c>
      <c r="G89" s="104">
        <f t="shared" si="6"/>
        <v>0.10665068903535051</v>
      </c>
      <c r="H89" s="101">
        <f t="shared" si="7"/>
        <v>178</v>
      </c>
      <c r="I89" s="105">
        <f t="shared" si="9"/>
        <v>1.6240431375053603E-3</v>
      </c>
      <c r="J89" s="102">
        <f t="shared" si="8"/>
        <v>-10</v>
      </c>
    </row>
    <row r="90" spans="1:12" s="114" customFormat="1">
      <c r="A90" s="169" t="s">
        <v>89</v>
      </c>
      <c r="B90" s="169"/>
      <c r="C90" s="68">
        <v>3695575</v>
      </c>
      <c r="D90" s="68">
        <v>3949634</v>
      </c>
      <c r="E90" s="68">
        <v>3805178</v>
      </c>
      <c r="F90" s="104">
        <f t="shared" si="5"/>
        <v>1</v>
      </c>
      <c r="G90" s="104">
        <f t="shared" si="6"/>
        <v>2.9657901679711548E-2</v>
      </c>
      <c r="H90" s="101">
        <f t="shared" si="7"/>
        <v>109603</v>
      </c>
      <c r="I90" s="105">
        <f t="shared" si="9"/>
        <v>1</v>
      </c>
      <c r="J90" s="101">
        <f t="shared" si="8"/>
        <v>-144456</v>
      </c>
      <c r="L90" s="20"/>
    </row>
    <row r="91" spans="1:12" s="8" customFormat="1">
      <c r="C91" s="146"/>
      <c r="D91" s="144"/>
      <c r="E91" s="147"/>
      <c r="H91" s="17"/>
      <c r="I91" s="17"/>
      <c r="L91" s="6"/>
    </row>
    <row r="92" spans="1:12">
      <c r="C92" s="146"/>
      <c r="D92" s="144"/>
      <c r="E92" s="147"/>
    </row>
  </sheetData>
  <mergeCells count="1">
    <mergeCell ref="A90:B90"/>
  </mergeCells>
  <pageMargins left="0.7" right="0.7" top="0.75" bottom="0.75" header="0.3" footer="0.3"/>
  <pageSetup paperSize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L26"/>
  <sheetViews>
    <sheetView zoomScale="80" zoomScaleNormal="80" workbookViewId="0">
      <pane ySplit="1" topLeftCell="A17" activePane="bottomLeft" state="frozen"/>
      <selection pane="bottomLeft" activeCell="O3" sqref="O3"/>
    </sheetView>
  </sheetViews>
  <sheetFormatPr defaultColWidth="8.81640625" defaultRowHeight="14.5"/>
  <cols>
    <col min="1" max="1" width="13.7265625" style="6" bestFit="1" customWidth="1"/>
    <col min="2" max="2" width="34.453125" style="6" bestFit="1" customWidth="1"/>
    <col min="3" max="5" width="12" style="6" bestFit="1" customWidth="1"/>
    <col min="6" max="6" width="22.54296875" style="6" customWidth="1"/>
    <col min="7" max="7" width="28.453125" style="6" customWidth="1"/>
    <col min="8" max="8" width="26.7265625" style="6" customWidth="1"/>
    <col min="9" max="9" width="20.26953125" style="6" customWidth="1"/>
    <col min="10" max="10" width="29" style="6" customWidth="1"/>
    <col min="11" max="16384" width="8.81640625" style="6"/>
  </cols>
  <sheetData>
    <row r="1" spans="1:12" ht="43.5">
      <c r="A1" s="99" t="s">
        <v>1</v>
      </c>
      <c r="B1" s="98" t="s">
        <v>90</v>
      </c>
      <c r="C1" s="97">
        <v>42186</v>
      </c>
      <c r="D1" s="97">
        <v>42522</v>
      </c>
      <c r="E1" s="97">
        <v>42552</v>
      </c>
      <c r="F1" s="96" t="s">
        <v>312</v>
      </c>
      <c r="G1" s="96" t="s">
        <v>295</v>
      </c>
      <c r="H1" s="96" t="s">
        <v>296</v>
      </c>
      <c r="I1" s="96" t="s">
        <v>292</v>
      </c>
      <c r="J1" s="100" t="s">
        <v>314</v>
      </c>
    </row>
    <row r="2" spans="1:12">
      <c r="A2" s="106">
        <v>10</v>
      </c>
      <c r="B2" s="103" t="s">
        <v>9</v>
      </c>
      <c r="C2" s="101">
        <v>124816</v>
      </c>
      <c r="D2" s="101">
        <v>125533</v>
      </c>
      <c r="E2" s="101">
        <v>127789</v>
      </c>
      <c r="F2" s="104">
        <f t="shared" ref="F2:F26" si="0">E2/$E$26</f>
        <v>0.15469025391722027</v>
      </c>
      <c r="G2" s="104">
        <f t="shared" ref="G2:G26" si="1">(E2-C2)/C2</f>
        <v>2.3819061658761697E-2</v>
      </c>
      <c r="H2" s="101">
        <f t="shared" ref="H2:H26" si="2">E2-C2</f>
        <v>2973</v>
      </c>
      <c r="I2" s="105">
        <f t="shared" ref="I2:I26" si="3">H2/$H$26</f>
        <v>-0.31020450751252088</v>
      </c>
      <c r="J2" s="102">
        <f t="shared" ref="J2:J26" si="4">E2-D2</f>
        <v>2256</v>
      </c>
      <c r="L2" s="9"/>
    </row>
    <row r="3" spans="1:12">
      <c r="A3" s="106">
        <v>11</v>
      </c>
      <c r="B3" s="103" t="s">
        <v>10</v>
      </c>
      <c r="C3" s="101">
        <v>2682</v>
      </c>
      <c r="D3" s="101">
        <v>2540</v>
      </c>
      <c r="E3" s="101">
        <v>2594</v>
      </c>
      <c r="F3" s="104">
        <f t="shared" si="0"/>
        <v>3.1400708876450196E-3</v>
      </c>
      <c r="G3" s="104">
        <f t="shared" si="1"/>
        <v>-3.2811334824757642E-2</v>
      </c>
      <c r="H3" s="101">
        <f t="shared" si="2"/>
        <v>-88</v>
      </c>
      <c r="I3" s="105">
        <f t="shared" si="3"/>
        <v>9.1819699499165273E-3</v>
      </c>
      <c r="J3" s="102">
        <f t="shared" si="4"/>
        <v>54</v>
      </c>
      <c r="L3" s="9"/>
    </row>
    <row r="4" spans="1:12">
      <c r="A4" s="106">
        <v>12</v>
      </c>
      <c r="B4" s="103" t="s">
        <v>11</v>
      </c>
      <c r="C4" s="101">
        <v>687</v>
      </c>
      <c r="D4" s="101">
        <v>971</v>
      </c>
      <c r="E4" s="101">
        <v>671</v>
      </c>
      <c r="F4" s="104">
        <f t="shared" si="0"/>
        <v>8.1225426584803704E-4</v>
      </c>
      <c r="G4" s="104">
        <f t="shared" si="1"/>
        <v>-2.3289665211062592E-2</v>
      </c>
      <c r="H4" s="101">
        <f t="shared" si="2"/>
        <v>-16</v>
      </c>
      <c r="I4" s="105">
        <f t="shared" si="3"/>
        <v>1.6694490818030051E-3</v>
      </c>
      <c r="J4" s="102">
        <f t="shared" si="4"/>
        <v>-300</v>
      </c>
      <c r="L4" s="9"/>
    </row>
    <row r="5" spans="1:12">
      <c r="A5" s="106">
        <v>13</v>
      </c>
      <c r="B5" s="103" t="s">
        <v>12</v>
      </c>
      <c r="C5" s="101">
        <v>120391</v>
      </c>
      <c r="D5" s="101">
        <v>115695</v>
      </c>
      <c r="E5" s="101">
        <v>114907</v>
      </c>
      <c r="F5" s="104">
        <f t="shared" si="0"/>
        <v>0.1390964246286146</v>
      </c>
      <c r="G5" s="104">
        <f t="shared" si="1"/>
        <v>-4.5551577775747358E-2</v>
      </c>
      <c r="H5" s="101">
        <f t="shared" si="2"/>
        <v>-5484</v>
      </c>
      <c r="I5" s="105">
        <f t="shared" si="3"/>
        <v>0.57220367278798001</v>
      </c>
      <c r="J5" s="102">
        <f t="shared" si="4"/>
        <v>-788</v>
      </c>
      <c r="L5" s="9"/>
    </row>
    <row r="6" spans="1:12">
      <c r="A6" s="106">
        <v>14</v>
      </c>
      <c r="B6" s="103" t="s">
        <v>13</v>
      </c>
      <c r="C6" s="101">
        <v>235996</v>
      </c>
      <c r="D6" s="101">
        <v>231965</v>
      </c>
      <c r="E6" s="101">
        <v>229224</v>
      </c>
      <c r="F6" s="104">
        <f t="shared" si="0"/>
        <v>0.27747864654955356</v>
      </c>
      <c r="G6" s="104">
        <f t="shared" si="1"/>
        <v>-2.8695401616976559E-2</v>
      </c>
      <c r="H6" s="101">
        <f t="shared" si="2"/>
        <v>-6772</v>
      </c>
      <c r="I6" s="105">
        <f t="shared" si="3"/>
        <v>0.70659432387312182</v>
      </c>
      <c r="J6" s="102">
        <f t="shared" si="4"/>
        <v>-2741</v>
      </c>
      <c r="L6" s="9"/>
    </row>
    <row r="7" spans="1:12">
      <c r="A7" s="106">
        <v>15</v>
      </c>
      <c r="B7" s="103" t="s">
        <v>14</v>
      </c>
      <c r="C7" s="101">
        <v>12661</v>
      </c>
      <c r="D7" s="101">
        <v>12838</v>
      </c>
      <c r="E7" s="101">
        <v>12775</v>
      </c>
      <c r="F7" s="104">
        <f t="shared" si="0"/>
        <v>1.5464304390772985E-2</v>
      </c>
      <c r="G7" s="104">
        <f t="shared" si="1"/>
        <v>9.0040281178421933E-3</v>
      </c>
      <c r="H7" s="101">
        <f t="shared" si="2"/>
        <v>114</v>
      </c>
      <c r="I7" s="105">
        <f t="shared" si="3"/>
        <v>-1.189482470784641E-2</v>
      </c>
      <c r="J7" s="102">
        <f t="shared" si="4"/>
        <v>-63</v>
      </c>
      <c r="L7" s="9"/>
    </row>
    <row r="8" spans="1:12">
      <c r="A8" s="106">
        <v>16</v>
      </c>
      <c r="B8" s="103" t="s">
        <v>15</v>
      </c>
      <c r="C8" s="101">
        <v>7909</v>
      </c>
      <c r="D8" s="101">
        <v>8032</v>
      </c>
      <c r="E8" s="101">
        <v>8077</v>
      </c>
      <c r="F8" s="104">
        <f t="shared" si="0"/>
        <v>9.7773140167728683E-3</v>
      </c>
      <c r="G8" s="104">
        <f t="shared" si="1"/>
        <v>2.12416234669364E-2</v>
      </c>
      <c r="H8" s="101">
        <f t="shared" si="2"/>
        <v>168</v>
      </c>
      <c r="I8" s="105">
        <f t="shared" si="3"/>
        <v>-1.7529215358931552E-2</v>
      </c>
      <c r="J8" s="102">
        <f t="shared" si="4"/>
        <v>45</v>
      </c>
      <c r="L8" s="9"/>
    </row>
    <row r="9" spans="1:12">
      <c r="A9" s="106">
        <v>17</v>
      </c>
      <c r="B9" s="103" t="s">
        <v>16</v>
      </c>
      <c r="C9" s="101">
        <v>9143</v>
      </c>
      <c r="D9" s="101">
        <v>9357</v>
      </c>
      <c r="E9" s="101">
        <v>9344</v>
      </c>
      <c r="F9" s="104">
        <f t="shared" si="0"/>
        <v>1.1311034068679669E-2</v>
      </c>
      <c r="G9" s="104">
        <f t="shared" si="1"/>
        <v>2.1984031499507822E-2</v>
      </c>
      <c r="H9" s="101">
        <f t="shared" si="2"/>
        <v>201</v>
      </c>
      <c r="I9" s="105">
        <f t="shared" si="3"/>
        <v>-2.097245409015025E-2</v>
      </c>
      <c r="J9" s="102">
        <f t="shared" si="4"/>
        <v>-13</v>
      </c>
      <c r="L9" s="9"/>
    </row>
    <row r="10" spans="1:12">
      <c r="A10" s="106">
        <v>18</v>
      </c>
      <c r="B10" s="103" t="s">
        <v>17</v>
      </c>
      <c r="C10" s="101">
        <v>14926</v>
      </c>
      <c r="D10" s="101">
        <v>13109</v>
      </c>
      <c r="E10" s="101">
        <v>12815</v>
      </c>
      <c r="F10" s="104">
        <f t="shared" si="0"/>
        <v>1.5512724913327265E-2</v>
      </c>
      <c r="G10" s="104">
        <f t="shared" si="1"/>
        <v>-0.14143105989548438</v>
      </c>
      <c r="H10" s="101">
        <f t="shared" si="2"/>
        <v>-2111</v>
      </c>
      <c r="I10" s="105">
        <f t="shared" si="3"/>
        <v>0.22026293823038398</v>
      </c>
      <c r="J10" s="102">
        <f t="shared" si="4"/>
        <v>-294</v>
      </c>
      <c r="L10" s="9"/>
    </row>
    <row r="11" spans="1:12">
      <c r="A11" s="106">
        <v>19</v>
      </c>
      <c r="B11" s="103" t="s">
        <v>18</v>
      </c>
      <c r="C11" s="101">
        <v>971</v>
      </c>
      <c r="D11" s="101">
        <v>950</v>
      </c>
      <c r="E11" s="101">
        <v>924</v>
      </c>
      <c r="F11" s="104">
        <f t="shared" si="0"/>
        <v>1.1185140710038542E-3</v>
      </c>
      <c r="G11" s="104">
        <f t="shared" si="1"/>
        <v>-4.8403707518022657E-2</v>
      </c>
      <c r="H11" s="101">
        <f t="shared" si="2"/>
        <v>-47</v>
      </c>
      <c r="I11" s="105">
        <f t="shared" si="3"/>
        <v>4.9040066777963276E-3</v>
      </c>
      <c r="J11" s="102">
        <f t="shared" si="4"/>
        <v>-26</v>
      </c>
      <c r="L11" s="9"/>
    </row>
    <row r="12" spans="1:12">
      <c r="A12" s="106">
        <v>20</v>
      </c>
      <c r="B12" s="103" t="s">
        <v>19</v>
      </c>
      <c r="C12" s="101">
        <v>16773</v>
      </c>
      <c r="D12" s="101">
        <v>16964</v>
      </c>
      <c r="E12" s="101">
        <v>16860</v>
      </c>
      <c r="F12" s="104">
        <f t="shared" si="0"/>
        <v>2.0409250256628771E-2</v>
      </c>
      <c r="G12" s="104">
        <f t="shared" si="1"/>
        <v>5.1869075299588625E-3</v>
      </c>
      <c r="H12" s="101">
        <f t="shared" si="2"/>
        <v>87</v>
      </c>
      <c r="I12" s="105">
        <f t="shared" si="3"/>
        <v>-9.0776293823038399E-3</v>
      </c>
      <c r="J12" s="102">
        <f t="shared" si="4"/>
        <v>-104</v>
      </c>
    </row>
    <row r="13" spans="1:12">
      <c r="A13" s="106">
        <v>21</v>
      </c>
      <c r="B13" s="103" t="s">
        <v>20</v>
      </c>
      <c r="C13" s="101">
        <v>6956</v>
      </c>
      <c r="D13" s="101">
        <v>7144</v>
      </c>
      <c r="E13" s="101">
        <v>7090</v>
      </c>
      <c r="F13" s="104">
        <f t="shared" si="0"/>
        <v>8.5825376227460243E-3</v>
      </c>
      <c r="G13" s="104">
        <f t="shared" si="1"/>
        <v>1.9263944795859689E-2</v>
      </c>
      <c r="H13" s="101">
        <f t="shared" si="2"/>
        <v>134</v>
      </c>
      <c r="I13" s="105">
        <f t="shared" si="3"/>
        <v>-1.3981636060100167E-2</v>
      </c>
      <c r="J13" s="102">
        <f t="shared" si="4"/>
        <v>-54</v>
      </c>
    </row>
    <row r="14" spans="1:12">
      <c r="A14" s="106">
        <v>22</v>
      </c>
      <c r="B14" s="103" t="s">
        <v>21</v>
      </c>
      <c r="C14" s="101">
        <v>39471</v>
      </c>
      <c r="D14" s="101">
        <v>39635</v>
      </c>
      <c r="E14" s="101">
        <v>39633</v>
      </c>
      <c r="F14" s="104">
        <f t="shared" si="0"/>
        <v>4.7976264259843894E-2</v>
      </c>
      <c r="G14" s="104">
        <f t="shared" si="1"/>
        <v>4.1042790909781865E-3</v>
      </c>
      <c r="H14" s="101">
        <f t="shared" si="2"/>
        <v>162</v>
      </c>
      <c r="I14" s="105">
        <f t="shared" si="3"/>
        <v>-1.6903171953255424E-2</v>
      </c>
      <c r="J14" s="102">
        <f t="shared" si="4"/>
        <v>-2</v>
      </c>
    </row>
    <row r="15" spans="1:12">
      <c r="A15" s="106">
        <v>23</v>
      </c>
      <c r="B15" s="103" t="s">
        <v>22</v>
      </c>
      <c r="C15" s="101">
        <v>28965</v>
      </c>
      <c r="D15" s="101">
        <v>27950</v>
      </c>
      <c r="E15" s="101">
        <v>28083</v>
      </c>
      <c r="F15" s="104">
        <f t="shared" si="0"/>
        <v>3.3994838372295715E-2</v>
      </c>
      <c r="G15" s="104">
        <f t="shared" si="1"/>
        <v>-3.0450543759709996E-2</v>
      </c>
      <c r="H15" s="101">
        <f t="shared" si="2"/>
        <v>-882</v>
      </c>
      <c r="I15" s="105">
        <f t="shared" si="3"/>
        <v>9.2028380634390658E-2</v>
      </c>
      <c r="J15" s="102">
        <f t="shared" si="4"/>
        <v>133</v>
      </c>
    </row>
    <row r="16" spans="1:12">
      <c r="A16" s="106">
        <v>24</v>
      </c>
      <c r="B16" s="103" t="s">
        <v>23</v>
      </c>
      <c r="C16" s="101">
        <v>11423</v>
      </c>
      <c r="D16" s="101">
        <v>11047</v>
      </c>
      <c r="E16" s="101">
        <v>11018</v>
      </c>
      <c r="F16" s="104">
        <f t="shared" si="0"/>
        <v>1.3337432937576263E-2</v>
      </c>
      <c r="G16" s="104">
        <f t="shared" si="1"/>
        <v>-3.5454784207301061E-2</v>
      </c>
      <c r="H16" s="101">
        <f t="shared" si="2"/>
        <v>-405</v>
      </c>
      <c r="I16" s="105">
        <f t="shared" si="3"/>
        <v>4.2257929883138562E-2</v>
      </c>
      <c r="J16" s="102">
        <f t="shared" si="4"/>
        <v>-29</v>
      </c>
      <c r="L16" s="10"/>
    </row>
    <row r="17" spans="1:12">
      <c r="A17" s="106">
        <v>25</v>
      </c>
      <c r="B17" s="103" t="s">
        <v>24</v>
      </c>
      <c r="C17" s="101">
        <v>55618</v>
      </c>
      <c r="D17" s="101">
        <v>54993</v>
      </c>
      <c r="E17" s="101">
        <v>55298</v>
      </c>
      <c r="F17" s="104">
        <f t="shared" si="0"/>
        <v>6.6938951405163566E-2</v>
      </c>
      <c r="G17" s="104">
        <f t="shared" si="1"/>
        <v>-5.7535330288755442E-3</v>
      </c>
      <c r="H17" s="101">
        <f t="shared" si="2"/>
        <v>-320</v>
      </c>
      <c r="I17" s="105">
        <f t="shared" si="3"/>
        <v>3.3388981636060099E-2</v>
      </c>
      <c r="J17" s="102">
        <f t="shared" si="4"/>
        <v>305</v>
      </c>
    </row>
    <row r="18" spans="1:12">
      <c r="A18" s="106">
        <v>26</v>
      </c>
      <c r="B18" s="103" t="s">
        <v>25</v>
      </c>
      <c r="C18" s="101">
        <v>11114</v>
      </c>
      <c r="D18" s="101">
        <v>10845</v>
      </c>
      <c r="E18" s="101">
        <v>10748</v>
      </c>
      <c r="F18" s="104">
        <f t="shared" si="0"/>
        <v>1.3010594410334876E-2</v>
      </c>
      <c r="G18" s="104">
        <f t="shared" si="1"/>
        <v>-3.29314378261652E-2</v>
      </c>
      <c r="H18" s="101">
        <f t="shared" si="2"/>
        <v>-366</v>
      </c>
      <c r="I18" s="105">
        <f t="shared" si="3"/>
        <v>3.818864774624374E-2</v>
      </c>
      <c r="J18" s="102">
        <f t="shared" si="4"/>
        <v>-97</v>
      </c>
    </row>
    <row r="19" spans="1:12">
      <c r="A19" s="106">
        <v>27</v>
      </c>
      <c r="B19" s="103" t="s">
        <v>26</v>
      </c>
      <c r="C19" s="101">
        <v>28021</v>
      </c>
      <c r="D19" s="101">
        <v>29025</v>
      </c>
      <c r="E19" s="101">
        <v>29136</v>
      </c>
      <c r="F19" s="104">
        <f t="shared" si="0"/>
        <v>3.5269508628537116E-2</v>
      </c>
      <c r="G19" s="104">
        <f t="shared" si="1"/>
        <v>3.9791584882766497E-2</v>
      </c>
      <c r="H19" s="101">
        <f t="shared" si="2"/>
        <v>1115</v>
      </c>
      <c r="I19" s="105">
        <f t="shared" si="3"/>
        <v>-0.11633973288814692</v>
      </c>
      <c r="J19" s="102">
        <f t="shared" si="4"/>
        <v>111</v>
      </c>
    </row>
    <row r="20" spans="1:12">
      <c r="A20" s="106">
        <v>28</v>
      </c>
      <c r="B20" s="103" t="s">
        <v>27</v>
      </c>
      <c r="C20" s="101">
        <v>18851</v>
      </c>
      <c r="D20" s="101">
        <v>19272</v>
      </c>
      <c r="E20" s="101">
        <v>19235</v>
      </c>
      <c r="F20" s="104">
        <f t="shared" si="0"/>
        <v>2.328421878328911E-2</v>
      </c>
      <c r="G20" s="104">
        <f t="shared" si="1"/>
        <v>2.0370272134104292E-2</v>
      </c>
      <c r="H20" s="101">
        <f t="shared" si="2"/>
        <v>384</v>
      </c>
      <c r="I20" s="105">
        <f t="shared" si="3"/>
        <v>-4.006677796327212E-2</v>
      </c>
      <c r="J20" s="102">
        <f t="shared" si="4"/>
        <v>-37</v>
      </c>
    </row>
    <row r="21" spans="1:12">
      <c r="A21" s="106">
        <v>29</v>
      </c>
      <c r="B21" s="103" t="s">
        <v>28</v>
      </c>
      <c r="C21" s="101">
        <v>24442</v>
      </c>
      <c r="D21" s="101">
        <v>29221</v>
      </c>
      <c r="E21" s="101">
        <v>29755</v>
      </c>
      <c r="F21" s="104">
        <f t="shared" si="0"/>
        <v>3.6018816215064593E-2</v>
      </c>
      <c r="G21" s="104">
        <f t="shared" si="1"/>
        <v>0.21737173717371738</v>
      </c>
      <c r="H21" s="101">
        <f t="shared" si="2"/>
        <v>5313</v>
      </c>
      <c r="I21" s="105">
        <f t="shared" si="3"/>
        <v>-0.55436143572621033</v>
      </c>
      <c r="J21" s="102">
        <f t="shared" si="4"/>
        <v>534</v>
      </c>
    </row>
    <row r="22" spans="1:12">
      <c r="A22" s="106">
        <v>30</v>
      </c>
      <c r="B22" s="103" t="s">
        <v>29</v>
      </c>
      <c r="C22" s="101">
        <v>2988</v>
      </c>
      <c r="D22" s="101">
        <v>3119</v>
      </c>
      <c r="E22" s="101">
        <v>3113</v>
      </c>
      <c r="F22" s="104">
        <f t="shared" si="0"/>
        <v>3.7683271677867946E-3</v>
      </c>
      <c r="G22" s="104">
        <f t="shared" si="1"/>
        <v>4.1834002677376171E-2</v>
      </c>
      <c r="H22" s="101">
        <f t="shared" si="2"/>
        <v>125</v>
      </c>
      <c r="I22" s="105">
        <f t="shared" si="3"/>
        <v>-1.3042570951585977E-2</v>
      </c>
      <c r="J22" s="102">
        <f t="shared" si="4"/>
        <v>-6</v>
      </c>
    </row>
    <row r="23" spans="1:12">
      <c r="A23" s="106">
        <v>31</v>
      </c>
      <c r="B23" s="103" t="s">
        <v>30</v>
      </c>
      <c r="C23" s="101">
        <v>22009</v>
      </c>
      <c r="D23" s="101">
        <v>21449</v>
      </c>
      <c r="E23" s="101">
        <v>21637</v>
      </c>
      <c r="F23" s="104">
        <f t="shared" si="0"/>
        <v>2.6191871162673588E-2</v>
      </c>
      <c r="G23" s="104">
        <f t="shared" si="1"/>
        <v>-1.6902176382389021E-2</v>
      </c>
      <c r="H23" s="101">
        <f t="shared" si="2"/>
        <v>-372</v>
      </c>
      <c r="I23" s="105">
        <f t="shared" si="3"/>
        <v>3.8814691151919864E-2</v>
      </c>
      <c r="J23" s="102">
        <f t="shared" si="4"/>
        <v>188</v>
      </c>
    </row>
    <row r="24" spans="1:12">
      <c r="A24" s="106">
        <v>32</v>
      </c>
      <c r="B24" s="103" t="s">
        <v>31</v>
      </c>
      <c r="C24" s="101">
        <v>14823</v>
      </c>
      <c r="D24" s="101">
        <v>15033</v>
      </c>
      <c r="E24" s="101">
        <v>15001</v>
      </c>
      <c r="F24" s="104">
        <f t="shared" si="0"/>
        <v>1.8158906470918633E-2</v>
      </c>
      <c r="G24" s="104">
        <f t="shared" si="1"/>
        <v>1.2008365378128584E-2</v>
      </c>
      <c r="H24" s="101">
        <f t="shared" si="2"/>
        <v>178</v>
      </c>
      <c r="I24" s="105">
        <f t="shared" si="3"/>
        <v>-1.8572621035058429E-2</v>
      </c>
      <c r="J24" s="102">
        <f t="shared" si="4"/>
        <v>-32</v>
      </c>
    </row>
    <row r="25" spans="1:12">
      <c r="A25" s="106">
        <v>33</v>
      </c>
      <c r="B25" s="103" t="s">
        <v>32</v>
      </c>
      <c r="C25" s="101">
        <v>24044</v>
      </c>
      <c r="D25" s="101">
        <v>23094</v>
      </c>
      <c r="E25" s="101">
        <v>20369</v>
      </c>
      <c r="F25" s="104">
        <f t="shared" si="0"/>
        <v>2.4656940597702931E-2</v>
      </c>
      <c r="G25" s="104">
        <f t="shared" si="1"/>
        <v>-0.152844784561637</v>
      </c>
      <c r="H25" s="101">
        <f t="shared" si="2"/>
        <v>-3675</v>
      </c>
      <c r="I25" s="105">
        <f t="shared" si="3"/>
        <v>0.38345158597662771</v>
      </c>
      <c r="J25" s="102">
        <f t="shared" si="4"/>
        <v>-2725</v>
      </c>
    </row>
    <row r="26" spans="1:12" s="114" customFormat="1" ht="14.5" customHeight="1">
      <c r="A26" s="169" t="s">
        <v>89</v>
      </c>
      <c r="B26" s="169"/>
      <c r="C26" s="68">
        <v>835680</v>
      </c>
      <c r="D26" s="68">
        <v>829781</v>
      </c>
      <c r="E26" s="68">
        <v>826096</v>
      </c>
      <c r="F26" s="104">
        <f t="shared" si="0"/>
        <v>1</v>
      </c>
      <c r="G26" s="104">
        <f t="shared" si="1"/>
        <v>-1.1468504690790733E-2</v>
      </c>
      <c r="H26" s="101">
        <f t="shared" si="2"/>
        <v>-9584</v>
      </c>
      <c r="I26" s="105">
        <f t="shared" si="3"/>
        <v>1</v>
      </c>
      <c r="J26" s="101">
        <f t="shared" si="4"/>
        <v>-3685</v>
      </c>
      <c r="L26" s="20"/>
    </row>
  </sheetData>
  <mergeCells count="1">
    <mergeCell ref="A26:B26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89"/>
  <sheetViews>
    <sheetView topLeftCell="A82" zoomScale="80" zoomScaleNormal="80" workbookViewId="0">
      <selection activeCell="F91" sqref="F91"/>
    </sheetView>
  </sheetViews>
  <sheetFormatPr defaultColWidth="9.1796875" defaultRowHeight="14.5"/>
  <cols>
    <col min="1" max="1" width="11.81640625" style="6" customWidth="1"/>
    <col min="2" max="2" width="16.453125" style="6" bestFit="1" customWidth="1"/>
    <col min="3" max="5" width="12.54296875" style="6" customWidth="1"/>
    <col min="6" max="6" width="19.26953125" style="6" customWidth="1"/>
    <col min="7" max="7" width="18.1796875" style="6" customWidth="1"/>
    <col min="8" max="8" width="30.453125" style="6" customWidth="1"/>
    <col min="9" max="9" width="27.453125" style="6" customWidth="1"/>
    <col min="10" max="10" width="22.26953125" style="6" customWidth="1"/>
    <col min="11" max="11" width="30.453125" style="6" customWidth="1"/>
    <col min="12" max="16384" width="9.1796875" style="6"/>
  </cols>
  <sheetData>
    <row r="1" spans="1:11" ht="58">
      <c r="A1" s="97" t="s">
        <v>91</v>
      </c>
      <c r="B1" s="97" t="s">
        <v>174</v>
      </c>
      <c r="C1" s="97">
        <v>42186</v>
      </c>
      <c r="D1" s="97">
        <v>42522</v>
      </c>
      <c r="E1" s="97">
        <v>42552</v>
      </c>
      <c r="F1" s="96" t="s">
        <v>315</v>
      </c>
      <c r="G1" s="96" t="s">
        <v>301</v>
      </c>
      <c r="H1" s="96" t="s">
        <v>316</v>
      </c>
      <c r="I1" s="96" t="s">
        <v>317</v>
      </c>
      <c r="J1" s="96" t="s">
        <v>303</v>
      </c>
      <c r="K1" s="100" t="s">
        <v>318</v>
      </c>
    </row>
    <row r="2" spans="1:11">
      <c r="A2" s="79">
        <v>1</v>
      </c>
      <c r="B2" s="93" t="s">
        <v>92</v>
      </c>
      <c r="C2" s="80">
        <v>67603</v>
      </c>
      <c r="D2" s="80">
        <v>71401</v>
      </c>
      <c r="E2" s="80">
        <v>67507</v>
      </c>
      <c r="F2" s="94">
        <f>E2/'[1]4a_İl'!E2</f>
        <v>0.22842071070386888</v>
      </c>
      <c r="G2" s="104">
        <f t="shared" ref="G2:G65" si="0">E2/$E$83</f>
        <v>1.7740825790541204E-2</v>
      </c>
      <c r="H2" s="104">
        <f t="shared" ref="H2:H65" si="1">(E2-C2)/C2</f>
        <v>-1.4200553229886247E-3</v>
      </c>
      <c r="I2" s="101">
        <f t="shared" ref="I2:I65" si="2">E2-C2</f>
        <v>-96</v>
      </c>
      <c r="J2" s="105">
        <f>I2/$I$83</f>
        <v>-8.7588843371075613E-4</v>
      </c>
      <c r="K2" s="102">
        <f t="shared" ref="K2:K65" si="3">E2-D2</f>
        <v>-3894</v>
      </c>
    </row>
    <row r="3" spans="1:11">
      <c r="A3" s="79">
        <v>2</v>
      </c>
      <c r="B3" s="93" t="s">
        <v>93</v>
      </c>
      <c r="C3" s="80">
        <v>6929</v>
      </c>
      <c r="D3" s="80">
        <v>8894</v>
      </c>
      <c r="E3" s="80">
        <v>7379</v>
      </c>
      <c r="F3" s="94">
        <f>E3/'[1]4a_İl'!E3</f>
        <v>0.15254377441961425</v>
      </c>
      <c r="G3" s="104">
        <f t="shared" si="0"/>
        <v>1.9391996905269609E-3</v>
      </c>
      <c r="H3" s="104">
        <f t="shared" si="1"/>
        <v>6.4944436426612781E-2</v>
      </c>
      <c r="I3" s="101">
        <f t="shared" si="2"/>
        <v>450</v>
      </c>
      <c r="J3" s="105">
        <f t="shared" ref="J3:J66" si="4">I3/$I$83</f>
        <v>4.105727033019169E-3</v>
      </c>
      <c r="K3" s="102">
        <f t="shared" si="3"/>
        <v>-1515</v>
      </c>
    </row>
    <row r="4" spans="1:11">
      <c r="A4" s="79">
        <v>3</v>
      </c>
      <c r="B4" s="93" t="s">
        <v>94</v>
      </c>
      <c r="C4" s="80">
        <v>18417</v>
      </c>
      <c r="D4" s="80">
        <v>19381</v>
      </c>
      <c r="E4" s="80">
        <v>19731</v>
      </c>
      <c r="F4" s="94">
        <f>E4/'[1]4a_İl'!E4</f>
        <v>0.22595421595684986</v>
      </c>
      <c r="G4" s="104">
        <f t="shared" si="0"/>
        <v>5.1853027637603286E-3</v>
      </c>
      <c r="H4" s="104">
        <f t="shared" si="1"/>
        <v>7.1347124938915138E-2</v>
      </c>
      <c r="I4" s="101">
        <f t="shared" si="2"/>
        <v>1314</v>
      </c>
      <c r="J4" s="105">
        <f t="shared" si="4"/>
        <v>1.1988722936415975E-2</v>
      </c>
      <c r="K4" s="102">
        <f t="shared" si="3"/>
        <v>350</v>
      </c>
    </row>
    <row r="5" spans="1:11">
      <c r="A5" s="79">
        <v>4</v>
      </c>
      <c r="B5" s="93" t="s">
        <v>95</v>
      </c>
      <c r="C5" s="80">
        <v>2377</v>
      </c>
      <c r="D5" s="80">
        <v>3853</v>
      </c>
      <c r="E5" s="80">
        <v>2445</v>
      </c>
      <c r="F5" s="94">
        <f>E5/'[1]4a_İl'!E5</f>
        <v>0.10903010033444815</v>
      </c>
      <c r="G5" s="104">
        <f t="shared" si="0"/>
        <v>6.4254549984258291E-4</v>
      </c>
      <c r="H5" s="104">
        <f t="shared" si="1"/>
        <v>2.8607488430795119E-2</v>
      </c>
      <c r="I5" s="101">
        <f t="shared" si="2"/>
        <v>68</v>
      </c>
      <c r="J5" s="105">
        <f t="shared" si="4"/>
        <v>6.2042097387845227E-4</v>
      </c>
      <c r="K5" s="102">
        <f t="shared" si="3"/>
        <v>-1408</v>
      </c>
    </row>
    <row r="6" spans="1:11">
      <c r="A6" s="79">
        <v>5</v>
      </c>
      <c r="B6" s="93" t="s">
        <v>96</v>
      </c>
      <c r="C6" s="80">
        <v>10247</v>
      </c>
      <c r="D6" s="80">
        <v>12068</v>
      </c>
      <c r="E6" s="80">
        <v>10512</v>
      </c>
      <c r="F6" s="94">
        <f>E6/'[1]4a_İl'!E6</f>
        <v>0.25644028103044497</v>
      </c>
      <c r="G6" s="104">
        <f t="shared" si="0"/>
        <v>2.7625514496299516E-3</v>
      </c>
      <c r="H6" s="104">
        <f t="shared" si="1"/>
        <v>2.5861227676393091E-2</v>
      </c>
      <c r="I6" s="101">
        <f t="shared" si="2"/>
        <v>265</v>
      </c>
      <c r="J6" s="105">
        <f t="shared" si="4"/>
        <v>2.4178170305557329E-3</v>
      </c>
      <c r="K6" s="102">
        <f t="shared" si="3"/>
        <v>-1556</v>
      </c>
    </row>
    <row r="7" spans="1:11">
      <c r="A7" s="79">
        <v>6</v>
      </c>
      <c r="B7" s="93" t="s">
        <v>97</v>
      </c>
      <c r="C7" s="80">
        <v>348156</v>
      </c>
      <c r="D7" s="80">
        <v>414240</v>
      </c>
      <c r="E7" s="80">
        <v>391823</v>
      </c>
      <c r="F7" s="94">
        <f>E7/'[1]4a_İl'!E7</f>
        <v>0.30045679327592939</v>
      </c>
      <c r="G7" s="104">
        <f t="shared" si="0"/>
        <v>0.1029710042473703</v>
      </c>
      <c r="H7" s="104">
        <f t="shared" si="1"/>
        <v>0.125423660657866</v>
      </c>
      <c r="I7" s="101">
        <f t="shared" si="2"/>
        <v>43667</v>
      </c>
      <c r="J7" s="105">
        <f t="shared" si="4"/>
        <v>0.39841062744632905</v>
      </c>
      <c r="K7" s="102">
        <f t="shared" si="3"/>
        <v>-22417</v>
      </c>
    </row>
    <row r="8" spans="1:11">
      <c r="A8" s="79">
        <v>7</v>
      </c>
      <c r="B8" s="93" t="s">
        <v>98</v>
      </c>
      <c r="C8" s="80">
        <v>172953</v>
      </c>
      <c r="D8" s="80">
        <v>155313</v>
      </c>
      <c r="E8" s="80">
        <v>155824</v>
      </c>
      <c r="F8" s="94">
        <f>E8/'[1]4a_İl'!E8</f>
        <v>0.31025927946511417</v>
      </c>
      <c r="G8" s="104">
        <f t="shared" si="0"/>
        <v>4.095051532411887E-2</v>
      </c>
      <c r="H8" s="104">
        <f t="shared" si="1"/>
        <v>-9.9038467097997726E-2</v>
      </c>
      <c r="I8" s="101">
        <f t="shared" si="2"/>
        <v>-17129</v>
      </c>
      <c r="J8" s="105">
        <f t="shared" si="4"/>
        <v>-0.15628221855241189</v>
      </c>
      <c r="K8" s="102">
        <f t="shared" si="3"/>
        <v>511</v>
      </c>
    </row>
    <row r="9" spans="1:11">
      <c r="A9" s="79">
        <v>8</v>
      </c>
      <c r="B9" s="93" t="s">
        <v>99</v>
      </c>
      <c r="C9" s="80">
        <v>4270</v>
      </c>
      <c r="D9" s="80">
        <v>5221</v>
      </c>
      <c r="E9" s="80">
        <v>4714</v>
      </c>
      <c r="F9" s="94">
        <f>E9/'[1]4a_İl'!E9</f>
        <v>0.19322047792761404</v>
      </c>
      <c r="G9" s="104">
        <f t="shared" si="0"/>
        <v>1.2388382356883173E-3</v>
      </c>
      <c r="H9" s="104">
        <f t="shared" si="1"/>
        <v>0.10398126463700234</v>
      </c>
      <c r="I9" s="101">
        <f t="shared" si="2"/>
        <v>444</v>
      </c>
      <c r="J9" s="105">
        <f t="shared" si="4"/>
        <v>4.0509840059122469E-3</v>
      </c>
      <c r="K9" s="102">
        <f t="shared" si="3"/>
        <v>-507</v>
      </c>
    </row>
    <row r="10" spans="1:11">
      <c r="A10" s="79">
        <v>9</v>
      </c>
      <c r="B10" s="93" t="s">
        <v>100</v>
      </c>
      <c r="C10" s="80">
        <v>46697</v>
      </c>
      <c r="D10" s="80">
        <v>46284</v>
      </c>
      <c r="E10" s="80">
        <v>47104</v>
      </c>
      <c r="F10" s="94">
        <f>E10/'[1]4a_İl'!E10</f>
        <v>0.30295857988165681</v>
      </c>
      <c r="G10" s="104">
        <f t="shared" si="0"/>
        <v>1.2378921564247454E-2</v>
      </c>
      <c r="H10" s="104">
        <f t="shared" si="1"/>
        <v>8.7157633252671479E-3</v>
      </c>
      <c r="I10" s="101">
        <f t="shared" si="2"/>
        <v>407</v>
      </c>
      <c r="J10" s="105">
        <f t="shared" si="4"/>
        <v>3.7134020054195595E-3</v>
      </c>
      <c r="K10" s="102">
        <f t="shared" si="3"/>
        <v>820</v>
      </c>
    </row>
    <row r="11" spans="1:11">
      <c r="A11" s="79">
        <v>10</v>
      </c>
      <c r="B11" s="93" t="s">
        <v>101</v>
      </c>
      <c r="C11" s="80">
        <v>44786</v>
      </c>
      <c r="D11" s="80">
        <v>45654</v>
      </c>
      <c r="E11" s="80">
        <v>46287</v>
      </c>
      <c r="F11" s="94">
        <f>E11/'[1]4a_İl'!E11</f>
        <v>0.28403031325744793</v>
      </c>
      <c r="G11" s="104">
        <f t="shared" si="0"/>
        <v>1.2164214131375721E-2</v>
      </c>
      <c r="H11" s="104">
        <f t="shared" si="1"/>
        <v>3.3514937703746708E-2</v>
      </c>
      <c r="I11" s="101">
        <f t="shared" si="2"/>
        <v>1501</v>
      </c>
      <c r="J11" s="105">
        <f t="shared" si="4"/>
        <v>1.3694880614581718E-2</v>
      </c>
      <c r="K11" s="102">
        <f t="shared" si="3"/>
        <v>633</v>
      </c>
    </row>
    <row r="12" spans="1:11">
      <c r="A12" s="79">
        <v>11</v>
      </c>
      <c r="B12" s="93" t="s">
        <v>102</v>
      </c>
      <c r="C12" s="80">
        <v>11230</v>
      </c>
      <c r="D12" s="80">
        <v>11664</v>
      </c>
      <c r="E12" s="80">
        <v>11354</v>
      </c>
      <c r="F12" s="94">
        <f>E12/'[1]4a_İl'!E12</f>
        <v>0.26649454289402652</v>
      </c>
      <c r="G12" s="104">
        <f t="shared" si="0"/>
        <v>2.9838288773876018E-3</v>
      </c>
      <c r="H12" s="104">
        <f t="shared" si="1"/>
        <v>1.1041852181656278E-2</v>
      </c>
      <c r="I12" s="101">
        <f t="shared" si="2"/>
        <v>124</v>
      </c>
      <c r="J12" s="105">
        <f t="shared" si="4"/>
        <v>1.13135589354306E-3</v>
      </c>
      <c r="K12" s="102">
        <f t="shared" si="3"/>
        <v>-310</v>
      </c>
    </row>
    <row r="13" spans="1:11">
      <c r="A13" s="79">
        <v>12</v>
      </c>
      <c r="B13" s="93" t="s">
        <v>103</v>
      </c>
      <c r="C13" s="80">
        <v>3230</v>
      </c>
      <c r="D13" s="80">
        <v>4823</v>
      </c>
      <c r="E13" s="80">
        <v>3485</v>
      </c>
      <c r="F13" s="94">
        <f>E13/'[1]4a_İl'!E13</f>
        <v>0.12533266201539237</v>
      </c>
      <c r="G13" s="104">
        <f t="shared" si="0"/>
        <v>9.1585728709668774E-4</v>
      </c>
      <c r="H13" s="104">
        <f t="shared" si="1"/>
        <v>7.8947368421052627E-2</v>
      </c>
      <c r="I13" s="101">
        <f t="shared" si="2"/>
        <v>255</v>
      </c>
      <c r="J13" s="105">
        <f t="shared" si="4"/>
        <v>2.3265786520441957E-3</v>
      </c>
      <c r="K13" s="102">
        <f t="shared" si="3"/>
        <v>-1338</v>
      </c>
    </row>
    <row r="14" spans="1:11">
      <c r="A14" s="79">
        <v>13</v>
      </c>
      <c r="B14" s="93" t="s">
        <v>104</v>
      </c>
      <c r="C14" s="80">
        <v>2160</v>
      </c>
      <c r="D14" s="80">
        <v>3618</v>
      </c>
      <c r="E14" s="80">
        <v>2281</v>
      </c>
      <c r="F14" s="94">
        <f>E14/'[1]4a_İl'!E14</f>
        <v>0.10747773641803704</v>
      </c>
      <c r="G14" s="104">
        <f t="shared" si="0"/>
        <v>5.9944633339097412E-4</v>
      </c>
      <c r="H14" s="104">
        <f t="shared" si="1"/>
        <v>5.6018518518518516E-2</v>
      </c>
      <c r="I14" s="101">
        <f t="shared" si="2"/>
        <v>121</v>
      </c>
      <c r="J14" s="105">
        <f t="shared" si="4"/>
        <v>1.1039843799895987E-3</v>
      </c>
      <c r="K14" s="102">
        <f t="shared" si="3"/>
        <v>-1337</v>
      </c>
    </row>
    <row r="15" spans="1:11">
      <c r="A15" s="79">
        <v>14</v>
      </c>
      <c r="B15" s="93" t="s">
        <v>105</v>
      </c>
      <c r="C15" s="80">
        <v>17011</v>
      </c>
      <c r="D15" s="80">
        <v>17631</v>
      </c>
      <c r="E15" s="80">
        <v>17362</v>
      </c>
      <c r="F15" s="94">
        <f>E15/'[1]4a_İl'!E15</f>
        <v>0.31341613112860134</v>
      </c>
      <c r="G15" s="104">
        <f t="shared" si="0"/>
        <v>4.5627300483709306E-3</v>
      </c>
      <c r="H15" s="104">
        <f t="shared" si="1"/>
        <v>2.0633707600964082E-2</v>
      </c>
      <c r="I15" s="101">
        <f t="shared" si="2"/>
        <v>351</v>
      </c>
      <c r="J15" s="105">
        <f t="shared" si="4"/>
        <v>3.2024670857549518E-3</v>
      </c>
      <c r="K15" s="102">
        <f t="shared" si="3"/>
        <v>-269</v>
      </c>
    </row>
    <row r="16" spans="1:11">
      <c r="A16" s="79">
        <v>15</v>
      </c>
      <c r="B16" s="93" t="s">
        <v>106</v>
      </c>
      <c r="C16" s="80">
        <v>8931</v>
      </c>
      <c r="D16" s="80">
        <v>9378</v>
      </c>
      <c r="E16" s="80">
        <v>8733</v>
      </c>
      <c r="F16" s="94">
        <f>E16/'[1]4a_İl'!E16</f>
        <v>0.23477699814501168</v>
      </c>
      <c r="G16" s="104">
        <f t="shared" si="0"/>
        <v>2.2950306135481706E-3</v>
      </c>
      <c r="H16" s="104">
        <f t="shared" si="1"/>
        <v>-2.2169969768223042E-2</v>
      </c>
      <c r="I16" s="101">
        <f t="shared" si="2"/>
        <v>-198</v>
      </c>
      <c r="J16" s="105">
        <f t="shared" si="4"/>
        <v>-1.8065198945284345E-3</v>
      </c>
      <c r="K16" s="102">
        <f t="shared" si="3"/>
        <v>-645</v>
      </c>
    </row>
    <row r="17" spans="1:11">
      <c r="A17" s="79">
        <v>16</v>
      </c>
      <c r="B17" s="93" t="s">
        <v>107</v>
      </c>
      <c r="C17" s="80">
        <v>188449</v>
      </c>
      <c r="D17" s="80">
        <v>198892</v>
      </c>
      <c r="E17" s="80">
        <v>193922</v>
      </c>
      <c r="F17" s="94">
        <f>E17/'[1]4a_İl'!E17</f>
        <v>0.29544526579439706</v>
      </c>
      <c r="G17" s="104">
        <f t="shared" si="0"/>
        <v>5.0962661930663955E-2</v>
      </c>
      <c r="H17" s="104">
        <f t="shared" si="1"/>
        <v>2.904234036795101E-2</v>
      </c>
      <c r="I17" s="101">
        <f t="shared" si="2"/>
        <v>5473</v>
      </c>
      <c r="J17" s="105">
        <f t="shared" si="4"/>
        <v>4.9934764559364249E-2</v>
      </c>
      <c r="K17" s="102">
        <f t="shared" si="3"/>
        <v>-4970</v>
      </c>
    </row>
    <row r="18" spans="1:11">
      <c r="A18" s="79">
        <v>17</v>
      </c>
      <c r="B18" s="93" t="s">
        <v>108</v>
      </c>
      <c r="C18" s="80">
        <v>24170</v>
      </c>
      <c r="D18" s="80">
        <v>23635</v>
      </c>
      <c r="E18" s="80">
        <v>24792</v>
      </c>
      <c r="F18" s="94">
        <f>E18/'[1]4a_İl'!E18</f>
        <v>0.31418469376116792</v>
      </c>
      <c r="G18" s="104">
        <f t="shared" si="0"/>
        <v>6.5153325284651601E-3</v>
      </c>
      <c r="H18" s="104">
        <f t="shared" si="1"/>
        <v>2.5734381464625568E-2</v>
      </c>
      <c r="I18" s="101">
        <f t="shared" si="2"/>
        <v>622</v>
      </c>
      <c r="J18" s="105">
        <f t="shared" si="4"/>
        <v>5.6750271434176068E-3</v>
      </c>
      <c r="K18" s="102">
        <f t="shared" si="3"/>
        <v>1157</v>
      </c>
    </row>
    <row r="19" spans="1:11">
      <c r="A19" s="79">
        <v>18</v>
      </c>
      <c r="B19" s="93" t="s">
        <v>109</v>
      </c>
      <c r="C19" s="80">
        <v>5313</v>
      </c>
      <c r="D19" s="80">
        <v>6974</v>
      </c>
      <c r="E19" s="80">
        <v>5778</v>
      </c>
      <c r="F19" s="94">
        <f>E19/'[1]4a_İl'!E19</f>
        <v>0.2223248297356574</v>
      </c>
      <c r="G19" s="104">
        <f t="shared" si="0"/>
        <v>1.5184572180329014E-3</v>
      </c>
      <c r="H19" s="104">
        <f t="shared" si="1"/>
        <v>8.7521174477696223E-2</v>
      </c>
      <c r="I19" s="101">
        <f t="shared" si="2"/>
        <v>465</v>
      </c>
      <c r="J19" s="105">
        <f t="shared" si="4"/>
        <v>4.242584600786475E-3</v>
      </c>
      <c r="K19" s="102">
        <f t="shared" si="3"/>
        <v>-1196</v>
      </c>
    </row>
    <row r="20" spans="1:11">
      <c r="A20" s="79">
        <v>19</v>
      </c>
      <c r="B20" s="93" t="s">
        <v>110</v>
      </c>
      <c r="C20" s="80">
        <v>12460</v>
      </c>
      <c r="D20" s="80">
        <v>14253</v>
      </c>
      <c r="E20" s="80">
        <v>12903</v>
      </c>
      <c r="F20" s="94">
        <f>E20/'[1]4a_İl'!E20</f>
        <v>0.21671145448438026</v>
      </c>
      <c r="G20" s="104">
        <f t="shared" si="0"/>
        <v>3.390905760518956E-3</v>
      </c>
      <c r="H20" s="104">
        <f t="shared" si="1"/>
        <v>3.5553772070626002E-2</v>
      </c>
      <c r="I20" s="101">
        <f t="shared" si="2"/>
        <v>443</v>
      </c>
      <c r="J20" s="105">
        <f t="shared" si="4"/>
        <v>4.0418601680610932E-3</v>
      </c>
      <c r="K20" s="102">
        <f t="shared" si="3"/>
        <v>-1350</v>
      </c>
    </row>
    <row r="21" spans="1:11">
      <c r="A21" s="79">
        <v>20</v>
      </c>
      <c r="B21" s="93" t="s">
        <v>111</v>
      </c>
      <c r="C21" s="80">
        <v>61562</v>
      </c>
      <c r="D21" s="80">
        <v>61714</v>
      </c>
      <c r="E21" s="80">
        <v>62373</v>
      </c>
      <c r="F21" s="94">
        <f>E21/'[1]4a_İl'!E21</f>
        <v>0.33171128625674079</v>
      </c>
      <c r="G21" s="104">
        <f t="shared" si="0"/>
        <v>1.63916116407695E-2</v>
      </c>
      <c r="H21" s="104">
        <f t="shared" si="1"/>
        <v>1.3173711055521262E-2</v>
      </c>
      <c r="I21" s="101">
        <f t="shared" si="2"/>
        <v>811</v>
      </c>
      <c r="J21" s="105">
        <f t="shared" si="4"/>
        <v>7.399432497285658E-3</v>
      </c>
      <c r="K21" s="102">
        <f t="shared" si="3"/>
        <v>659</v>
      </c>
    </row>
    <row r="22" spans="1:11">
      <c r="A22" s="79">
        <v>21</v>
      </c>
      <c r="B22" s="93" t="s">
        <v>112</v>
      </c>
      <c r="C22" s="80">
        <v>19667</v>
      </c>
      <c r="D22" s="80">
        <v>24561</v>
      </c>
      <c r="E22" s="80">
        <v>20344</v>
      </c>
      <c r="F22" s="94">
        <f>E22/'[1]4a_İl'!E22</f>
        <v>0.1613271585358117</v>
      </c>
      <c r="G22" s="104">
        <f t="shared" si="0"/>
        <v>5.3463990383629889E-3</v>
      </c>
      <c r="H22" s="104">
        <f t="shared" si="1"/>
        <v>3.4423145370417449E-2</v>
      </c>
      <c r="I22" s="101">
        <f t="shared" si="2"/>
        <v>677</v>
      </c>
      <c r="J22" s="105">
        <f t="shared" si="4"/>
        <v>6.1768382252310608E-3</v>
      </c>
      <c r="K22" s="102">
        <f t="shared" si="3"/>
        <v>-4217</v>
      </c>
    </row>
    <row r="23" spans="1:11">
      <c r="A23" s="79">
        <v>22</v>
      </c>
      <c r="B23" s="93" t="s">
        <v>113</v>
      </c>
      <c r="C23" s="80">
        <v>21093</v>
      </c>
      <c r="D23" s="80">
        <v>21900</v>
      </c>
      <c r="E23" s="80">
        <v>21436</v>
      </c>
      <c r="F23" s="94">
        <f>E23/'[1]4a_İl'!E23</f>
        <v>0.36525354416575789</v>
      </c>
      <c r="G23" s="104">
        <f t="shared" si="0"/>
        <v>5.6333764149797986E-3</v>
      </c>
      <c r="H23" s="104">
        <f t="shared" si="1"/>
        <v>1.6261318920969041E-2</v>
      </c>
      <c r="I23" s="101">
        <f t="shared" si="2"/>
        <v>343</v>
      </c>
      <c r="J23" s="105">
        <f t="shared" si="4"/>
        <v>3.1294763829457224E-3</v>
      </c>
      <c r="K23" s="102">
        <f t="shared" si="3"/>
        <v>-464</v>
      </c>
    </row>
    <row r="24" spans="1:11">
      <c r="A24" s="79">
        <v>23</v>
      </c>
      <c r="B24" s="93" t="s">
        <v>114</v>
      </c>
      <c r="C24" s="80">
        <v>10416</v>
      </c>
      <c r="D24" s="80">
        <v>12006</v>
      </c>
      <c r="E24" s="80">
        <v>11219</v>
      </c>
      <c r="F24" s="94">
        <f>E24/'[1]4a_İl'!E24</f>
        <v>0.18337092608937269</v>
      </c>
      <c r="G24" s="104">
        <f t="shared" si="0"/>
        <v>2.9483509050036555E-3</v>
      </c>
      <c r="H24" s="104">
        <f t="shared" si="1"/>
        <v>7.7092933947772654E-2</v>
      </c>
      <c r="I24" s="101">
        <f t="shared" si="2"/>
        <v>803</v>
      </c>
      <c r="J24" s="105">
        <f t="shared" si="4"/>
        <v>7.3264417944764286E-3</v>
      </c>
      <c r="K24" s="102">
        <f t="shared" si="3"/>
        <v>-787</v>
      </c>
    </row>
    <row r="25" spans="1:11">
      <c r="A25" s="79">
        <v>24</v>
      </c>
      <c r="B25" s="93" t="s">
        <v>115</v>
      </c>
      <c r="C25" s="80">
        <v>5017</v>
      </c>
      <c r="D25" s="80">
        <v>6435</v>
      </c>
      <c r="E25" s="80">
        <v>5455</v>
      </c>
      <c r="F25" s="94">
        <f>E25/'[1]4a_İl'!E25</f>
        <v>0.20246446201239654</v>
      </c>
      <c r="G25" s="104">
        <f t="shared" si="0"/>
        <v>1.4335728841068671E-3</v>
      </c>
      <c r="H25" s="104">
        <f t="shared" si="1"/>
        <v>8.730316922463624E-2</v>
      </c>
      <c r="I25" s="101">
        <f t="shared" si="2"/>
        <v>438</v>
      </c>
      <c r="J25" s="105">
        <f t="shared" si="4"/>
        <v>3.9962409788053248E-3</v>
      </c>
      <c r="K25" s="102">
        <f t="shared" si="3"/>
        <v>-980</v>
      </c>
    </row>
    <row r="26" spans="1:11">
      <c r="A26" s="79">
        <v>25</v>
      </c>
      <c r="B26" s="93" t="s">
        <v>116</v>
      </c>
      <c r="C26" s="80">
        <v>13452</v>
      </c>
      <c r="D26" s="80">
        <v>15895</v>
      </c>
      <c r="E26" s="80">
        <v>14062</v>
      </c>
      <c r="F26" s="94">
        <f>E26/'[1]4a_İl'!E26</f>
        <v>0.1744751600575711</v>
      </c>
      <c r="G26" s="104">
        <f t="shared" si="0"/>
        <v>3.6954907234300208E-3</v>
      </c>
      <c r="H26" s="104">
        <f t="shared" si="1"/>
        <v>4.5346416889681829E-2</v>
      </c>
      <c r="I26" s="101">
        <f t="shared" si="2"/>
        <v>610</v>
      </c>
      <c r="J26" s="105">
        <f t="shared" si="4"/>
        <v>5.5655410892037627E-3</v>
      </c>
      <c r="K26" s="102">
        <f t="shared" si="3"/>
        <v>-1833</v>
      </c>
    </row>
    <row r="27" spans="1:11">
      <c r="A27" s="79">
        <v>26</v>
      </c>
      <c r="B27" s="93" t="s">
        <v>117</v>
      </c>
      <c r="C27" s="80">
        <v>48227</v>
      </c>
      <c r="D27" s="80">
        <v>50314</v>
      </c>
      <c r="E27" s="80">
        <v>48634</v>
      </c>
      <c r="F27" s="94">
        <f>E27/'[1]4a_İl'!E27</f>
        <v>0.28521329126543826</v>
      </c>
      <c r="G27" s="104">
        <f t="shared" si="0"/>
        <v>1.2781005251265512E-2</v>
      </c>
      <c r="H27" s="104">
        <f t="shared" si="1"/>
        <v>8.4392560184129214E-3</v>
      </c>
      <c r="I27" s="101">
        <f t="shared" si="2"/>
        <v>407</v>
      </c>
      <c r="J27" s="105">
        <f t="shared" si="4"/>
        <v>3.7134020054195595E-3</v>
      </c>
      <c r="K27" s="102">
        <f t="shared" si="3"/>
        <v>-1680</v>
      </c>
    </row>
    <row r="28" spans="1:11">
      <c r="A28" s="79">
        <v>27</v>
      </c>
      <c r="B28" s="93" t="s">
        <v>118</v>
      </c>
      <c r="C28" s="80">
        <v>41093</v>
      </c>
      <c r="D28" s="80">
        <v>43684</v>
      </c>
      <c r="E28" s="80">
        <v>40845</v>
      </c>
      <c r="F28" s="94">
        <f>E28/'[1]4a_İl'!E28</f>
        <v>0.15168902357502562</v>
      </c>
      <c r="G28" s="104">
        <f t="shared" si="0"/>
        <v>1.0734057644609529E-2</v>
      </c>
      <c r="H28" s="104">
        <f t="shared" si="1"/>
        <v>-6.035091134743144E-3</v>
      </c>
      <c r="I28" s="101">
        <f t="shared" si="2"/>
        <v>-248</v>
      </c>
      <c r="J28" s="105">
        <f t="shared" si="4"/>
        <v>-2.26271178708612E-3</v>
      </c>
      <c r="K28" s="102">
        <f t="shared" si="3"/>
        <v>-2839</v>
      </c>
    </row>
    <row r="29" spans="1:11">
      <c r="A29" s="79">
        <v>28</v>
      </c>
      <c r="B29" s="93" t="s">
        <v>119</v>
      </c>
      <c r="C29" s="80">
        <v>15177</v>
      </c>
      <c r="D29" s="80">
        <v>15708</v>
      </c>
      <c r="E29" s="80">
        <v>16024</v>
      </c>
      <c r="F29" s="94">
        <f>E29/'[1]4a_İl'!E29</f>
        <v>0.31700561842209385</v>
      </c>
      <c r="G29" s="104">
        <f t="shared" si="0"/>
        <v>4.2111039220767074E-3</v>
      </c>
      <c r="H29" s="104">
        <f t="shared" si="1"/>
        <v>5.5808130724122024E-2</v>
      </c>
      <c r="I29" s="101">
        <f t="shared" si="2"/>
        <v>847</v>
      </c>
      <c r="J29" s="105">
        <f t="shared" si="4"/>
        <v>7.7278906599271922E-3</v>
      </c>
      <c r="K29" s="102">
        <f t="shared" si="3"/>
        <v>316</v>
      </c>
    </row>
    <row r="30" spans="1:11">
      <c r="A30" s="79">
        <v>29</v>
      </c>
      <c r="B30" s="93" t="s">
        <v>120</v>
      </c>
      <c r="C30" s="80">
        <v>3401</v>
      </c>
      <c r="D30" s="80">
        <v>3437</v>
      </c>
      <c r="E30" s="80">
        <v>3554</v>
      </c>
      <c r="F30" s="94">
        <f>E30/'[1]4a_İl'!E30</f>
        <v>0.23212069753771797</v>
      </c>
      <c r="G30" s="104">
        <f t="shared" si="0"/>
        <v>9.3399047298181582E-4</v>
      </c>
      <c r="H30" s="104">
        <f t="shared" si="1"/>
        <v>4.4986768597471333E-2</v>
      </c>
      <c r="I30" s="101">
        <f t="shared" si="2"/>
        <v>153</v>
      </c>
      <c r="J30" s="105">
        <f t="shared" si="4"/>
        <v>1.3959471912265175E-3</v>
      </c>
      <c r="K30" s="102">
        <f t="shared" si="3"/>
        <v>117</v>
      </c>
    </row>
    <row r="31" spans="1:11">
      <c r="A31" s="79">
        <v>30</v>
      </c>
      <c r="B31" s="93" t="s">
        <v>121</v>
      </c>
      <c r="C31" s="80">
        <v>2029</v>
      </c>
      <c r="D31" s="80">
        <v>3188</v>
      </c>
      <c r="E31" s="80">
        <v>1833</v>
      </c>
      <c r="F31" s="94">
        <f>E31/'[1]4a_İl'!E31</f>
        <v>0.16894009216589861</v>
      </c>
      <c r="G31" s="104">
        <f t="shared" si="0"/>
        <v>4.8171202503535972E-4</v>
      </c>
      <c r="H31" s="104">
        <f t="shared" si="1"/>
        <v>-9.6599310004928537E-2</v>
      </c>
      <c r="I31" s="101">
        <f t="shared" si="2"/>
        <v>-196</v>
      </c>
      <c r="J31" s="105">
        <f t="shared" si="4"/>
        <v>-1.788272218826127E-3</v>
      </c>
      <c r="K31" s="102">
        <f t="shared" si="3"/>
        <v>-1355</v>
      </c>
    </row>
    <row r="32" spans="1:11">
      <c r="A32" s="79">
        <v>31</v>
      </c>
      <c r="B32" s="93" t="s">
        <v>122</v>
      </c>
      <c r="C32" s="80">
        <v>27893</v>
      </c>
      <c r="D32" s="80">
        <v>34817</v>
      </c>
      <c r="E32" s="80">
        <v>30938</v>
      </c>
      <c r="F32" s="94">
        <f>E32/'[1]4a_İl'!E32</f>
        <v>0.1951345657754483</v>
      </c>
      <c r="G32" s="104">
        <f t="shared" si="0"/>
        <v>8.130500071218745E-3</v>
      </c>
      <c r="H32" s="104">
        <f t="shared" si="1"/>
        <v>0.10916717455992543</v>
      </c>
      <c r="I32" s="101">
        <f t="shared" si="2"/>
        <v>3045</v>
      </c>
      <c r="J32" s="105">
        <f t="shared" si="4"/>
        <v>2.7782086256763046E-2</v>
      </c>
      <c r="K32" s="102">
        <f t="shared" si="3"/>
        <v>-3879</v>
      </c>
    </row>
    <row r="33" spans="1:11">
      <c r="A33" s="79">
        <v>32</v>
      </c>
      <c r="B33" s="93" t="s">
        <v>123</v>
      </c>
      <c r="C33" s="80">
        <v>18325</v>
      </c>
      <c r="D33" s="80">
        <v>17523</v>
      </c>
      <c r="E33" s="80">
        <v>18262</v>
      </c>
      <c r="F33" s="94">
        <f>E33/'[1]4a_İl'!E33</f>
        <v>0.3014576008187656</v>
      </c>
      <c r="G33" s="104">
        <f t="shared" si="0"/>
        <v>4.7992498642639055E-3</v>
      </c>
      <c r="H33" s="104">
        <f t="shared" si="1"/>
        <v>-3.4379263301500683E-3</v>
      </c>
      <c r="I33" s="101">
        <f t="shared" si="2"/>
        <v>-63</v>
      </c>
      <c r="J33" s="105">
        <f t="shared" si="4"/>
        <v>-5.7480178462268367E-4</v>
      </c>
      <c r="K33" s="102">
        <f t="shared" si="3"/>
        <v>739</v>
      </c>
    </row>
    <row r="34" spans="1:11">
      <c r="A34" s="79">
        <v>33</v>
      </c>
      <c r="B34" s="93" t="s">
        <v>124</v>
      </c>
      <c r="C34" s="80">
        <v>51928</v>
      </c>
      <c r="D34" s="80">
        <v>57477</v>
      </c>
      <c r="E34" s="80">
        <v>53741</v>
      </c>
      <c r="F34" s="94">
        <f>E34/'[1]4a_İl'!E34</f>
        <v>0.22678876627350031</v>
      </c>
      <c r="G34" s="104">
        <f t="shared" si="0"/>
        <v>1.4123123806560429E-2</v>
      </c>
      <c r="H34" s="104">
        <f t="shared" si="1"/>
        <v>3.491372669850562E-2</v>
      </c>
      <c r="I34" s="101">
        <f t="shared" si="2"/>
        <v>1813</v>
      </c>
      <c r="J34" s="105">
        <f t="shared" si="4"/>
        <v>1.6541518024141676E-2</v>
      </c>
      <c r="K34" s="102">
        <f t="shared" si="3"/>
        <v>-3736</v>
      </c>
    </row>
    <row r="35" spans="1:11">
      <c r="A35" s="79">
        <v>34</v>
      </c>
      <c r="B35" s="93" t="s">
        <v>125</v>
      </c>
      <c r="C35" s="80">
        <v>1223992</v>
      </c>
      <c r="D35" s="80">
        <v>1283948</v>
      </c>
      <c r="E35" s="80">
        <v>1252208</v>
      </c>
      <c r="F35" s="94">
        <f>E35/'[1]4a_İl'!E35</f>
        <v>0.30547730829420972</v>
      </c>
      <c r="G35" s="104">
        <f t="shared" si="0"/>
        <v>0.32908000624412315</v>
      </c>
      <c r="H35" s="104">
        <f t="shared" si="1"/>
        <v>2.3052438251230399E-2</v>
      </c>
      <c r="I35" s="101">
        <f t="shared" si="2"/>
        <v>28216</v>
      </c>
      <c r="J35" s="105">
        <f t="shared" si="4"/>
        <v>0.25743820880815305</v>
      </c>
      <c r="K35" s="102">
        <f t="shared" si="3"/>
        <v>-31740</v>
      </c>
    </row>
    <row r="36" spans="1:11">
      <c r="A36" s="79">
        <v>35</v>
      </c>
      <c r="B36" s="93" t="s">
        <v>126</v>
      </c>
      <c r="C36" s="80">
        <v>267655</v>
      </c>
      <c r="D36" s="80">
        <v>272469</v>
      </c>
      <c r="E36" s="80">
        <v>269392</v>
      </c>
      <c r="F36" s="94">
        <f>E36/'[1]4a_İl'!E36</f>
        <v>0.31201911550262168</v>
      </c>
      <c r="G36" s="104">
        <f t="shared" si="0"/>
        <v>7.0796162492267112E-2</v>
      </c>
      <c r="H36" s="104">
        <f t="shared" si="1"/>
        <v>6.4896975584240908E-3</v>
      </c>
      <c r="I36" s="101">
        <f t="shared" si="2"/>
        <v>1737</v>
      </c>
      <c r="J36" s="105">
        <f t="shared" si="4"/>
        <v>1.5848106347453993E-2</v>
      </c>
      <c r="K36" s="102">
        <f t="shared" si="3"/>
        <v>-3077</v>
      </c>
    </row>
    <row r="37" spans="1:11">
      <c r="A37" s="79">
        <v>36</v>
      </c>
      <c r="B37" s="93" t="s">
        <v>127</v>
      </c>
      <c r="C37" s="80">
        <v>3407</v>
      </c>
      <c r="D37" s="80">
        <v>4619</v>
      </c>
      <c r="E37" s="80">
        <v>3740</v>
      </c>
      <c r="F37" s="94">
        <f>E37/'[1]4a_İl'!E37</f>
        <v>0.16371913850464018</v>
      </c>
      <c r="G37" s="104">
        <f t="shared" si="0"/>
        <v>9.8287123493303067E-4</v>
      </c>
      <c r="H37" s="104">
        <f t="shared" si="1"/>
        <v>9.7739947167596125E-2</v>
      </c>
      <c r="I37" s="101">
        <f t="shared" si="2"/>
        <v>333</v>
      </c>
      <c r="J37" s="105">
        <f t="shared" si="4"/>
        <v>3.0382380044341852E-3</v>
      </c>
      <c r="K37" s="102">
        <f t="shared" si="3"/>
        <v>-879</v>
      </c>
    </row>
    <row r="38" spans="1:11">
      <c r="A38" s="79">
        <v>37</v>
      </c>
      <c r="B38" s="93" t="s">
        <v>128</v>
      </c>
      <c r="C38" s="80">
        <v>10886</v>
      </c>
      <c r="D38" s="80">
        <v>12430</v>
      </c>
      <c r="E38" s="80">
        <v>11489</v>
      </c>
      <c r="F38" s="94">
        <f>E38/'[1]4a_İl'!E38</f>
        <v>0.24844304125940664</v>
      </c>
      <c r="G38" s="104">
        <f t="shared" si="0"/>
        <v>3.0193068497715481E-3</v>
      </c>
      <c r="H38" s="104">
        <f t="shared" si="1"/>
        <v>5.5392246922652946E-2</v>
      </c>
      <c r="I38" s="101">
        <f t="shared" si="2"/>
        <v>603</v>
      </c>
      <c r="J38" s="105">
        <f t="shared" si="4"/>
        <v>5.5016742242456869E-3</v>
      </c>
      <c r="K38" s="102">
        <f t="shared" si="3"/>
        <v>-941</v>
      </c>
    </row>
    <row r="39" spans="1:11">
      <c r="A39" s="79">
        <v>38</v>
      </c>
      <c r="B39" s="93" t="s">
        <v>129</v>
      </c>
      <c r="C39" s="80">
        <v>42687</v>
      </c>
      <c r="D39" s="80">
        <v>44614</v>
      </c>
      <c r="E39" s="80">
        <v>42930</v>
      </c>
      <c r="F39" s="94">
        <f>E39/'[1]4a_İl'!E39</f>
        <v>0.19532725163227699</v>
      </c>
      <c r="G39" s="104">
        <f t="shared" si="0"/>
        <v>1.1281995218094922E-2</v>
      </c>
      <c r="H39" s="104">
        <f t="shared" si="1"/>
        <v>5.6925996204933585E-3</v>
      </c>
      <c r="I39" s="101">
        <f t="shared" si="2"/>
        <v>243</v>
      </c>
      <c r="J39" s="105">
        <f t="shared" si="4"/>
        <v>2.2170925978303516E-3</v>
      </c>
      <c r="K39" s="102">
        <f t="shared" si="3"/>
        <v>-1684</v>
      </c>
    </row>
    <row r="40" spans="1:11">
      <c r="A40" s="79">
        <v>39</v>
      </c>
      <c r="B40" s="93" t="s">
        <v>130</v>
      </c>
      <c r="C40" s="80">
        <v>20427</v>
      </c>
      <c r="D40" s="80">
        <v>21265</v>
      </c>
      <c r="E40" s="80">
        <v>21465</v>
      </c>
      <c r="F40" s="94">
        <f>E40/'[1]4a_İl'!E40</f>
        <v>0.32481387325222444</v>
      </c>
      <c r="G40" s="104">
        <f t="shared" si="0"/>
        <v>5.6409976090474609E-3</v>
      </c>
      <c r="H40" s="104">
        <f t="shared" si="1"/>
        <v>5.0815097664855341E-2</v>
      </c>
      <c r="I40" s="101">
        <f t="shared" si="2"/>
        <v>1038</v>
      </c>
      <c r="J40" s="105">
        <f t="shared" si="4"/>
        <v>9.4705436894975507E-3</v>
      </c>
      <c r="K40" s="102">
        <f t="shared" si="3"/>
        <v>200</v>
      </c>
    </row>
    <row r="41" spans="1:11">
      <c r="A41" s="79">
        <v>40</v>
      </c>
      <c r="B41" s="93" t="s">
        <v>131</v>
      </c>
      <c r="C41" s="80">
        <v>4957</v>
      </c>
      <c r="D41" s="80">
        <v>6038</v>
      </c>
      <c r="E41" s="80">
        <v>5223</v>
      </c>
      <c r="F41" s="94">
        <f>E41/'[1]4a_İl'!E41</f>
        <v>0.19960255283372186</v>
      </c>
      <c r="G41" s="104">
        <f t="shared" si="0"/>
        <v>1.3726033315655667E-3</v>
      </c>
      <c r="H41" s="104">
        <f t="shared" si="1"/>
        <v>5.3661488803711924E-2</v>
      </c>
      <c r="I41" s="101">
        <f t="shared" si="2"/>
        <v>266</v>
      </c>
      <c r="J41" s="105">
        <f t="shared" si="4"/>
        <v>2.4269408684068866E-3</v>
      </c>
      <c r="K41" s="102">
        <f t="shared" si="3"/>
        <v>-815</v>
      </c>
    </row>
    <row r="42" spans="1:11">
      <c r="A42" s="79">
        <v>41</v>
      </c>
      <c r="B42" s="93" t="s">
        <v>132</v>
      </c>
      <c r="C42" s="80">
        <v>108896</v>
      </c>
      <c r="D42" s="80">
        <v>117160</v>
      </c>
      <c r="E42" s="80">
        <v>114235</v>
      </c>
      <c r="F42" s="94">
        <f>E42/'[1]4a_İl'!E42</f>
        <v>0.24340898291758378</v>
      </c>
      <c r="G42" s="104">
        <f t="shared" si="0"/>
        <v>3.0020934631704483E-2</v>
      </c>
      <c r="H42" s="104">
        <f t="shared" si="1"/>
        <v>4.9028430796356159E-2</v>
      </c>
      <c r="I42" s="101">
        <f t="shared" si="2"/>
        <v>5339</v>
      </c>
      <c r="J42" s="105">
        <f t="shared" si="4"/>
        <v>4.8712170287309654E-2</v>
      </c>
      <c r="K42" s="102">
        <f t="shared" si="3"/>
        <v>-2925</v>
      </c>
    </row>
    <row r="43" spans="1:11">
      <c r="A43" s="79">
        <v>42</v>
      </c>
      <c r="B43" s="93" t="s">
        <v>133</v>
      </c>
      <c r="C43" s="80">
        <v>54576</v>
      </c>
      <c r="D43" s="80">
        <v>59436</v>
      </c>
      <c r="E43" s="80">
        <v>57873</v>
      </c>
      <c r="F43" s="94">
        <f>E43/'[1]4a_İl'!E43</f>
        <v>0.19223014605013602</v>
      </c>
      <c r="G43" s="104">
        <f t="shared" si="0"/>
        <v>1.5209012561304622E-2</v>
      </c>
      <c r="H43" s="104">
        <f t="shared" si="1"/>
        <v>6.041116974494283E-2</v>
      </c>
      <c r="I43" s="101">
        <f t="shared" si="2"/>
        <v>3297</v>
      </c>
      <c r="J43" s="105">
        <f t="shared" si="4"/>
        <v>3.008129339525378E-2</v>
      </c>
      <c r="K43" s="102">
        <f t="shared" si="3"/>
        <v>-1563</v>
      </c>
    </row>
    <row r="44" spans="1:11">
      <c r="A44" s="79">
        <v>43</v>
      </c>
      <c r="B44" s="93" t="s">
        <v>134</v>
      </c>
      <c r="C44" s="80">
        <v>18182</v>
      </c>
      <c r="D44" s="80">
        <v>18772</v>
      </c>
      <c r="E44" s="80">
        <v>18392</v>
      </c>
      <c r="F44" s="94">
        <f>E44/'[1]4a_İl'!E44</f>
        <v>0.22803580727552261</v>
      </c>
      <c r="G44" s="104">
        <f t="shared" si="0"/>
        <v>4.8334138376706689E-3</v>
      </c>
      <c r="H44" s="104">
        <f t="shared" si="1"/>
        <v>1.1549884501154989E-2</v>
      </c>
      <c r="I44" s="101">
        <f t="shared" si="2"/>
        <v>210</v>
      </c>
      <c r="J44" s="105">
        <f t="shared" si="4"/>
        <v>1.9160059487422789E-3</v>
      </c>
      <c r="K44" s="102">
        <f t="shared" si="3"/>
        <v>-380</v>
      </c>
    </row>
    <row r="45" spans="1:11">
      <c r="A45" s="79">
        <v>44</v>
      </c>
      <c r="B45" s="93" t="s">
        <v>135</v>
      </c>
      <c r="C45" s="80">
        <v>18167</v>
      </c>
      <c r="D45" s="80">
        <v>19688</v>
      </c>
      <c r="E45" s="80">
        <v>18310</v>
      </c>
      <c r="F45" s="94">
        <f>E45/'[1]4a_İl'!E45</f>
        <v>0.20192106220844958</v>
      </c>
      <c r="G45" s="104">
        <f t="shared" si="0"/>
        <v>4.8118642544448644E-3</v>
      </c>
      <c r="H45" s="104">
        <f t="shared" si="1"/>
        <v>7.871415203390764E-3</v>
      </c>
      <c r="I45" s="101">
        <f t="shared" si="2"/>
        <v>143</v>
      </c>
      <c r="J45" s="105">
        <f t="shared" si="4"/>
        <v>1.3047088127149805E-3</v>
      </c>
      <c r="K45" s="102">
        <f t="shared" si="3"/>
        <v>-1378</v>
      </c>
    </row>
    <row r="46" spans="1:11">
      <c r="A46" s="79">
        <v>45</v>
      </c>
      <c r="B46" s="93" t="s">
        <v>136</v>
      </c>
      <c r="C46" s="80">
        <v>59928</v>
      </c>
      <c r="D46" s="80">
        <v>62642</v>
      </c>
      <c r="E46" s="80">
        <v>62684</v>
      </c>
      <c r="F46" s="94">
        <f>E46/'[1]4a_İl'!E46</f>
        <v>0.27428741456413486</v>
      </c>
      <c r="G46" s="104">
        <f t="shared" si="0"/>
        <v>1.6473342377150292E-2</v>
      </c>
      <c r="H46" s="104">
        <f t="shared" si="1"/>
        <v>4.5988519556801492E-2</v>
      </c>
      <c r="I46" s="101">
        <f t="shared" si="2"/>
        <v>2756</v>
      </c>
      <c r="J46" s="105">
        <f t="shared" si="4"/>
        <v>2.5145297117779623E-2</v>
      </c>
      <c r="K46" s="102">
        <f t="shared" si="3"/>
        <v>42</v>
      </c>
    </row>
    <row r="47" spans="1:11">
      <c r="A47" s="79">
        <v>46</v>
      </c>
      <c r="B47" s="93" t="s">
        <v>137</v>
      </c>
      <c r="C47" s="80">
        <v>20552</v>
      </c>
      <c r="D47" s="80">
        <v>23357</v>
      </c>
      <c r="E47" s="80">
        <v>21589</v>
      </c>
      <c r="F47" s="94">
        <f>E47/'[1]4a_İl'!E47</f>
        <v>0.15693443921870798</v>
      </c>
      <c r="G47" s="104">
        <f t="shared" si="0"/>
        <v>5.6735847836816046E-3</v>
      </c>
      <c r="H47" s="104">
        <f t="shared" si="1"/>
        <v>5.0457376411054883E-2</v>
      </c>
      <c r="I47" s="101">
        <f t="shared" si="2"/>
        <v>1037</v>
      </c>
      <c r="J47" s="105">
        <f t="shared" si="4"/>
        <v>9.4614198516463962E-3</v>
      </c>
      <c r="K47" s="102">
        <f t="shared" si="3"/>
        <v>-1768</v>
      </c>
    </row>
    <row r="48" spans="1:11">
      <c r="A48" s="79">
        <v>47</v>
      </c>
      <c r="B48" s="93" t="s">
        <v>138</v>
      </c>
      <c r="C48" s="80">
        <v>5718</v>
      </c>
      <c r="D48" s="80">
        <v>7730</v>
      </c>
      <c r="E48" s="80">
        <v>6290</v>
      </c>
      <c r="F48" s="94">
        <f>E48/'[1]4a_İl'!E48</f>
        <v>0.10732506355896053</v>
      </c>
      <c r="G48" s="104">
        <f t="shared" si="0"/>
        <v>1.6530107132964609E-3</v>
      </c>
      <c r="H48" s="104">
        <f t="shared" si="1"/>
        <v>0.10003497726477789</v>
      </c>
      <c r="I48" s="101">
        <f t="shared" si="2"/>
        <v>572</v>
      </c>
      <c r="J48" s="105">
        <f t="shared" si="4"/>
        <v>5.218835250859922E-3</v>
      </c>
      <c r="K48" s="102">
        <f t="shared" si="3"/>
        <v>-1440</v>
      </c>
    </row>
    <row r="49" spans="1:11">
      <c r="A49" s="79">
        <v>48</v>
      </c>
      <c r="B49" s="93" t="s">
        <v>139</v>
      </c>
      <c r="C49" s="80">
        <v>63349</v>
      </c>
      <c r="D49" s="80">
        <v>61482</v>
      </c>
      <c r="E49" s="80">
        <v>60610</v>
      </c>
      <c r="F49" s="94">
        <f>E49/'[1]4a_İl'!E49</f>
        <v>0.31866958995147138</v>
      </c>
      <c r="G49" s="104">
        <f t="shared" si="0"/>
        <v>1.5928295601414705E-2</v>
      </c>
      <c r="H49" s="104">
        <f t="shared" si="1"/>
        <v>-4.3236673033512765E-2</v>
      </c>
      <c r="I49" s="101">
        <f t="shared" si="2"/>
        <v>-2739</v>
      </c>
      <c r="J49" s="105">
        <f t="shared" si="4"/>
        <v>-2.4990191874310008E-2</v>
      </c>
      <c r="K49" s="102">
        <f t="shared" si="3"/>
        <v>-872</v>
      </c>
    </row>
    <row r="50" spans="1:11">
      <c r="A50" s="79">
        <v>49</v>
      </c>
      <c r="B50" s="93" t="s">
        <v>140</v>
      </c>
      <c r="C50" s="80">
        <v>2431</v>
      </c>
      <c r="D50" s="80">
        <v>3713</v>
      </c>
      <c r="E50" s="80">
        <v>2517</v>
      </c>
      <c r="F50" s="94">
        <f>E50/'[1]4a_İl'!E50</f>
        <v>0.11218077283059233</v>
      </c>
      <c r="G50" s="104">
        <f t="shared" si="0"/>
        <v>6.6146708511402098E-4</v>
      </c>
      <c r="H50" s="104">
        <f t="shared" si="1"/>
        <v>3.5376388317564789E-2</v>
      </c>
      <c r="I50" s="101">
        <f t="shared" si="2"/>
        <v>86</v>
      </c>
      <c r="J50" s="105">
        <f t="shared" si="4"/>
        <v>7.8465005519921902E-4</v>
      </c>
      <c r="K50" s="102">
        <f t="shared" si="3"/>
        <v>-1196</v>
      </c>
    </row>
    <row r="51" spans="1:11">
      <c r="A51" s="79">
        <v>50</v>
      </c>
      <c r="B51" s="93" t="s">
        <v>141</v>
      </c>
      <c r="C51" s="80">
        <v>8739</v>
      </c>
      <c r="D51" s="80">
        <v>9265</v>
      </c>
      <c r="E51" s="80">
        <v>8673</v>
      </c>
      <c r="F51" s="94">
        <f>E51/'[1]4a_İl'!E51</f>
        <v>0.21252144082332761</v>
      </c>
      <c r="G51" s="104">
        <f t="shared" si="0"/>
        <v>2.2792626258219722E-3</v>
      </c>
      <c r="H51" s="104">
        <f t="shared" si="1"/>
        <v>-7.5523515276347411E-3</v>
      </c>
      <c r="I51" s="101">
        <f t="shared" si="2"/>
        <v>-66</v>
      </c>
      <c r="J51" s="105">
        <f t="shared" si="4"/>
        <v>-6.0217329817614481E-4</v>
      </c>
      <c r="K51" s="102">
        <f t="shared" si="3"/>
        <v>-592</v>
      </c>
    </row>
    <row r="52" spans="1:11">
      <c r="A52" s="79">
        <v>51</v>
      </c>
      <c r="B52" s="93" t="s">
        <v>142</v>
      </c>
      <c r="C52" s="80">
        <v>7395</v>
      </c>
      <c r="D52" s="80">
        <v>8427</v>
      </c>
      <c r="E52" s="80">
        <v>7427</v>
      </c>
      <c r="F52" s="94">
        <f>E52/'[1]4a_İl'!E52</f>
        <v>0.18363663336959746</v>
      </c>
      <c r="G52" s="104">
        <f t="shared" si="0"/>
        <v>1.9518140807079196E-3</v>
      </c>
      <c r="H52" s="104">
        <f t="shared" si="1"/>
        <v>4.3272481406355645E-3</v>
      </c>
      <c r="I52" s="101">
        <f t="shared" si="2"/>
        <v>32</v>
      </c>
      <c r="J52" s="105">
        <f t="shared" si="4"/>
        <v>2.9196281123691867E-4</v>
      </c>
      <c r="K52" s="102">
        <f t="shared" si="3"/>
        <v>-1000</v>
      </c>
    </row>
    <row r="53" spans="1:11">
      <c r="A53" s="79">
        <v>52</v>
      </c>
      <c r="B53" s="93" t="s">
        <v>143</v>
      </c>
      <c r="C53" s="80">
        <v>21048</v>
      </c>
      <c r="D53" s="80">
        <v>24666</v>
      </c>
      <c r="E53" s="80">
        <v>23089</v>
      </c>
      <c r="F53" s="94">
        <f>E53/'[1]4a_İl'!E53</f>
        <v>0.29997791318582806</v>
      </c>
      <c r="G53" s="104">
        <f t="shared" si="0"/>
        <v>6.067784476836563E-3</v>
      </c>
      <c r="H53" s="104">
        <f t="shared" si="1"/>
        <v>9.6968833143291522E-2</v>
      </c>
      <c r="I53" s="101">
        <f t="shared" si="2"/>
        <v>2041</v>
      </c>
      <c r="J53" s="105">
        <f t="shared" si="4"/>
        <v>1.8621753054204722E-2</v>
      </c>
      <c r="K53" s="102">
        <f t="shared" si="3"/>
        <v>-1577</v>
      </c>
    </row>
    <row r="54" spans="1:11">
      <c r="A54" s="79">
        <v>53</v>
      </c>
      <c r="B54" s="93" t="s">
        <v>144</v>
      </c>
      <c r="C54" s="80">
        <v>9432</v>
      </c>
      <c r="D54" s="80">
        <v>12584</v>
      </c>
      <c r="E54" s="80">
        <v>10566</v>
      </c>
      <c r="F54" s="94">
        <f>E54/'[1]4a_İl'!E54</f>
        <v>0.18452027522615347</v>
      </c>
      <c r="G54" s="104">
        <f t="shared" si="0"/>
        <v>2.7767426385835303E-3</v>
      </c>
      <c r="H54" s="104">
        <f t="shared" si="1"/>
        <v>0.12022900763358779</v>
      </c>
      <c r="I54" s="101">
        <f t="shared" si="2"/>
        <v>1134</v>
      </c>
      <c r="J54" s="105">
        <f t="shared" si="4"/>
        <v>1.0346432123208306E-2</v>
      </c>
      <c r="K54" s="102">
        <f t="shared" si="3"/>
        <v>-2018</v>
      </c>
    </row>
    <row r="55" spans="1:11">
      <c r="A55" s="79">
        <v>54</v>
      </c>
      <c r="B55" s="93" t="s">
        <v>145</v>
      </c>
      <c r="C55" s="80">
        <v>43413</v>
      </c>
      <c r="D55" s="80">
        <v>47514</v>
      </c>
      <c r="E55" s="80">
        <v>44613</v>
      </c>
      <c r="F55" s="94">
        <f>E55/'[1]4a_İl'!E55</f>
        <v>0.25427177493816044</v>
      </c>
      <c r="G55" s="104">
        <f t="shared" si="0"/>
        <v>1.1724287273814787E-2</v>
      </c>
      <c r="H55" s="104">
        <f t="shared" si="1"/>
        <v>2.7641489876304333E-2</v>
      </c>
      <c r="I55" s="101">
        <f t="shared" si="2"/>
        <v>1200</v>
      </c>
      <c r="J55" s="105">
        <f t="shared" si="4"/>
        <v>1.0948605421384452E-2</v>
      </c>
      <c r="K55" s="102">
        <f t="shared" si="3"/>
        <v>-2901</v>
      </c>
    </row>
    <row r="56" spans="1:11">
      <c r="A56" s="79">
        <v>55</v>
      </c>
      <c r="B56" s="93" t="s">
        <v>146</v>
      </c>
      <c r="C56" s="80">
        <v>41285</v>
      </c>
      <c r="D56" s="80">
        <v>47029</v>
      </c>
      <c r="E56" s="80">
        <v>44015</v>
      </c>
      <c r="F56" s="94">
        <f>E56/'[1]4a_İl'!E56</f>
        <v>0.27439746642893659</v>
      </c>
      <c r="G56" s="104">
        <f t="shared" si="0"/>
        <v>1.1567132996143675E-2</v>
      </c>
      <c r="H56" s="104">
        <f t="shared" si="1"/>
        <v>6.6125711517500296E-2</v>
      </c>
      <c r="I56" s="101">
        <f t="shared" si="2"/>
        <v>2730</v>
      </c>
      <c r="J56" s="105">
        <f t="shared" si="4"/>
        <v>2.4908077333649626E-2</v>
      </c>
      <c r="K56" s="102">
        <f t="shared" si="3"/>
        <v>-3014</v>
      </c>
    </row>
    <row r="57" spans="1:11">
      <c r="A57" s="79">
        <v>56</v>
      </c>
      <c r="B57" s="93" t="s">
        <v>147</v>
      </c>
      <c r="C57" s="80">
        <v>2135</v>
      </c>
      <c r="D57" s="80">
        <v>3538</v>
      </c>
      <c r="E57" s="80">
        <v>2512</v>
      </c>
      <c r="F57" s="94">
        <f>E57/'[1]4a_İl'!E57</f>
        <v>0.11210782344802964</v>
      </c>
      <c r="G57" s="104">
        <f t="shared" si="0"/>
        <v>6.601530861368377E-4</v>
      </c>
      <c r="H57" s="104">
        <f t="shared" si="1"/>
        <v>0.17658079625292741</v>
      </c>
      <c r="I57" s="101">
        <f t="shared" si="2"/>
        <v>377</v>
      </c>
      <c r="J57" s="105">
        <f t="shared" si="4"/>
        <v>3.4396868698849483E-3</v>
      </c>
      <c r="K57" s="102">
        <f t="shared" si="3"/>
        <v>-1026</v>
      </c>
    </row>
    <row r="58" spans="1:11">
      <c r="A58" s="79">
        <v>57</v>
      </c>
      <c r="B58" s="93" t="s">
        <v>148</v>
      </c>
      <c r="C58" s="80">
        <v>6504</v>
      </c>
      <c r="D58" s="80">
        <v>7259</v>
      </c>
      <c r="E58" s="80">
        <v>6504</v>
      </c>
      <c r="F58" s="94">
        <f>E58/'[1]4a_İl'!E58</f>
        <v>0.2708307307932542</v>
      </c>
      <c r="G58" s="104">
        <f t="shared" si="0"/>
        <v>1.7092498695199015E-3</v>
      </c>
      <c r="H58" s="104">
        <f t="shared" si="1"/>
        <v>0</v>
      </c>
      <c r="I58" s="101">
        <f t="shared" si="2"/>
        <v>0</v>
      </c>
      <c r="J58" s="105">
        <f t="shared" si="4"/>
        <v>0</v>
      </c>
      <c r="K58" s="102">
        <f t="shared" si="3"/>
        <v>-755</v>
      </c>
    </row>
    <row r="59" spans="1:11">
      <c r="A59" s="79">
        <v>58</v>
      </c>
      <c r="B59" s="93" t="s">
        <v>149</v>
      </c>
      <c r="C59" s="80">
        <v>13337</v>
      </c>
      <c r="D59" s="80">
        <v>14783</v>
      </c>
      <c r="E59" s="80">
        <v>13206</v>
      </c>
      <c r="F59" s="94">
        <f>E59/'[1]4a_İl'!E59</f>
        <v>0.16295857550068485</v>
      </c>
      <c r="G59" s="104">
        <f t="shared" si="0"/>
        <v>3.4705340985362577E-3</v>
      </c>
      <c r="H59" s="104">
        <f t="shared" si="1"/>
        <v>-9.8222988678113524E-3</v>
      </c>
      <c r="I59" s="101">
        <f t="shared" si="2"/>
        <v>-131</v>
      </c>
      <c r="J59" s="105">
        <f t="shared" si="4"/>
        <v>-1.1952227585011359E-3</v>
      </c>
      <c r="K59" s="102">
        <f t="shared" si="3"/>
        <v>-1577</v>
      </c>
    </row>
    <row r="60" spans="1:11">
      <c r="A60" s="79">
        <v>59</v>
      </c>
      <c r="B60" s="93" t="s">
        <v>150</v>
      </c>
      <c r="C60" s="80">
        <v>72433</v>
      </c>
      <c r="D60" s="80">
        <v>75947</v>
      </c>
      <c r="E60" s="80">
        <v>74352</v>
      </c>
      <c r="F60" s="94">
        <f>E60/'[1]4a_İl'!E60</f>
        <v>0.29944301472809209</v>
      </c>
      <c r="G60" s="104">
        <f t="shared" si="0"/>
        <v>1.9539690390304999E-2</v>
      </c>
      <c r="H60" s="104">
        <f t="shared" si="1"/>
        <v>2.6493449118495712E-2</v>
      </c>
      <c r="I60" s="101">
        <f t="shared" si="2"/>
        <v>1919</v>
      </c>
      <c r="J60" s="105">
        <f t="shared" si="4"/>
        <v>1.7508644836363968E-2</v>
      </c>
      <c r="K60" s="102">
        <f t="shared" si="3"/>
        <v>-1595</v>
      </c>
    </row>
    <row r="61" spans="1:11">
      <c r="A61" s="79">
        <v>60</v>
      </c>
      <c r="B61" s="93" t="s">
        <v>151</v>
      </c>
      <c r="C61" s="80">
        <v>11949</v>
      </c>
      <c r="D61" s="80">
        <v>13690</v>
      </c>
      <c r="E61" s="80">
        <v>12468</v>
      </c>
      <c r="F61" s="94">
        <f>E61/'[1]4a_İl'!E61</f>
        <v>0.225534532035744</v>
      </c>
      <c r="G61" s="104">
        <f t="shared" si="0"/>
        <v>3.276587849504018E-3</v>
      </c>
      <c r="H61" s="104">
        <f t="shared" si="1"/>
        <v>4.3434597037408991E-2</v>
      </c>
      <c r="I61" s="101">
        <f t="shared" si="2"/>
        <v>519</v>
      </c>
      <c r="J61" s="105">
        <f t="shared" si="4"/>
        <v>4.7352718447487754E-3</v>
      </c>
      <c r="K61" s="102">
        <f t="shared" si="3"/>
        <v>-1222</v>
      </c>
    </row>
    <row r="62" spans="1:11">
      <c r="A62" s="79">
        <v>61</v>
      </c>
      <c r="B62" s="93" t="s">
        <v>152</v>
      </c>
      <c r="C62" s="80">
        <v>29859</v>
      </c>
      <c r="D62" s="80">
        <v>33433</v>
      </c>
      <c r="E62" s="80">
        <v>31798</v>
      </c>
      <c r="F62" s="94">
        <f>E62/'[1]4a_İl'!E62</f>
        <v>0.26994354599091641</v>
      </c>
      <c r="G62" s="104">
        <f t="shared" si="0"/>
        <v>8.3565078952942545E-3</v>
      </c>
      <c r="H62" s="104">
        <f t="shared" si="1"/>
        <v>6.4938544492447833E-2</v>
      </c>
      <c r="I62" s="101">
        <f t="shared" si="2"/>
        <v>1939</v>
      </c>
      <c r="J62" s="105">
        <f t="shared" si="4"/>
        <v>1.7691121593387042E-2</v>
      </c>
      <c r="K62" s="102">
        <f t="shared" si="3"/>
        <v>-1635</v>
      </c>
    </row>
    <row r="63" spans="1:11">
      <c r="A63" s="79">
        <v>62</v>
      </c>
      <c r="B63" s="93" t="s">
        <v>153</v>
      </c>
      <c r="C63" s="80">
        <v>2349</v>
      </c>
      <c r="D63" s="80">
        <v>2048</v>
      </c>
      <c r="E63" s="80">
        <v>1891</v>
      </c>
      <c r="F63" s="94">
        <f>E63/'[1]4a_İl'!E63</f>
        <v>0.26176633444075303</v>
      </c>
      <c r="G63" s="104">
        <f t="shared" si="0"/>
        <v>4.9695441317068481E-4</v>
      </c>
      <c r="H63" s="104">
        <f t="shared" si="1"/>
        <v>-0.19497658578118349</v>
      </c>
      <c r="I63" s="101">
        <f t="shared" si="2"/>
        <v>-458</v>
      </c>
      <c r="J63" s="105">
        <f t="shared" si="4"/>
        <v>-4.1787177358283993E-3</v>
      </c>
      <c r="K63" s="102">
        <f t="shared" si="3"/>
        <v>-157</v>
      </c>
    </row>
    <row r="64" spans="1:11">
      <c r="A64" s="79">
        <v>63</v>
      </c>
      <c r="B64" s="93" t="s">
        <v>154</v>
      </c>
      <c r="C64" s="80">
        <v>14660</v>
      </c>
      <c r="D64" s="80">
        <v>18571</v>
      </c>
      <c r="E64" s="80">
        <v>14539</v>
      </c>
      <c r="F64" s="94">
        <f>E64/'[1]4a_İl'!E64</f>
        <v>0.11776856156949148</v>
      </c>
      <c r="G64" s="104">
        <f t="shared" si="0"/>
        <v>3.820846225853298E-3</v>
      </c>
      <c r="H64" s="104">
        <f t="shared" si="1"/>
        <v>-8.2537517053206007E-3</v>
      </c>
      <c r="I64" s="101">
        <f t="shared" si="2"/>
        <v>-121</v>
      </c>
      <c r="J64" s="105">
        <f t="shared" si="4"/>
        <v>-1.1039843799895987E-3</v>
      </c>
      <c r="K64" s="102">
        <f t="shared" si="3"/>
        <v>-4032</v>
      </c>
    </row>
    <row r="65" spans="1:11">
      <c r="A65" s="79">
        <v>64</v>
      </c>
      <c r="B65" s="93" t="s">
        <v>155</v>
      </c>
      <c r="C65" s="80">
        <v>15717</v>
      </c>
      <c r="D65" s="80">
        <v>16582</v>
      </c>
      <c r="E65" s="80">
        <v>16489</v>
      </c>
      <c r="F65" s="94">
        <f>E65/'[1]4a_İl'!E65</f>
        <v>0.26606748099979022</v>
      </c>
      <c r="G65" s="104">
        <f t="shared" si="0"/>
        <v>4.3333058269547442E-3</v>
      </c>
      <c r="H65" s="104">
        <f t="shared" si="1"/>
        <v>4.9118788572882863E-2</v>
      </c>
      <c r="I65" s="101">
        <f t="shared" si="2"/>
        <v>772</v>
      </c>
      <c r="J65" s="105">
        <f t="shared" si="4"/>
        <v>7.0436028210906637E-3</v>
      </c>
      <c r="K65" s="102">
        <f t="shared" si="3"/>
        <v>-93</v>
      </c>
    </row>
    <row r="66" spans="1:11">
      <c r="A66" s="79">
        <v>65</v>
      </c>
      <c r="B66" s="93" t="s">
        <v>156</v>
      </c>
      <c r="C66" s="80">
        <v>7393</v>
      </c>
      <c r="D66" s="80">
        <v>10668</v>
      </c>
      <c r="E66" s="80">
        <v>8414</v>
      </c>
      <c r="F66" s="94">
        <f>E66/'[1]4a_İl'!E66</f>
        <v>0.12033580755423978</v>
      </c>
      <c r="G66" s="104">
        <f t="shared" ref="G66:G83" si="5">E66/$E$83</f>
        <v>2.2111974788038826E-3</v>
      </c>
      <c r="H66" s="104">
        <f t="shared" ref="H66:H83" si="6">(E66-C66)/C66</f>
        <v>0.138103611524415</v>
      </c>
      <c r="I66" s="101">
        <f t="shared" ref="I66:I83" si="7">E66-C66</f>
        <v>1021</v>
      </c>
      <c r="J66" s="105">
        <f t="shared" si="4"/>
        <v>9.3154384460279373E-3</v>
      </c>
      <c r="K66" s="102">
        <f t="shared" ref="K66:K83" si="8">E66-D66</f>
        <v>-2254</v>
      </c>
    </row>
    <row r="67" spans="1:11">
      <c r="A67" s="79">
        <v>66</v>
      </c>
      <c r="B67" s="93" t="s">
        <v>157</v>
      </c>
      <c r="C67" s="80">
        <v>5616</v>
      </c>
      <c r="D67" s="80">
        <v>7270</v>
      </c>
      <c r="E67" s="80">
        <v>6331</v>
      </c>
      <c r="F67" s="94">
        <f>E67/'[1]4a_İl'!E67</f>
        <v>0.15464471530814139</v>
      </c>
      <c r="G67" s="104">
        <f t="shared" si="5"/>
        <v>1.6637855049093629E-3</v>
      </c>
      <c r="H67" s="104">
        <f t="shared" si="6"/>
        <v>0.12731481481481483</v>
      </c>
      <c r="I67" s="101">
        <f t="shared" si="7"/>
        <v>715</v>
      </c>
      <c r="J67" s="105">
        <f t="shared" ref="J67:J83" si="9">I67/$I$83</f>
        <v>6.5235440635749023E-3</v>
      </c>
      <c r="K67" s="102">
        <f t="shared" si="8"/>
        <v>-939</v>
      </c>
    </row>
    <row r="68" spans="1:11">
      <c r="A68" s="79">
        <v>67</v>
      </c>
      <c r="B68" s="93" t="s">
        <v>158</v>
      </c>
      <c r="C68" s="80">
        <v>19031</v>
      </c>
      <c r="D68" s="80">
        <v>19080</v>
      </c>
      <c r="E68" s="80">
        <v>18882</v>
      </c>
      <c r="F68" s="94">
        <f>E68/'[1]4a_İl'!E68</f>
        <v>0.21770260454498289</v>
      </c>
      <c r="G68" s="104">
        <f t="shared" si="5"/>
        <v>4.9621857374346221E-3</v>
      </c>
      <c r="H68" s="104">
        <f t="shared" si="6"/>
        <v>-7.8293310913772271E-3</v>
      </c>
      <c r="I68" s="101">
        <f t="shared" si="7"/>
        <v>-149</v>
      </c>
      <c r="J68" s="105">
        <f t="shared" si="9"/>
        <v>-1.3594518398219026E-3</v>
      </c>
      <c r="K68" s="102">
        <f t="shared" si="8"/>
        <v>-198</v>
      </c>
    </row>
    <row r="69" spans="1:11">
      <c r="A69" s="79">
        <v>68</v>
      </c>
      <c r="B69" s="93" t="s">
        <v>159</v>
      </c>
      <c r="C69" s="80">
        <v>7751</v>
      </c>
      <c r="D69" s="80">
        <v>8520</v>
      </c>
      <c r="E69" s="80">
        <v>8196</v>
      </c>
      <c r="F69" s="94">
        <f>E69/'[1]4a_İl'!E69</f>
        <v>0.173126887898439</v>
      </c>
      <c r="G69" s="104">
        <f t="shared" si="5"/>
        <v>2.153907123398695E-3</v>
      </c>
      <c r="H69" s="104">
        <f t="shared" si="6"/>
        <v>5.7411946845568315E-2</v>
      </c>
      <c r="I69" s="101">
        <f t="shared" si="7"/>
        <v>445</v>
      </c>
      <c r="J69" s="105">
        <f t="shared" si="9"/>
        <v>4.0601078437634006E-3</v>
      </c>
      <c r="K69" s="102">
        <f t="shared" si="8"/>
        <v>-324</v>
      </c>
    </row>
    <row r="70" spans="1:11">
      <c r="A70" s="79">
        <v>69</v>
      </c>
      <c r="B70" s="93" t="s">
        <v>160</v>
      </c>
      <c r="C70" s="80">
        <v>1032</v>
      </c>
      <c r="D70" s="80">
        <v>2110</v>
      </c>
      <c r="E70" s="80">
        <v>997</v>
      </c>
      <c r="F70" s="94">
        <f>E70/'[1]4a_İl'!E70</f>
        <v>0.1113468840741568</v>
      </c>
      <c r="G70" s="104">
        <f t="shared" si="5"/>
        <v>2.6201139605032929E-4</v>
      </c>
      <c r="H70" s="104">
        <f t="shared" si="6"/>
        <v>-3.391472868217054E-2</v>
      </c>
      <c r="I70" s="101">
        <f t="shared" si="7"/>
        <v>-35</v>
      </c>
      <c r="J70" s="105">
        <f t="shared" si="9"/>
        <v>-3.1933432479037981E-4</v>
      </c>
      <c r="K70" s="102">
        <f t="shared" si="8"/>
        <v>-1113</v>
      </c>
    </row>
    <row r="71" spans="1:11">
      <c r="A71" s="79">
        <v>70</v>
      </c>
      <c r="B71" s="93" t="s">
        <v>161</v>
      </c>
      <c r="C71" s="80">
        <v>12658</v>
      </c>
      <c r="D71" s="80">
        <v>12422</v>
      </c>
      <c r="E71" s="80">
        <v>12820</v>
      </c>
      <c r="F71" s="94">
        <f>E71/'[1]4a_İl'!E71</f>
        <v>0.30593007994272758</v>
      </c>
      <c r="G71" s="104">
        <f t="shared" si="5"/>
        <v>3.369093377497715E-3</v>
      </c>
      <c r="H71" s="104">
        <f t="shared" si="6"/>
        <v>1.2798230368146627E-2</v>
      </c>
      <c r="I71" s="101">
        <f t="shared" si="7"/>
        <v>162</v>
      </c>
      <c r="J71" s="105">
        <f t="shared" si="9"/>
        <v>1.4780617318869008E-3</v>
      </c>
      <c r="K71" s="102">
        <f t="shared" si="8"/>
        <v>398</v>
      </c>
    </row>
    <row r="72" spans="1:11">
      <c r="A72" s="79">
        <v>71</v>
      </c>
      <c r="B72" s="93" t="s">
        <v>162</v>
      </c>
      <c r="C72" s="80">
        <v>5639</v>
      </c>
      <c r="D72" s="80">
        <v>7105</v>
      </c>
      <c r="E72" s="80">
        <v>7406</v>
      </c>
      <c r="F72" s="94">
        <f>E72/'[1]4a_İl'!E72</f>
        <v>0.19278425655976678</v>
      </c>
      <c r="G72" s="104">
        <f t="shared" si="5"/>
        <v>1.9462952850037502E-3</v>
      </c>
      <c r="H72" s="104">
        <f t="shared" si="6"/>
        <v>0.31335343145947864</v>
      </c>
      <c r="I72" s="101">
        <f t="shared" si="7"/>
        <v>1767</v>
      </c>
      <c r="J72" s="105">
        <f t="shared" si="9"/>
        <v>1.6121821482988605E-2</v>
      </c>
      <c r="K72" s="102">
        <f t="shared" si="8"/>
        <v>301</v>
      </c>
    </row>
    <row r="73" spans="1:11">
      <c r="A73" s="79">
        <v>72</v>
      </c>
      <c r="B73" s="93" t="s">
        <v>163</v>
      </c>
      <c r="C73" s="80">
        <v>6763</v>
      </c>
      <c r="D73" s="80">
        <v>10657</v>
      </c>
      <c r="E73" s="80">
        <v>8145</v>
      </c>
      <c r="F73" s="94">
        <f>E73/'[1]4a_İl'!E73</f>
        <v>0.16327553372757342</v>
      </c>
      <c r="G73" s="104">
        <f t="shared" si="5"/>
        <v>2.1405043338314266E-3</v>
      </c>
      <c r="H73" s="104">
        <f t="shared" si="6"/>
        <v>0.20434718320272069</v>
      </c>
      <c r="I73" s="101">
        <f t="shared" si="7"/>
        <v>1382</v>
      </c>
      <c r="J73" s="105">
        <f t="shared" si="9"/>
        <v>1.2609143910294426E-2</v>
      </c>
      <c r="K73" s="102">
        <f t="shared" si="8"/>
        <v>-2512</v>
      </c>
    </row>
    <row r="74" spans="1:11">
      <c r="A74" s="79">
        <v>73</v>
      </c>
      <c r="B74" s="93" t="s">
        <v>164</v>
      </c>
      <c r="C74" s="80">
        <v>1791</v>
      </c>
      <c r="D74" s="80">
        <v>4164</v>
      </c>
      <c r="E74" s="80">
        <v>3663</v>
      </c>
      <c r="F74" s="94">
        <f>E74/'[1]4a_İl'!E74</f>
        <v>0.12790251056251964</v>
      </c>
      <c r="G74" s="104">
        <f t="shared" si="5"/>
        <v>9.6263565068440955E-4</v>
      </c>
      <c r="H74" s="104">
        <f t="shared" si="6"/>
        <v>1.0452261306532664</v>
      </c>
      <c r="I74" s="101">
        <f t="shared" si="7"/>
        <v>1872</v>
      </c>
      <c r="J74" s="105">
        <f t="shared" si="9"/>
        <v>1.7079824457359744E-2</v>
      </c>
      <c r="K74" s="102">
        <f t="shared" si="8"/>
        <v>-501</v>
      </c>
    </row>
    <row r="75" spans="1:11">
      <c r="A75" s="79">
        <v>74</v>
      </c>
      <c r="B75" s="93" t="s">
        <v>165</v>
      </c>
      <c r="C75" s="80">
        <v>7322</v>
      </c>
      <c r="D75" s="80">
        <v>7487</v>
      </c>
      <c r="E75" s="80">
        <v>7235</v>
      </c>
      <c r="F75" s="94">
        <f>E75/'[1]4a_İl'!E75</f>
        <v>0.26166365280289333</v>
      </c>
      <c r="G75" s="104">
        <f t="shared" si="5"/>
        <v>1.9013565199840847E-3</v>
      </c>
      <c r="H75" s="104">
        <f t="shared" si="6"/>
        <v>-1.1881999453701175E-2</v>
      </c>
      <c r="I75" s="101">
        <f t="shared" si="7"/>
        <v>-87</v>
      </c>
      <c r="J75" s="105">
        <f t="shared" si="9"/>
        <v>-7.937738930503727E-4</v>
      </c>
      <c r="K75" s="102">
        <f t="shared" si="8"/>
        <v>-252</v>
      </c>
    </row>
    <row r="76" spans="1:11">
      <c r="A76" s="79">
        <v>75</v>
      </c>
      <c r="B76" s="93" t="s">
        <v>166</v>
      </c>
      <c r="C76" s="80">
        <v>1303</v>
      </c>
      <c r="D76" s="80">
        <v>2145</v>
      </c>
      <c r="E76" s="80">
        <v>1452</v>
      </c>
      <c r="F76" s="94">
        <f>E76/'[1]4a_İl'!E76</f>
        <v>0.15832515538109257</v>
      </c>
      <c r="G76" s="104">
        <f t="shared" si="5"/>
        <v>3.8158530297400015E-4</v>
      </c>
      <c r="H76" s="104">
        <f t="shared" si="6"/>
        <v>0.11435149654643131</v>
      </c>
      <c r="I76" s="101">
        <f t="shared" si="7"/>
        <v>149</v>
      </c>
      <c r="J76" s="105">
        <f t="shared" si="9"/>
        <v>1.3594518398219026E-3</v>
      </c>
      <c r="K76" s="102">
        <f t="shared" si="8"/>
        <v>-693</v>
      </c>
    </row>
    <row r="77" spans="1:11">
      <c r="A77" s="79">
        <v>76</v>
      </c>
      <c r="B77" s="93" t="s">
        <v>167</v>
      </c>
      <c r="C77" s="80">
        <v>2466</v>
      </c>
      <c r="D77" s="80">
        <v>3254</v>
      </c>
      <c r="E77" s="80">
        <v>2596</v>
      </c>
      <c r="F77" s="94">
        <f>E77/'[1]4a_İl'!E77</f>
        <v>0.17582119878090077</v>
      </c>
      <c r="G77" s="104">
        <f t="shared" si="5"/>
        <v>6.8222826895351549E-4</v>
      </c>
      <c r="H77" s="104">
        <f t="shared" si="6"/>
        <v>5.2716950527169508E-2</v>
      </c>
      <c r="I77" s="101">
        <f t="shared" si="7"/>
        <v>130</v>
      </c>
      <c r="J77" s="105">
        <f t="shared" si="9"/>
        <v>1.1860989206499823E-3</v>
      </c>
      <c r="K77" s="102">
        <f t="shared" si="8"/>
        <v>-658</v>
      </c>
    </row>
    <row r="78" spans="1:11">
      <c r="A78" s="79">
        <v>77</v>
      </c>
      <c r="B78" s="93" t="s">
        <v>168</v>
      </c>
      <c r="C78" s="80">
        <v>11348</v>
      </c>
      <c r="D78" s="80">
        <v>12376</v>
      </c>
      <c r="E78" s="80">
        <v>11778</v>
      </c>
      <c r="F78" s="94">
        <f>E78/'[1]4a_İl'!E78</f>
        <v>0.22687084657613407</v>
      </c>
      <c r="G78" s="104">
        <f t="shared" si="5"/>
        <v>3.0952559906527368E-3</v>
      </c>
      <c r="H78" s="104">
        <f t="shared" si="6"/>
        <v>3.7892139584067674E-2</v>
      </c>
      <c r="I78" s="101">
        <f t="shared" si="7"/>
        <v>430</v>
      </c>
      <c r="J78" s="105">
        <f t="shared" si="9"/>
        <v>3.9232502759960954E-3</v>
      </c>
      <c r="K78" s="102">
        <f t="shared" si="8"/>
        <v>-598</v>
      </c>
    </row>
    <row r="79" spans="1:11">
      <c r="A79" s="79">
        <v>78</v>
      </c>
      <c r="B79" s="93" t="s">
        <v>169</v>
      </c>
      <c r="C79" s="80">
        <v>9800</v>
      </c>
      <c r="D79" s="80">
        <v>9999</v>
      </c>
      <c r="E79" s="80">
        <v>10485</v>
      </c>
      <c r="F79" s="94">
        <f>E79/'[1]4a_İl'!E79</f>
        <v>0.26376694925913813</v>
      </c>
      <c r="G79" s="104">
        <f t="shared" si="5"/>
        <v>2.7554558551531622E-3</v>
      </c>
      <c r="H79" s="104">
        <f t="shared" si="6"/>
        <v>6.9897959183673475E-2</v>
      </c>
      <c r="I79" s="101">
        <f t="shared" si="7"/>
        <v>685</v>
      </c>
      <c r="J79" s="105">
        <f t="shared" si="9"/>
        <v>6.2498289280402911E-3</v>
      </c>
      <c r="K79" s="102">
        <f t="shared" si="8"/>
        <v>486</v>
      </c>
    </row>
    <row r="80" spans="1:11">
      <c r="A80" s="79">
        <v>79</v>
      </c>
      <c r="B80" s="93" t="s">
        <v>170</v>
      </c>
      <c r="C80" s="80">
        <v>1971</v>
      </c>
      <c r="D80" s="80">
        <v>3800</v>
      </c>
      <c r="E80" s="80">
        <v>3390</v>
      </c>
      <c r="F80" s="94">
        <f>E80/'[1]4a_İl'!E80</f>
        <v>0.24751752336448599</v>
      </c>
      <c r="G80" s="104">
        <f t="shared" si="5"/>
        <v>8.9089130653020702E-4</v>
      </c>
      <c r="H80" s="104">
        <f t="shared" si="6"/>
        <v>0.71993911719939119</v>
      </c>
      <c r="I80" s="101">
        <f t="shared" si="7"/>
        <v>1419</v>
      </c>
      <c r="J80" s="105">
        <f t="shared" si="9"/>
        <v>1.2946725910787113E-2</v>
      </c>
      <c r="K80" s="102">
        <f t="shared" si="8"/>
        <v>-410</v>
      </c>
    </row>
    <row r="81" spans="1:11">
      <c r="A81" s="79">
        <v>80</v>
      </c>
      <c r="B81" s="93" t="s">
        <v>171</v>
      </c>
      <c r="C81" s="80">
        <v>8924</v>
      </c>
      <c r="D81" s="80">
        <v>10452</v>
      </c>
      <c r="E81" s="80">
        <v>8755</v>
      </c>
      <c r="F81" s="94">
        <f>E81/'[1]4a_İl'!E81</f>
        <v>0.1671950194790314</v>
      </c>
      <c r="G81" s="104">
        <f t="shared" si="5"/>
        <v>2.3008122090477767E-3</v>
      </c>
      <c r="H81" s="104">
        <f t="shared" si="6"/>
        <v>-1.8937696100403408E-2</v>
      </c>
      <c r="I81" s="101">
        <f t="shared" si="7"/>
        <v>-169</v>
      </c>
      <c r="J81" s="105">
        <f t="shared" si="9"/>
        <v>-1.5419285968449768E-3</v>
      </c>
      <c r="K81" s="102">
        <f t="shared" si="8"/>
        <v>-1697</v>
      </c>
    </row>
    <row r="82" spans="1:11">
      <c r="A82" s="79">
        <v>81</v>
      </c>
      <c r="B82" s="93" t="s">
        <v>172</v>
      </c>
      <c r="C82" s="80">
        <v>24033</v>
      </c>
      <c r="D82" s="80">
        <v>21590</v>
      </c>
      <c r="E82" s="80">
        <v>20888</v>
      </c>
      <c r="F82" s="94">
        <f>E82/'[1]4a_İl'!E82</f>
        <v>0.30158821830782556</v>
      </c>
      <c r="G82" s="104">
        <f t="shared" si="5"/>
        <v>5.48936212708052E-3</v>
      </c>
      <c r="H82" s="104">
        <f t="shared" si="6"/>
        <v>-0.13086173178546165</v>
      </c>
      <c r="I82" s="101">
        <f t="shared" si="7"/>
        <v>-3145</v>
      </c>
      <c r="J82" s="105">
        <f t="shared" si="9"/>
        <v>-2.8694470041878417E-2</v>
      </c>
      <c r="K82" s="102">
        <f t="shared" si="8"/>
        <v>-702</v>
      </c>
    </row>
    <row r="83" spans="1:11" s="114" customFormat="1">
      <c r="A83" s="170" t="s">
        <v>173</v>
      </c>
      <c r="B83" s="170"/>
      <c r="C83" s="81">
        <v>3695575</v>
      </c>
      <c r="D83" s="81">
        <v>3949634</v>
      </c>
      <c r="E83" s="81">
        <v>3805178</v>
      </c>
      <c r="F83" s="117">
        <f>E83/'[1]4a_İl'!E83</f>
        <v>0.27044863873327074</v>
      </c>
      <c r="G83" s="73">
        <f t="shared" si="5"/>
        <v>1</v>
      </c>
      <c r="H83" s="73">
        <f t="shared" si="6"/>
        <v>2.9657901679711548E-2</v>
      </c>
      <c r="I83" s="68">
        <f t="shared" si="7"/>
        <v>109603</v>
      </c>
      <c r="J83" s="74">
        <f t="shared" si="9"/>
        <v>1</v>
      </c>
      <c r="K83" s="68">
        <f t="shared" si="8"/>
        <v>-144456</v>
      </c>
    </row>
    <row r="84" spans="1:11">
      <c r="F84" s="77"/>
      <c r="J84" s="13"/>
    </row>
    <row r="85" spans="1:11">
      <c r="F85" s="21"/>
      <c r="J85" s="13"/>
    </row>
    <row r="86" spans="1:11">
      <c r="J86" s="13"/>
    </row>
    <row r="87" spans="1:11">
      <c r="J87" s="13"/>
    </row>
    <row r="88" spans="1:11">
      <c r="J88" s="13"/>
    </row>
    <row r="89" spans="1:11">
      <c r="J89" s="13"/>
    </row>
  </sheetData>
  <mergeCells count="1">
    <mergeCell ref="A83:B8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83"/>
  <sheetViews>
    <sheetView zoomScale="80" zoomScaleNormal="80" workbookViewId="0">
      <pane ySplit="1" topLeftCell="A80" activePane="bottomLeft" state="frozen"/>
      <selection pane="bottomLeft" activeCell="I84" sqref="I84"/>
    </sheetView>
  </sheetViews>
  <sheetFormatPr defaultColWidth="8.81640625" defaultRowHeight="14.5"/>
  <cols>
    <col min="1" max="1" width="18.26953125" style="6" bestFit="1" customWidth="1"/>
    <col min="2" max="2" width="12" style="6" customWidth="1"/>
    <col min="3" max="3" width="12" style="6" bestFit="1" customWidth="1"/>
    <col min="4" max="4" width="12" style="6" customWidth="1"/>
    <col min="5" max="5" width="22.453125" style="6" customWidth="1"/>
    <col min="6" max="6" width="26.453125" style="6" customWidth="1"/>
    <col min="7" max="7" width="27.453125" style="6" customWidth="1"/>
    <col min="8" max="8" width="13.26953125" style="6" customWidth="1"/>
    <col min="9" max="16384" width="8.81640625" style="6"/>
  </cols>
  <sheetData>
    <row r="1" spans="1:8" ht="29">
      <c r="A1" s="48" t="s">
        <v>174</v>
      </c>
      <c r="B1" s="48">
        <v>42095</v>
      </c>
      <c r="C1" s="48">
        <v>42430</v>
      </c>
      <c r="D1" s="48">
        <v>42461</v>
      </c>
      <c r="E1" s="1" t="s">
        <v>284</v>
      </c>
      <c r="F1" s="2" t="s">
        <v>285</v>
      </c>
      <c r="G1" s="2" t="s">
        <v>286</v>
      </c>
      <c r="H1" s="1" t="s">
        <v>263</v>
      </c>
    </row>
    <row r="2" spans="1:8">
      <c r="A2" s="46" t="s">
        <v>175</v>
      </c>
      <c r="B2" s="92">
        <v>2070</v>
      </c>
      <c r="C2" s="57">
        <v>2539</v>
      </c>
      <c r="D2" s="27">
        <v>2493</v>
      </c>
      <c r="E2" s="41">
        <f>D2/$D$83</f>
        <v>2.4556737588652483E-2</v>
      </c>
      <c r="F2" s="41">
        <f t="shared" ref="F2:F65" si="0">(D2-B2)/B2</f>
        <v>0.20434782608695654</v>
      </c>
      <c r="G2" s="57">
        <f t="shared" ref="G2:G65" si="1">D2-B2</f>
        <v>423</v>
      </c>
      <c r="H2" s="57">
        <f>D2-C2</f>
        <v>-46</v>
      </c>
    </row>
    <row r="3" spans="1:8">
      <c r="A3" s="46" t="s">
        <v>176</v>
      </c>
      <c r="B3" s="92">
        <v>229</v>
      </c>
      <c r="C3" s="57">
        <v>338</v>
      </c>
      <c r="D3" s="27">
        <v>254</v>
      </c>
      <c r="E3" s="41">
        <f t="shared" ref="E3:E66" si="2">D3/$D$83</f>
        <v>2.5019700551615447E-3</v>
      </c>
      <c r="F3" s="41">
        <f t="shared" si="0"/>
        <v>0.1091703056768559</v>
      </c>
      <c r="G3" s="57">
        <f t="shared" si="1"/>
        <v>25</v>
      </c>
      <c r="H3" s="57">
        <f t="shared" ref="H3:H66" si="3">D3-C3</f>
        <v>-84</v>
      </c>
    </row>
    <row r="4" spans="1:8">
      <c r="A4" s="46" t="s">
        <v>177</v>
      </c>
      <c r="B4" s="92">
        <v>302</v>
      </c>
      <c r="C4" s="57">
        <v>575</v>
      </c>
      <c r="D4" s="27">
        <v>515</v>
      </c>
      <c r="E4" s="41">
        <f t="shared" si="2"/>
        <v>5.0728920409771477E-3</v>
      </c>
      <c r="F4" s="41">
        <f t="shared" si="0"/>
        <v>0.70529801324503316</v>
      </c>
      <c r="G4" s="57">
        <f t="shared" si="1"/>
        <v>213</v>
      </c>
      <c r="H4" s="57">
        <f t="shared" si="3"/>
        <v>-60</v>
      </c>
    </row>
    <row r="5" spans="1:8">
      <c r="A5" s="46" t="s">
        <v>178</v>
      </c>
      <c r="B5" s="92">
        <v>112</v>
      </c>
      <c r="C5" s="57">
        <v>75</v>
      </c>
      <c r="D5" s="27">
        <v>65</v>
      </c>
      <c r="E5" s="41">
        <f t="shared" si="2"/>
        <v>6.4026792750197E-4</v>
      </c>
      <c r="F5" s="41">
        <f t="shared" si="0"/>
        <v>-0.41964285714285715</v>
      </c>
      <c r="G5" s="57">
        <f t="shared" si="1"/>
        <v>-47</v>
      </c>
      <c r="H5" s="57">
        <f t="shared" si="3"/>
        <v>-10</v>
      </c>
    </row>
    <row r="6" spans="1:8">
      <c r="A6" s="46" t="s">
        <v>179</v>
      </c>
      <c r="B6" s="92">
        <v>116</v>
      </c>
      <c r="C6" s="57">
        <v>209</v>
      </c>
      <c r="D6" s="27">
        <v>205</v>
      </c>
      <c r="E6" s="41">
        <f t="shared" si="2"/>
        <v>2.0193065405831362E-3</v>
      </c>
      <c r="F6" s="41">
        <f t="shared" si="0"/>
        <v>0.76724137931034486</v>
      </c>
      <c r="G6" s="57">
        <f t="shared" si="1"/>
        <v>89</v>
      </c>
      <c r="H6" s="57">
        <f t="shared" si="3"/>
        <v>-4</v>
      </c>
    </row>
    <row r="7" spans="1:8">
      <c r="A7" s="46" t="s">
        <v>180</v>
      </c>
      <c r="B7" s="92">
        <v>144</v>
      </c>
      <c r="C7" s="57">
        <v>294</v>
      </c>
      <c r="D7" s="27">
        <v>256</v>
      </c>
      <c r="E7" s="41">
        <f t="shared" si="2"/>
        <v>2.5216706067769899E-3</v>
      </c>
      <c r="F7" s="41">
        <f t="shared" si="0"/>
        <v>0.77777777777777779</v>
      </c>
      <c r="G7" s="57">
        <f t="shared" si="1"/>
        <v>112</v>
      </c>
      <c r="H7" s="57">
        <f t="shared" si="3"/>
        <v>-38</v>
      </c>
    </row>
    <row r="8" spans="1:8">
      <c r="A8" s="46" t="s">
        <v>181</v>
      </c>
      <c r="B8" s="92">
        <v>6073</v>
      </c>
      <c r="C8" s="57">
        <v>8577</v>
      </c>
      <c r="D8" s="27">
        <v>7461</v>
      </c>
      <c r="E8" s="41">
        <f t="shared" si="2"/>
        <v>7.3492907801418442E-2</v>
      </c>
      <c r="F8" s="41">
        <f t="shared" si="0"/>
        <v>0.22855260991272847</v>
      </c>
      <c r="G8" s="57">
        <f t="shared" si="1"/>
        <v>1388</v>
      </c>
      <c r="H8" s="57">
        <f t="shared" si="3"/>
        <v>-1116</v>
      </c>
    </row>
    <row r="9" spans="1:8">
      <c r="A9" s="46" t="s">
        <v>182</v>
      </c>
      <c r="B9" s="92">
        <v>2529</v>
      </c>
      <c r="C9" s="57">
        <v>4921</v>
      </c>
      <c r="D9" s="27">
        <v>4383</v>
      </c>
      <c r="E9" s="41">
        <f t="shared" si="2"/>
        <v>4.3173758865248227E-2</v>
      </c>
      <c r="F9" s="41">
        <f t="shared" si="0"/>
        <v>0.73309608540925264</v>
      </c>
      <c r="G9" s="57">
        <f t="shared" si="1"/>
        <v>1854</v>
      </c>
      <c r="H9" s="57">
        <f t="shared" si="3"/>
        <v>-538</v>
      </c>
    </row>
    <row r="10" spans="1:8">
      <c r="A10" s="46" t="s">
        <v>183</v>
      </c>
      <c r="B10" s="92">
        <v>24</v>
      </c>
      <c r="C10" s="57">
        <v>43</v>
      </c>
      <c r="D10" s="27">
        <v>29</v>
      </c>
      <c r="E10" s="41">
        <f t="shared" si="2"/>
        <v>2.8565799842395585E-4</v>
      </c>
      <c r="F10" s="41">
        <f t="shared" si="0"/>
        <v>0.20833333333333334</v>
      </c>
      <c r="G10" s="57">
        <f t="shared" si="1"/>
        <v>5</v>
      </c>
      <c r="H10" s="57">
        <f t="shared" si="3"/>
        <v>-14</v>
      </c>
    </row>
    <row r="11" spans="1:8">
      <c r="A11" s="46" t="s">
        <v>184</v>
      </c>
      <c r="B11" s="92">
        <v>238</v>
      </c>
      <c r="C11" s="57">
        <v>208</v>
      </c>
      <c r="D11" s="27">
        <v>181</v>
      </c>
      <c r="E11" s="41">
        <f t="shared" si="2"/>
        <v>1.7828999211977935E-3</v>
      </c>
      <c r="F11" s="41">
        <f t="shared" si="0"/>
        <v>-0.23949579831932774</v>
      </c>
      <c r="G11" s="57">
        <f t="shared" si="1"/>
        <v>-57</v>
      </c>
      <c r="H11" s="57">
        <f t="shared" si="3"/>
        <v>-27</v>
      </c>
    </row>
    <row r="12" spans="1:8">
      <c r="A12" s="46" t="s">
        <v>185</v>
      </c>
      <c r="B12" s="92">
        <v>670</v>
      </c>
      <c r="C12" s="57">
        <v>1099</v>
      </c>
      <c r="D12" s="27">
        <v>866</v>
      </c>
      <c r="E12" s="41">
        <f t="shared" si="2"/>
        <v>8.5303388494877858E-3</v>
      </c>
      <c r="F12" s="41">
        <f t="shared" si="0"/>
        <v>0.29253731343283584</v>
      </c>
      <c r="G12" s="57">
        <f t="shared" si="1"/>
        <v>196</v>
      </c>
      <c r="H12" s="57">
        <f t="shared" si="3"/>
        <v>-233</v>
      </c>
    </row>
    <row r="13" spans="1:8">
      <c r="A13" s="46" t="s">
        <v>186</v>
      </c>
      <c r="B13" s="92">
        <v>741</v>
      </c>
      <c r="C13" s="57">
        <v>1234</v>
      </c>
      <c r="D13" s="27">
        <v>900</v>
      </c>
      <c r="E13" s="41">
        <f t="shared" si="2"/>
        <v>8.8652482269503553E-3</v>
      </c>
      <c r="F13" s="41">
        <f t="shared" si="0"/>
        <v>0.2145748987854251</v>
      </c>
      <c r="G13" s="57">
        <f t="shared" si="1"/>
        <v>159</v>
      </c>
      <c r="H13" s="57">
        <f t="shared" si="3"/>
        <v>-334</v>
      </c>
    </row>
    <row r="14" spans="1:8">
      <c r="A14" s="46" t="s">
        <v>187</v>
      </c>
      <c r="B14" s="92">
        <v>122</v>
      </c>
      <c r="C14" s="57">
        <v>234</v>
      </c>
      <c r="D14" s="27">
        <v>242</v>
      </c>
      <c r="E14" s="41">
        <f t="shared" si="2"/>
        <v>2.3837667454688731E-3</v>
      </c>
      <c r="F14" s="41">
        <f t="shared" si="0"/>
        <v>0.98360655737704916</v>
      </c>
      <c r="G14" s="57">
        <f t="shared" si="1"/>
        <v>120</v>
      </c>
      <c r="H14" s="57">
        <f t="shared" si="3"/>
        <v>8</v>
      </c>
    </row>
    <row r="15" spans="1:8">
      <c r="A15" s="46" t="s">
        <v>188</v>
      </c>
      <c r="B15" s="92">
        <v>205</v>
      </c>
      <c r="C15" s="57">
        <v>311</v>
      </c>
      <c r="D15" s="27">
        <v>259</v>
      </c>
      <c r="E15" s="41">
        <f t="shared" si="2"/>
        <v>2.5512214342001578E-3</v>
      </c>
      <c r="F15" s="41">
        <f t="shared" si="0"/>
        <v>0.26341463414634148</v>
      </c>
      <c r="G15" s="57">
        <f t="shared" si="1"/>
        <v>54</v>
      </c>
      <c r="H15" s="57">
        <f t="shared" si="3"/>
        <v>-52</v>
      </c>
    </row>
    <row r="16" spans="1:8">
      <c r="A16" s="46" t="s">
        <v>189</v>
      </c>
      <c r="B16" s="92">
        <v>36</v>
      </c>
      <c r="C16" s="57">
        <v>67</v>
      </c>
      <c r="D16" s="27">
        <v>64</v>
      </c>
      <c r="E16" s="41">
        <f t="shared" si="2"/>
        <v>6.3041765169424748E-4</v>
      </c>
      <c r="F16" s="41">
        <f t="shared" si="0"/>
        <v>0.77777777777777779</v>
      </c>
      <c r="G16" s="57">
        <f t="shared" si="1"/>
        <v>28</v>
      </c>
      <c r="H16" s="57">
        <f t="shared" si="3"/>
        <v>-3</v>
      </c>
    </row>
    <row r="17" spans="1:8">
      <c r="A17" s="46" t="s">
        <v>190</v>
      </c>
      <c r="B17" s="92">
        <v>222</v>
      </c>
      <c r="C17" s="57">
        <v>404</v>
      </c>
      <c r="D17" s="27">
        <v>327</v>
      </c>
      <c r="E17" s="41">
        <f t="shared" si="2"/>
        <v>3.2210401891252954E-3</v>
      </c>
      <c r="F17" s="41">
        <f t="shared" si="0"/>
        <v>0.47297297297297297</v>
      </c>
      <c r="G17" s="57">
        <f t="shared" si="1"/>
        <v>105</v>
      </c>
      <c r="H17" s="57">
        <f t="shared" si="3"/>
        <v>-77</v>
      </c>
    </row>
    <row r="18" spans="1:8">
      <c r="A18" s="46" t="s">
        <v>191</v>
      </c>
      <c r="B18" s="92">
        <v>86</v>
      </c>
      <c r="C18" s="57">
        <v>110</v>
      </c>
      <c r="D18" s="27">
        <v>85</v>
      </c>
      <c r="E18" s="41">
        <f t="shared" si="2"/>
        <v>8.372734436564224E-4</v>
      </c>
      <c r="F18" s="41">
        <f t="shared" si="0"/>
        <v>-1.1627906976744186E-2</v>
      </c>
      <c r="G18" s="57">
        <f t="shared" si="1"/>
        <v>-1</v>
      </c>
      <c r="H18" s="57">
        <f t="shared" si="3"/>
        <v>-25</v>
      </c>
    </row>
    <row r="19" spans="1:8">
      <c r="A19" s="46" t="s">
        <v>192</v>
      </c>
      <c r="B19" s="92">
        <v>49</v>
      </c>
      <c r="C19" s="57">
        <v>119</v>
      </c>
      <c r="D19" s="27">
        <v>93</v>
      </c>
      <c r="E19" s="41">
        <f t="shared" si="2"/>
        <v>9.1607565011820333E-4</v>
      </c>
      <c r="F19" s="41">
        <f t="shared" si="0"/>
        <v>0.89795918367346939</v>
      </c>
      <c r="G19" s="57">
        <f t="shared" si="1"/>
        <v>44</v>
      </c>
      <c r="H19" s="57">
        <f t="shared" si="3"/>
        <v>-26</v>
      </c>
    </row>
    <row r="20" spans="1:8">
      <c r="A20" s="46" t="s">
        <v>193</v>
      </c>
      <c r="B20" s="92">
        <v>324</v>
      </c>
      <c r="C20" s="57">
        <v>576</v>
      </c>
      <c r="D20" s="27">
        <v>515</v>
      </c>
      <c r="E20" s="41">
        <f t="shared" si="2"/>
        <v>5.0728920409771477E-3</v>
      </c>
      <c r="F20" s="41">
        <f t="shared" si="0"/>
        <v>0.58950617283950613</v>
      </c>
      <c r="G20" s="57">
        <f t="shared" si="1"/>
        <v>191</v>
      </c>
      <c r="H20" s="57">
        <f t="shared" si="3"/>
        <v>-61</v>
      </c>
    </row>
    <row r="21" spans="1:8">
      <c r="A21" s="46" t="s">
        <v>194</v>
      </c>
      <c r="B21" s="92">
        <v>106</v>
      </c>
      <c r="C21" s="57">
        <v>210</v>
      </c>
      <c r="D21" s="27">
        <v>200</v>
      </c>
      <c r="E21" s="41">
        <f t="shared" si="2"/>
        <v>1.9700551615445231E-3</v>
      </c>
      <c r="F21" s="41">
        <f t="shared" si="0"/>
        <v>0.8867924528301887</v>
      </c>
      <c r="G21" s="57">
        <f t="shared" si="1"/>
        <v>94</v>
      </c>
      <c r="H21" s="57">
        <f t="shared" si="3"/>
        <v>-10</v>
      </c>
    </row>
    <row r="22" spans="1:8">
      <c r="A22" s="46" t="s">
        <v>195</v>
      </c>
      <c r="B22" s="92">
        <v>4252</v>
      </c>
      <c r="C22" s="57">
        <v>6551</v>
      </c>
      <c r="D22" s="27">
        <v>5326</v>
      </c>
      <c r="E22" s="41">
        <f t="shared" si="2"/>
        <v>5.2462568951930653E-2</v>
      </c>
      <c r="F22" s="41">
        <f t="shared" si="0"/>
        <v>0.25258701787394167</v>
      </c>
      <c r="G22" s="57">
        <f t="shared" si="1"/>
        <v>1074</v>
      </c>
      <c r="H22" s="57">
        <f t="shared" si="3"/>
        <v>-1225</v>
      </c>
    </row>
    <row r="23" spans="1:8">
      <c r="A23" s="46" t="s">
        <v>196</v>
      </c>
      <c r="B23" s="92">
        <v>267</v>
      </c>
      <c r="C23" s="57">
        <v>565</v>
      </c>
      <c r="D23" s="27">
        <v>454</v>
      </c>
      <c r="E23" s="41">
        <f t="shared" si="2"/>
        <v>4.4720252167060682E-3</v>
      </c>
      <c r="F23" s="41">
        <f t="shared" si="0"/>
        <v>0.70037453183520604</v>
      </c>
      <c r="G23" s="57">
        <f t="shared" si="1"/>
        <v>187</v>
      </c>
      <c r="H23" s="57">
        <f t="shared" si="3"/>
        <v>-111</v>
      </c>
    </row>
    <row r="24" spans="1:8">
      <c r="A24" s="46" t="s">
        <v>197</v>
      </c>
      <c r="B24" s="92">
        <v>108</v>
      </c>
      <c r="C24" s="57">
        <v>167</v>
      </c>
      <c r="D24" s="27">
        <v>116</v>
      </c>
      <c r="E24" s="41">
        <f t="shared" si="2"/>
        <v>1.1426319936958234E-3</v>
      </c>
      <c r="F24" s="41">
        <f t="shared" si="0"/>
        <v>7.407407407407407E-2</v>
      </c>
      <c r="G24" s="57">
        <f t="shared" si="1"/>
        <v>8</v>
      </c>
      <c r="H24" s="57">
        <f t="shared" si="3"/>
        <v>-51</v>
      </c>
    </row>
    <row r="25" spans="1:8">
      <c r="A25" s="46" t="s">
        <v>198</v>
      </c>
      <c r="B25" s="92">
        <v>571</v>
      </c>
      <c r="C25" s="57">
        <v>465</v>
      </c>
      <c r="D25" s="27">
        <v>548</v>
      </c>
      <c r="E25" s="41">
        <f t="shared" si="2"/>
        <v>5.3979511426319937E-3</v>
      </c>
      <c r="F25" s="41">
        <f t="shared" si="0"/>
        <v>-4.0280210157618214E-2</v>
      </c>
      <c r="G25" s="57">
        <f t="shared" si="1"/>
        <v>-23</v>
      </c>
      <c r="H25" s="57">
        <f t="shared" si="3"/>
        <v>83</v>
      </c>
    </row>
    <row r="26" spans="1:8">
      <c r="A26" s="46" t="s">
        <v>199</v>
      </c>
      <c r="B26" s="92">
        <v>1086</v>
      </c>
      <c r="C26" s="57">
        <v>1695</v>
      </c>
      <c r="D26" s="27">
        <v>1507</v>
      </c>
      <c r="E26" s="41">
        <f t="shared" si="2"/>
        <v>1.4844365642237983E-2</v>
      </c>
      <c r="F26" s="41">
        <f t="shared" si="0"/>
        <v>0.38766114180478822</v>
      </c>
      <c r="G26" s="57">
        <f t="shared" si="1"/>
        <v>421</v>
      </c>
      <c r="H26" s="57">
        <f t="shared" si="3"/>
        <v>-188</v>
      </c>
    </row>
    <row r="27" spans="1:8">
      <c r="A27" s="46" t="s">
        <v>112</v>
      </c>
      <c r="B27" s="92">
        <v>471</v>
      </c>
      <c r="C27" s="57">
        <v>824</v>
      </c>
      <c r="D27" s="27">
        <v>756</v>
      </c>
      <c r="E27" s="41">
        <f t="shared" si="2"/>
        <v>7.4468085106382982E-3</v>
      </c>
      <c r="F27" s="41">
        <f t="shared" si="0"/>
        <v>0.60509554140127386</v>
      </c>
      <c r="G27" s="57">
        <f t="shared" si="1"/>
        <v>285</v>
      </c>
      <c r="H27" s="57">
        <f t="shared" si="3"/>
        <v>-68</v>
      </c>
    </row>
    <row r="28" spans="1:8">
      <c r="A28" s="46" t="s">
        <v>200</v>
      </c>
      <c r="B28" s="92">
        <v>476</v>
      </c>
      <c r="C28" s="57">
        <v>783</v>
      </c>
      <c r="D28" s="27">
        <v>774</v>
      </c>
      <c r="E28" s="41">
        <f t="shared" si="2"/>
        <v>7.6241134751773047E-3</v>
      </c>
      <c r="F28" s="41">
        <f t="shared" si="0"/>
        <v>0.62605042016806722</v>
      </c>
      <c r="G28" s="57">
        <f t="shared" si="1"/>
        <v>298</v>
      </c>
      <c r="H28" s="57">
        <f t="shared" si="3"/>
        <v>-9</v>
      </c>
    </row>
    <row r="29" spans="1:8">
      <c r="A29" s="46" t="s">
        <v>201</v>
      </c>
      <c r="B29" s="92">
        <v>278</v>
      </c>
      <c r="C29" s="57">
        <v>472</v>
      </c>
      <c r="D29" s="27">
        <v>367</v>
      </c>
      <c r="E29" s="41">
        <f t="shared" si="2"/>
        <v>3.6150512214342002E-3</v>
      </c>
      <c r="F29" s="41">
        <f t="shared" si="0"/>
        <v>0.32014388489208634</v>
      </c>
      <c r="G29" s="57">
        <f t="shared" si="1"/>
        <v>89</v>
      </c>
      <c r="H29" s="57">
        <f t="shared" si="3"/>
        <v>-105</v>
      </c>
    </row>
    <row r="30" spans="1:8">
      <c r="A30" s="46" t="s">
        <v>202</v>
      </c>
      <c r="B30" s="92">
        <v>337</v>
      </c>
      <c r="C30" s="57">
        <v>515</v>
      </c>
      <c r="D30" s="27">
        <v>479</v>
      </c>
      <c r="E30" s="41">
        <f t="shared" si="2"/>
        <v>4.718282111899133E-3</v>
      </c>
      <c r="F30" s="41">
        <f t="shared" si="0"/>
        <v>0.42136498516320475</v>
      </c>
      <c r="G30" s="57">
        <f t="shared" si="1"/>
        <v>142</v>
      </c>
      <c r="H30" s="57">
        <f t="shared" si="3"/>
        <v>-36</v>
      </c>
    </row>
    <row r="31" spans="1:8">
      <c r="A31" s="46" t="s">
        <v>203</v>
      </c>
      <c r="B31" s="92">
        <v>116</v>
      </c>
      <c r="C31" s="57">
        <v>163</v>
      </c>
      <c r="D31" s="27">
        <v>181</v>
      </c>
      <c r="E31" s="41">
        <f t="shared" si="2"/>
        <v>1.7828999211977935E-3</v>
      </c>
      <c r="F31" s="41">
        <f t="shared" si="0"/>
        <v>0.56034482758620685</v>
      </c>
      <c r="G31" s="57">
        <f t="shared" si="1"/>
        <v>65</v>
      </c>
      <c r="H31" s="57">
        <f t="shared" si="3"/>
        <v>18</v>
      </c>
    </row>
    <row r="32" spans="1:8">
      <c r="A32" s="46" t="s">
        <v>204</v>
      </c>
      <c r="B32" s="92">
        <v>416</v>
      </c>
      <c r="C32" s="57">
        <v>715</v>
      </c>
      <c r="D32" s="27">
        <v>523</v>
      </c>
      <c r="E32" s="41">
        <f t="shared" si="2"/>
        <v>5.1516942474389279E-3</v>
      </c>
      <c r="F32" s="41">
        <f t="shared" si="0"/>
        <v>0.25721153846153844</v>
      </c>
      <c r="G32" s="57">
        <f t="shared" si="1"/>
        <v>107</v>
      </c>
      <c r="H32" s="57">
        <f t="shared" si="3"/>
        <v>-192</v>
      </c>
    </row>
    <row r="33" spans="1:8">
      <c r="A33" s="46" t="s">
        <v>205</v>
      </c>
      <c r="B33" s="92">
        <v>755</v>
      </c>
      <c r="C33" s="57">
        <v>1086</v>
      </c>
      <c r="D33" s="27">
        <v>1141</v>
      </c>
      <c r="E33" s="41">
        <f t="shared" si="2"/>
        <v>1.1239164696611506E-2</v>
      </c>
      <c r="F33" s="41">
        <f t="shared" si="0"/>
        <v>0.51125827814569536</v>
      </c>
      <c r="G33" s="57">
        <f t="shared" si="1"/>
        <v>386</v>
      </c>
      <c r="H33" s="57">
        <f t="shared" si="3"/>
        <v>55</v>
      </c>
    </row>
    <row r="34" spans="1:8">
      <c r="A34" s="46" t="s">
        <v>206</v>
      </c>
      <c r="B34" s="92">
        <v>1702</v>
      </c>
      <c r="C34" s="57">
        <v>2324</v>
      </c>
      <c r="D34" s="27">
        <v>2086</v>
      </c>
      <c r="E34" s="41">
        <f t="shared" si="2"/>
        <v>2.0547675334909376E-2</v>
      </c>
      <c r="F34" s="41">
        <f t="shared" si="0"/>
        <v>0.22561692126909519</v>
      </c>
      <c r="G34" s="57">
        <f t="shared" si="1"/>
        <v>384</v>
      </c>
      <c r="H34" s="57">
        <f t="shared" si="3"/>
        <v>-238</v>
      </c>
    </row>
    <row r="35" spans="1:8">
      <c r="A35" s="46" t="s">
        <v>207</v>
      </c>
      <c r="B35" s="92">
        <v>260</v>
      </c>
      <c r="C35" s="57">
        <v>381</v>
      </c>
      <c r="D35" s="27">
        <v>369</v>
      </c>
      <c r="E35" s="41">
        <f t="shared" si="2"/>
        <v>3.6347517730496454E-3</v>
      </c>
      <c r="F35" s="41">
        <f t="shared" si="0"/>
        <v>0.41923076923076924</v>
      </c>
      <c r="G35" s="57">
        <f t="shared" si="1"/>
        <v>109</v>
      </c>
      <c r="H35" s="57">
        <f t="shared" si="3"/>
        <v>-12</v>
      </c>
    </row>
    <row r="36" spans="1:8">
      <c r="A36" s="46" t="s">
        <v>208</v>
      </c>
      <c r="B36" s="92">
        <v>71</v>
      </c>
      <c r="C36" s="57">
        <v>88</v>
      </c>
      <c r="D36" s="27">
        <v>79</v>
      </c>
      <c r="E36" s="41">
        <f t="shared" si="2"/>
        <v>7.7817178881008672E-4</v>
      </c>
      <c r="F36" s="41">
        <f t="shared" si="0"/>
        <v>0.11267605633802817</v>
      </c>
      <c r="G36" s="57">
        <f t="shared" si="1"/>
        <v>8</v>
      </c>
      <c r="H36" s="57">
        <f t="shared" si="3"/>
        <v>-9</v>
      </c>
    </row>
    <row r="37" spans="1:8">
      <c r="A37" s="46" t="s">
        <v>209</v>
      </c>
      <c r="B37" s="92">
        <v>33</v>
      </c>
      <c r="C37" s="57">
        <v>163</v>
      </c>
      <c r="D37" s="27">
        <v>110</v>
      </c>
      <c r="E37" s="41">
        <f t="shared" si="2"/>
        <v>1.0835303388494878E-3</v>
      </c>
      <c r="F37" s="41">
        <f t="shared" si="0"/>
        <v>2.3333333333333335</v>
      </c>
      <c r="G37" s="57">
        <f t="shared" si="1"/>
        <v>77</v>
      </c>
      <c r="H37" s="57">
        <f t="shared" si="3"/>
        <v>-53</v>
      </c>
    </row>
    <row r="38" spans="1:8">
      <c r="A38" s="46" t="s">
        <v>210</v>
      </c>
      <c r="B38" s="92">
        <v>713</v>
      </c>
      <c r="C38" s="57">
        <v>1049</v>
      </c>
      <c r="D38" s="27">
        <v>918</v>
      </c>
      <c r="E38" s="41">
        <f t="shared" si="2"/>
        <v>9.0425531914893609E-3</v>
      </c>
      <c r="F38" s="41">
        <f t="shared" si="0"/>
        <v>0.28751753155680226</v>
      </c>
      <c r="G38" s="57">
        <f t="shared" si="1"/>
        <v>205</v>
      </c>
      <c r="H38" s="57">
        <f t="shared" si="3"/>
        <v>-131</v>
      </c>
    </row>
    <row r="39" spans="1:8">
      <c r="A39" s="46" t="s">
        <v>211</v>
      </c>
      <c r="B39" s="92">
        <v>52</v>
      </c>
      <c r="C39" s="57">
        <v>102</v>
      </c>
      <c r="D39" s="27">
        <v>74</v>
      </c>
      <c r="E39" s="41">
        <f t="shared" si="2"/>
        <v>7.2892040977147357E-4</v>
      </c>
      <c r="F39" s="41">
        <f t="shared" si="0"/>
        <v>0.42307692307692307</v>
      </c>
      <c r="G39" s="57">
        <f t="shared" si="1"/>
        <v>22</v>
      </c>
      <c r="H39" s="57">
        <f t="shared" si="3"/>
        <v>-28</v>
      </c>
    </row>
    <row r="40" spans="1:8">
      <c r="A40" s="46" t="s">
        <v>212</v>
      </c>
      <c r="B40" s="92">
        <v>251</v>
      </c>
      <c r="C40" s="57">
        <v>338</v>
      </c>
      <c r="D40" s="27">
        <v>334</v>
      </c>
      <c r="E40" s="41">
        <f t="shared" si="2"/>
        <v>3.2899921197793538E-3</v>
      </c>
      <c r="F40" s="41">
        <f t="shared" si="0"/>
        <v>0.33067729083665337</v>
      </c>
      <c r="G40" s="57">
        <f t="shared" si="1"/>
        <v>83</v>
      </c>
      <c r="H40" s="57">
        <f t="shared" si="3"/>
        <v>-4</v>
      </c>
    </row>
    <row r="41" spans="1:8">
      <c r="A41" s="46" t="s">
        <v>213</v>
      </c>
      <c r="B41" s="92">
        <v>23779</v>
      </c>
      <c r="C41" s="57">
        <v>33306</v>
      </c>
      <c r="D41" s="27">
        <v>30696</v>
      </c>
      <c r="E41" s="41">
        <f t="shared" si="2"/>
        <v>0.30236406619385342</v>
      </c>
      <c r="F41" s="41">
        <f t="shared" si="0"/>
        <v>0.29088691702762942</v>
      </c>
      <c r="G41" s="57">
        <f t="shared" si="1"/>
        <v>6917</v>
      </c>
      <c r="H41" s="57">
        <f t="shared" si="3"/>
        <v>-2610</v>
      </c>
    </row>
    <row r="42" spans="1:8">
      <c r="A42" s="46" t="s">
        <v>214</v>
      </c>
      <c r="B42" s="92">
        <v>5547</v>
      </c>
      <c r="C42" s="57">
        <v>7269</v>
      </c>
      <c r="D42" s="27">
        <v>6699</v>
      </c>
      <c r="E42" s="41">
        <f t="shared" si="2"/>
        <v>6.5986997635933811E-2</v>
      </c>
      <c r="F42" s="41">
        <f t="shared" si="0"/>
        <v>0.20767982693347756</v>
      </c>
      <c r="G42" s="57">
        <f t="shared" si="1"/>
        <v>1152</v>
      </c>
      <c r="H42" s="57">
        <f t="shared" si="3"/>
        <v>-570</v>
      </c>
    </row>
    <row r="43" spans="1:8">
      <c r="A43" s="46" t="s">
        <v>215</v>
      </c>
      <c r="B43" s="92">
        <v>897</v>
      </c>
      <c r="C43" s="57">
        <v>1184</v>
      </c>
      <c r="D43" s="27">
        <v>1031</v>
      </c>
      <c r="E43" s="41">
        <f t="shared" si="2"/>
        <v>1.0155634357762018E-2</v>
      </c>
      <c r="F43" s="41">
        <f t="shared" si="0"/>
        <v>0.14938684503901895</v>
      </c>
      <c r="G43" s="57">
        <f t="shared" si="1"/>
        <v>134</v>
      </c>
      <c r="H43" s="57">
        <f t="shared" si="3"/>
        <v>-153</v>
      </c>
    </row>
    <row r="44" spans="1:8">
      <c r="A44" s="46" t="s">
        <v>216</v>
      </c>
      <c r="B44" s="92">
        <v>182</v>
      </c>
      <c r="C44" s="57">
        <v>280</v>
      </c>
      <c r="D44" s="27">
        <v>261</v>
      </c>
      <c r="E44" s="41">
        <f t="shared" si="2"/>
        <v>2.5709219858156026E-3</v>
      </c>
      <c r="F44" s="41">
        <f t="shared" si="0"/>
        <v>0.43406593406593408</v>
      </c>
      <c r="G44" s="57">
        <f t="shared" si="1"/>
        <v>79</v>
      </c>
      <c r="H44" s="57">
        <f t="shared" si="3"/>
        <v>-19</v>
      </c>
    </row>
    <row r="45" spans="1:8">
      <c r="A45" s="46" t="s">
        <v>217</v>
      </c>
      <c r="B45" s="92">
        <v>298</v>
      </c>
      <c r="C45" s="57">
        <v>361</v>
      </c>
      <c r="D45" s="27">
        <v>352</v>
      </c>
      <c r="E45" s="41">
        <f t="shared" si="2"/>
        <v>3.4672970843183607E-3</v>
      </c>
      <c r="F45" s="41">
        <f t="shared" si="0"/>
        <v>0.18120805369127516</v>
      </c>
      <c r="G45" s="57">
        <f t="shared" si="1"/>
        <v>54</v>
      </c>
      <c r="H45" s="57">
        <f t="shared" si="3"/>
        <v>-9</v>
      </c>
    </row>
    <row r="46" spans="1:8">
      <c r="A46" s="46" t="s">
        <v>218</v>
      </c>
      <c r="B46" s="92">
        <v>51</v>
      </c>
      <c r="C46" s="57">
        <v>91</v>
      </c>
      <c r="D46" s="27">
        <v>114</v>
      </c>
      <c r="E46" s="41">
        <f t="shared" si="2"/>
        <v>1.1229314420803784E-3</v>
      </c>
      <c r="F46" s="41">
        <f t="shared" si="0"/>
        <v>1.2352941176470589</v>
      </c>
      <c r="G46" s="57">
        <f t="shared" si="1"/>
        <v>63</v>
      </c>
      <c r="H46" s="57">
        <f t="shared" si="3"/>
        <v>23</v>
      </c>
    </row>
    <row r="47" spans="1:8">
      <c r="A47" s="46" t="s">
        <v>219</v>
      </c>
      <c r="B47" s="92">
        <v>211</v>
      </c>
      <c r="C47" s="57">
        <v>301</v>
      </c>
      <c r="D47" s="27">
        <v>242</v>
      </c>
      <c r="E47" s="41">
        <f t="shared" si="2"/>
        <v>2.3837667454688731E-3</v>
      </c>
      <c r="F47" s="41">
        <f t="shared" si="0"/>
        <v>0.14691943127962084</v>
      </c>
      <c r="G47" s="57">
        <f t="shared" si="1"/>
        <v>31</v>
      </c>
      <c r="H47" s="57">
        <f t="shared" si="3"/>
        <v>-59</v>
      </c>
    </row>
    <row r="48" spans="1:8">
      <c r="A48" s="46" t="s">
        <v>220</v>
      </c>
      <c r="B48" s="92">
        <v>1358</v>
      </c>
      <c r="C48" s="57">
        <v>1888</v>
      </c>
      <c r="D48" s="27">
        <v>1586</v>
      </c>
      <c r="E48" s="41">
        <f t="shared" si="2"/>
        <v>1.5622537431048069E-2</v>
      </c>
      <c r="F48" s="41">
        <f t="shared" si="0"/>
        <v>0.16789396170839468</v>
      </c>
      <c r="G48" s="57">
        <f t="shared" si="1"/>
        <v>228</v>
      </c>
      <c r="H48" s="57">
        <f t="shared" si="3"/>
        <v>-302</v>
      </c>
    </row>
    <row r="49" spans="1:8">
      <c r="A49" s="46" t="s">
        <v>222</v>
      </c>
      <c r="B49" s="92">
        <v>28</v>
      </c>
      <c r="C49" s="57">
        <v>63</v>
      </c>
      <c r="D49" s="27">
        <v>60</v>
      </c>
      <c r="E49" s="41">
        <f t="shared" si="2"/>
        <v>5.9101654846335696E-4</v>
      </c>
      <c r="F49" s="41">
        <f t="shared" si="0"/>
        <v>1.1428571428571428</v>
      </c>
      <c r="G49" s="57">
        <f t="shared" si="1"/>
        <v>32</v>
      </c>
      <c r="H49" s="57">
        <f t="shared" si="3"/>
        <v>-3</v>
      </c>
    </row>
    <row r="50" spans="1:8">
      <c r="A50" s="46" t="s">
        <v>130</v>
      </c>
      <c r="B50" s="92">
        <v>155</v>
      </c>
      <c r="C50" s="57">
        <v>253</v>
      </c>
      <c r="D50" s="27">
        <v>223</v>
      </c>
      <c r="E50" s="41">
        <f t="shared" si="2"/>
        <v>2.1966115051221436E-3</v>
      </c>
      <c r="F50" s="41">
        <f t="shared" si="0"/>
        <v>0.43870967741935485</v>
      </c>
      <c r="G50" s="57">
        <f t="shared" si="1"/>
        <v>68</v>
      </c>
      <c r="H50" s="57">
        <f t="shared" si="3"/>
        <v>-30</v>
      </c>
    </row>
    <row r="51" spans="1:8">
      <c r="A51" s="46" t="s">
        <v>223</v>
      </c>
      <c r="B51" s="92">
        <v>288</v>
      </c>
      <c r="C51" s="57">
        <v>494</v>
      </c>
      <c r="D51" s="27">
        <v>666</v>
      </c>
      <c r="E51" s="41">
        <f t="shared" si="2"/>
        <v>6.5602836879432623E-3</v>
      </c>
      <c r="F51" s="41">
        <f t="shared" si="0"/>
        <v>1.3125</v>
      </c>
      <c r="G51" s="57">
        <f t="shared" si="1"/>
        <v>378</v>
      </c>
      <c r="H51" s="57">
        <f t="shared" si="3"/>
        <v>172</v>
      </c>
    </row>
    <row r="52" spans="1:8">
      <c r="A52" s="46" t="s">
        <v>221</v>
      </c>
      <c r="B52" s="92">
        <v>118</v>
      </c>
      <c r="C52" s="57">
        <v>134</v>
      </c>
      <c r="D52" s="27">
        <v>117</v>
      </c>
      <c r="E52" s="41">
        <f t="shared" si="2"/>
        <v>1.152482269503546E-3</v>
      </c>
      <c r="F52" s="41">
        <f t="shared" si="0"/>
        <v>-8.4745762711864406E-3</v>
      </c>
      <c r="G52" s="57">
        <f t="shared" si="1"/>
        <v>-1</v>
      </c>
      <c r="H52" s="57">
        <f t="shared" si="3"/>
        <v>-17</v>
      </c>
    </row>
    <row r="53" spans="1:8">
      <c r="A53" s="46" t="s">
        <v>224</v>
      </c>
      <c r="B53" s="92">
        <v>2974</v>
      </c>
      <c r="C53" s="57">
        <v>3760</v>
      </c>
      <c r="D53" s="27">
        <v>3532</v>
      </c>
      <c r="E53" s="41">
        <f t="shared" si="2"/>
        <v>3.4791174152876282E-2</v>
      </c>
      <c r="F53" s="41">
        <f t="shared" si="0"/>
        <v>0.18762609280430398</v>
      </c>
      <c r="G53" s="57">
        <f t="shared" si="1"/>
        <v>558</v>
      </c>
      <c r="H53" s="57">
        <f t="shared" si="3"/>
        <v>-228</v>
      </c>
    </row>
    <row r="54" spans="1:8">
      <c r="A54" s="46" t="s">
        <v>225</v>
      </c>
      <c r="B54" s="92">
        <v>1121</v>
      </c>
      <c r="C54" s="57">
        <v>1847</v>
      </c>
      <c r="D54" s="27">
        <v>2045</v>
      </c>
      <c r="E54" s="41">
        <f t="shared" si="2"/>
        <v>2.0143814026792752E-2</v>
      </c>
      <c r="F54" s="41">
        <f t="shared" si="0"/>
        <v>0.82426404995539693</v>
      </c>
      <c r="G54" s="57">
        <f t="shared" si="1"/>
        <v>924</v>
      </c>
      <c r="H54" s="57">
        <f t="shared" si="3"/>
        <v>198</v>
      </c>
    </row>
    <row r="55" spans="1:8">
      <c r="A55" s="46" t="s">
        <v>226</v>
      </c>
      <c r="B55" s="92">
        <v>328</v>
      </c>
      <c r="C55" s="57">
        <v>857</v>
      </c>
      <c r="D55" s="27">
        <v>562</v>
      </c>
      <c r="E55" s="41">
        <f t="shared" si="2"/>
        <v>5.5358550039401105E-3</v>
      </c>
      <c r="F55" s="41">
        <f t="shared" si="0"/>
        <v>0.71341463414634143</v>
      </c>
      <c r="G55" s="57">
        <f t="shared" si="1"/>
        <v>234</v>
      </c>
      <c r="H55" s="57">
        <f t="shared" si="3"/>
        <v>-295</v>
      </c>
    </row>
    <row r="56" spans="1:8">
      <c r="A56" s="46" t="s">
        <v>227</v>
      </c>
      <c r="B56" s="92">
        <v>639</v>
      </c>
      <c r="C56" s="57">
        <v>792</v>
      </c>
      <c r="D56" s="27">
        <v>573</v>
      </c>
      <c r="E56" s="41">
        <f t="shared" si="2"/>
        <v>5.6442080378250594E-3</v>
      </c>
      <c r="F56" s="41">
        <f t="shared" si="0"/>
        <v>-0.10328638497652583</v>
      </c>
      <c r="G56" s="57">
        <f t="shared" si="1"/>
        <v>-66</v>
      </c>
      <c r="H56" s="57">
        <f t="shared" si="3"/>
        <v>-219</v>
      </c>
    </row>
    <row r="57" spans="1:8">
      <c r="A57" s="46" t="s">
        <v>228</v>
      </c>
      <c r="B57" s="92">
        <v>1316</v>
      </c>
      <c r="C57" s="57">
        <v>1642</v>
      </c>
      <c r="D57" s="27">
        <v>1550</v>
      </c>
      <c r="E57" s="41">
        <f t="shared" si="2"/>
        <v>1.5267927501970055E-2</v>
      </c>
      <c r="F57" s="41">
        <f t="shared" si="0"/>
        <v>0.17781155015197569</v>
      </c>
      <c r="G57" s="57">
        <f t="shared" si="1"/>
        <v>234</v>
      </c>
      <c r="H57" s="57">
        <f t="shared" si="3"/>
        <v>-92</v>
      </c>
    </row>
    <row r="58" spans="1:8">
      <c r="A58" s="46" t="s">
        <v>229</v>
      </c>
      <c r="B58" s="92">
        <v>232</v>
      </c>
      <c r="C58" s="57">
        <v>471</v>
      </c>
      <c r="D58" s="27">
        <v>532</v>
      </c>
      <c r="E58" s="41">
        <f t="shared" si="2"/>
        <v>5.2403467297084316E-3</v>
      </c>
      <c r="F58" s="41">
        <f t="shared" si="0"/>
        <v>1.2931034482758621</v>
      </c>
      <c r="G58" s="57">
        <f t="shared" si="1"/>
        <v>300</v>
      </c>
      <c r="H58" s="57">
        <f t="shared" si="3"/>
        <v>61</v>
      </c>
    </row>
    <row r="59" spans="1:8">
      <c r="A59" s="46" t="s">
        <v>230</v>
      </c>
      <c r="B59" s="92">
        <v>1377</v>
      </c>
      <c r="C59" s="57">
        <v>1989</v>
      </c>
      <c r="D59" s="27">
        <v>1701</v>
      </c>
      <c r="E59" s="41">
        <f t="shared" si="2"/>
        <v>1.675531914893617E-2</v>
      </c>
      <c r="F59" s="41">
        <f t="shared" si="0"/>
        <v>0.23529411764705882</v>
      </c>
      <c r="G59" s="57">
        <f t="shared" si="1"/>
        <v>324</v>
      </c>
      <c r="H59" s="57">
        <f t="shared" si="3"/>
        <v>-288</v>
      </c>
    </row>
    <row r="60" spans="1:8">
      <c r="A60" s="46" t="s">
        <v>231</v>
      </c>
      <c r="B60" s="92">
        <v>677</v>
      </c>
      <c r="C60" s="57">
        <v>1187</v>
      </c>
      <c r="D60" s="27">
        <v>1005</v>
      </c>
      <c r="E60" s="41">
        <f t="shared" si="2"/>
        <v>9.8995271867612297E-3</v>
      </c>
      <c r="F60" s="41">
        <f t="shared" si="0"/>
        <v>0.48449039881831613</v>
      </c>
      <c r="G60" s="57">
        <f t="shared" si="1"/>
        <v>328</v>
      </c>
      <c r="H60" s="57">
        <f t="shared" si="3"/>
        <v>-182</v>
      </c>
    </row>
    <row r="61" spans="1:8">
      <c r="A61" s="46" t="s">
        <v>232</v>
      </c>
      <c r="B61" s="92">
        <v>51</v>
      </c>
      <c r="C61" s="57">
        <v>88</v>
      </c>
      <c r="D61" s="27">
        <v>96</v>
      </c>
      <c r="E61" s="41">
        <f t="shared" si="2"/>
        <v>9.4562647754137111E-4</v>
      </c>
      <c r="F61" s="41">
        <f t="shared" si="0"/>
        <v>0.88235294117647056</v>
      </c>
      <c r="G61" s="57">
        <f t="shared" si="1"/>
        <v>45</v>
      </c>
      <c r="H61" s="57">
        <f t="shared" si="3"/>
        <v>8</v>
      </c>
    </row>
    <row r="62" spans="1:8">
      <c r="A62" s="46" t="s">
        <v>233</v>
      </c>
      <c r="B62" s="92">
        <v>141</v>
      </c>
      <c r="C62" s="57">
        <v>298</v>
      </c>
      <c r="D62" s="27">
        <v>370</v>
      </c>
      <c r="E62" s="41">
        <f t="shared" si="2"/>
        <v>3.6446020488573681E-3</v>
      </c>
      <c r="F62" s="41">
        <f t="shared" si="0"/>
        <v>1.624113475177305</v>
      </c>
      <c r="G62" s="57">
        <f t="shared" si="1"/>
        <v>229</v>
      </c>
      <c r="H62" s="57">
        <f t="shared" si="3"/>
        <v>72</v>
      </c>
    </row>
    <row r="63" spans="1:8">
      <c r="A63" s="46" t="s">
        <v>234</v>
      </c>
      <c r="B63" s="92">
        <v>146</v>
      </c>
      <c r="C63" s="57">
        <v>298</v>
      </c>
      <c r="D63" s="27">
        <v>533</v>
      </c>
      <c r="E63" s="41">
        <f t="shared" si="2"/>
        <v>5.2501970055161542E-3</v>
      </c>
      <c r="F63" s="41">
        <f t="shared" si="0"/>
        <v>2.6506849315068495</v>
      </c>
      <c r="G63" s="57">
        <f t="shared" si="1"/>
        <v>387</v>
      </c>
      <c r="H63" s="57">
        <f t="shared" si="3"/>
        <v>235</v>
      </c>
    </row>
    <row r="64" spans="1:8">
      <c r="A64" s="46" t="s">
        <v>235</v>
      </c>
      <c r="B64" s="92">
        <v>315</v>
      </c>
      <c r="C64" s="57">
        <v>572</v>
      </c>
      <c r="D64" s="27">
        <v>459</v>
      </c>
      <c r="E64" s="41">
        <f t="shared" si="2"/>
        <v>4.5212765957446804E-3</v>
      </c>
      <c r="F64" s="41">
        <f t="shared" si="0"/>
        <v>0.45714285714285713</v>
      </c>
      <c r="G64" s="57">
        <f t="shared" si="1"/>
        <v>144</v>
      </c>
      <c r="H64" s="57">
        <f t="shared" si="3"/>
        <v>-113</v>
      </c>
    </row>
    <row r="65" spans="1:8">
      <c r="A65" s="46" t="s">
        <v>236</v>
      </c>
      <c r="B65" s="92">
        <v>277</v>
      </c>
      <c r="C65" s="57">
        <v>580</v>
      </c>
      <c r="D65" s="27">
        <v>461</v>
      </c>
      <c r="E65" s="41">
        <f t="shared" si="2"/>
        <v>4.5409771473601257E-3</v>
      </c>
      <c r="F65" s="41">
        <f t="shared" si="0"/>
        <v>0.66425992779783394</v>
      </c>
      <c r="G65" s="57">
        <f t="shared" si="1"/>
        <v>184</v>
      </c>
      <c r="H65" s="57">
        <f t="shared" si="3"/>
        <v>-119</v>
      </c>
    </row>
    <row r="66" spans="1:8">
      <c r="A66" s="46" t="s">
        <v>237</v>
      </c>
      <c r="B66" s="92">
        <v>197</v>
      </c>
      <c r="C66" s="57">
        <v>305</v>
      </c>
      <c r="D66" s="27">
        <v>286</v>
      </c>
      <c r="E66" s="41">
        <f t="shared" si="2"/>
        <v>2.8171788810086684E-3</v>
      </c>
      <c r="F66" s="41">
        <f t="shared" ref="F66:F83" si="4">(D66-B66)/B66</f>
        <v>0.45177664974619292</v>
      </c>
      <c r="G66" s="57">
        <f t="shared" ref="G66:G83" si="5">D66-B66</f>
        <v>89</v>
      </c>
      <c r="H66" s="57">
        <f t="shared" si="3"/>
        <v>-19</v>
      </c>
    </row>
    <row r="67" spans="1:8">
      <c r="A67" s="46" t="s">
        <v>238</v>
      </c>
      <c r="B67" s="92">
        <v>889</v>
      </c>
      <c r="C67" s="57">
        <v>1228</v>
      </c>
      <c r="D67" s="27">
        <v>1102</v>
      </c>
      <c r="E67" s="41">
        <f t="shared" ref="E67:E83" si="6">D67/$D$83</f>
        <v>1.0855003940110323E-2</v>
      </c>
      <c r="F67" s="41">
        <f t="shared" si="4"/>
        <v>0.23959505061867267</v>
      </c>
      <c r="G67" s="57">
        <f t="shared" si="5"/>
        <v>213</v>
      </c>
      <c r="H67" s="57">
        <f t="shared" ref="H67:H83" si="7">D67-C67</f>
        <v>-126</v>
      </c>
    </row>
    <row r="68" spans="1:8">
      <c r="A68" s="46" t="s">
        <v>239</v>
      </c>
      <c r="B68" s="92">
        <v>630</v>
      </c>
      <c r="C68" s="57">
        <v>1048</v>
      </c>
      <c r="D68" s="27">
        <v>950</v>
      </c>
      <c r="E68" s="41">
        <f t="shared" si="6"/>
        <v>9.357762017336485E-3</v>
      </c>
      <c r="F68" s="41">
        <f t="shared" si="4"/>
        <v>0.50793650793650791</v>
      </c>
      <c r="G68" s="57">
        <f t="shared" si="5"/>
        <v>320</v>
      </c>
      <c r="H68" s="57">
        <f t="shared" si="7"/>
        <v>-98</v>
      </c>
    </row>
    <row r="69" spans="1:8">
      <c r="A69" s="46" t="s">
        <v>240</v>
      </c>
      <c r="B69" s="92">
        <v>104</v>
      </c>
      <c r="C69" s="57">
        <v>197</v>
      </c>
      <c r="D69" s="27">
        <v>165</v>
      </c>
      <c r="E69" s="41">
        <f t="shared" si="6"/>
        <v>1.6252955082742316E-3</v>
      </c>
      <c r="F69" s="41">
        <f t="shared" si="4"/>
        <v>0.58653846153846156</v>
      </c>
      <c r="G69" s="57">
        <f t="shared" si="5"/>
        <v>61</v>
      </c>
      <c r="H69" s="57">
        <f t="shared" si="7"/>
        <v>-32</v>
      </c>
    </row>
    <row r="70" spans="1:8">
      <c r="A70" s="46" t="s">
        <v>241</v>
      </c>
      <c r="B70" s="92">
        <v>81</v>
      </c>
      <c r="C70" s="57">
        <v>130</v>
      </c>
      <c r="D70" s="27">
        <v>128</v>
      </c>
      <c r="E70" s="41">
        <f t="shared" si="6"/>
        <v>1.260835303388495E-3</v>
      </c>
      <c r="F70" s="41">
        <f t="shared" si="4"/>
        <v>0.58024691358024694</v>
      </c>
      <c r="G70" s="57">
        <f t="shared" si="5"/>
        <v>47</v>
      </c>
      <c r="H70" s="57">
        <f t="shared" si="7"/>
        <v>-2</v>
      </c>
    </row>
    <row r="71" spans="1:8">
      <c r="A71" s="46" t="s">
        <v>242</v>
      </c>
      <c r="B71" s="92">
        <v>312</v>
      </c>
      <c r="C71" s="57">
        <v>555</v>
      </c>
      <c r="D71" s="27">
        <v>479</v>
      </c>
      <c r="E71" s="41">
        <f t="shared" si="6"/>
        <v>4.718282111899133E-3</v>
      </c>
      <c r="F71" s="41">
        <f t="shared" si="4"/>
        <v>0.53525641025641024</v>
      </c>
      <c r="G71" s="57">
        <f t="shared" si="5"/>
        <v>167</v>
      </c>
      <c r="H71" s="57">
        <f t="shared" si="7"/>
        <v>-76</v>
      </c>
    </row>
    <row r="72" spans="1:8">
      <c r="A72" s="46" t="s">
        <v>243</v>
      </c>
      <c r="B72" s="92">
        <v>538</v>
      </c>
      <c r="C72" s="57">
        <v>891</v>
      </c>
      <c r="D72" s="27">
        <v>1141</v>
      </c>
      <c r="E72" s="41">
        <f t="shared" si="6"/>
        <v>1.1239164696611506E-2</v>
      </c>
      <c r="F72" s="41">
        <f t="shared" si="4"/>
        <v>1.1208178438661709</v>
      </c>
      <c r="G72" s="57">
        <f t="shared" si="5"/>
        <v>603</v>
      </c>
      <c r="H72" s="57">
        <f t="shared" si="7"/>
        <v>250</v>
      </c>
    </row>
    <row r="73" spans="1:8">
      <c r="A73" s="46" t="s">
        <v>244</v>
      </c>
      <c r="B73" s="92">
        <v>93</v>
      </c>
      <c r="C73" s="57">
        <v>311</v>
      </c>
      <c r="D73" s="27">
        <v>289</v>
      </c>
      <c r="E73" s="41">
        <f t="shared" si="6"/>
        <v>2.8467297084318363E-3</v>
      </c>
      <c r="F73" s="41">
        <f t="shared" si="4"/>
        <v>2.10752688172043</v>
      </c>
      <c r="G73" s="57">
        <f t="shared" si="5"/>
        <v>196</v>
      </c>
      <c r="H73" s="57">
        <f t="shared" si="7"/>
        <v>-22</v>
      </c>
    </row>
    <row r="74" spans="1:8">
      <c r="A74" s="46" t="s">
        <v>245</v>
      </c>
      <c r="B74" s="92">
        <v>1979</v>
      </c>
      <c r="C74" s="57">
        <v>2988</v>
      </c>
      <c r="D74" s="27">
        <v>2655</v>
      </c>
      <c r="E74" s="41">
        <f t="shared" si="6"/>
        <v>2.6152482269503546E-2</v>
      </c>
      <c r="F74" s="41">
        <f t="shared" si="4"/>
        <v>0.34158665992925719</v>
      </c>
      <c r="G74" s="57">
        <f t="shared" si="5"/>
        <v>676</v>
      </c>
      <c r="H74" s="57">
        <f t="shared" si="7"/>
        <v>-333</v>
      </c>
    </row>
    <row r="75" spans="1:8">
      <c r="A75" s="46" t="s">
        <v>246</v>
      </c>
      <c r="B75" s="92">
        <v>241</v>
      </c>
      <c r="C75" s="57">
        <v>528</v>
      </c>
      <c r="D75" s="27">
        <v>344</v>
      </c>
      <c r="E75" s="41">
        <f t="shared" si="6"/>
        <v>3.3884948778565801E-3</v>
      </c>
      <c r="F75" s="41">
        <f t="shared" si="4"/>
        <v>0.42738589211618255</v>
      </c>
      <c r="G75" s="57">
        <f t="shared" si="5"/>
        <v>103</v>
      </c>
      <c r="H75" s="57">
        <f t="shared" si="7"/>
        <v>-184</v>
      </c>
    </row>
    <row r="76" spans="1:8">
      <c r="A76" s="46" t="s">
        <v>247</v>
      </c>
      <c r="B76" s="92">
        <v>582</v>
      </c>
      <c r="C76" s="57">
        <v>757</v>
      </c>
      <c r="D76" s="27">
        <v>688</v>
      </c>
      <c r="E76" s="41">
        <f t="shared" si="6"/>
        <v>6.7769897557131602E-3</v>
      </c>
      <c r="F76" s="41">
        <f t="shared" si="4"/>
        <v>0.18213058419243985</v>
      </c>
      <c r="G76" s="57">
        <f t="shared" si="5"/>
        <v>106</v>
      </c>
      <c r="H76" s="57">
        <f t="shared" si="7"/>
        <v>-69</v>
      </c>
    </row>
    <row r="77" spans="1:8">
      <c r="A77" s="46" t="s">
        <v>248</v>
      </c>
      <c r="B77" s="92">
        <v>23</v>
      </c>
      <c r="C77" s="57">
        <v>26</v>
      </c>
      <c r="D77" s="27">
        <v>32</v>
      </c>
      <c r="E77" s="41">
        <f t="shared" si="6"/>
        <v>3.1520882584712374E-4</v>
      </c>
      <c r="F77" s="41">
        <f t="shared" si="4"/>
        <v>0.39130434782608697</v>
      </c>
      <c r="G77" s="57">
        <f t="shared" si="5"/>
        <v>9</v>
      </c>
      <c r="H77" s="57">
        <f t="shared" si="7"/>
        <v>6</v>
      </c>
    </row>
    <row r="78" spans="1:8">
      <c r="A78" s="46" t="s">
        <v>249</v>
      </c>
      <c r="B78" s="92">
        <v>470</v>
      </c>
      <c r="C78" s="57">
        <v>649</v>
      </c>
      <c r="D78" s="27">
        <v>573</v>
      </c>
      <c r="E78" s="41">
        <f t="shared" si="6"/>
        <v>5.6442080378250594E-3</v>
      </c>
      <c r="F78" s="41">
        <f t="shared" si="4"/>
        <v>0.21914893617021278</v>
      </c>
      <c r="G78" s="57">
        <f t="shared" si="5"/>
        <v>103</v>
      </c>
      <c r="H78" s="57">
        <f t="shared" si="7"/>
        <v>-76</v>
      </c>
    </row>
    <row r="79" spans="1:8">
      <c r="A79" s="46" t="s">
        <v>250</v>
      </c>
      <c r="B79" s="92">
        <v>234</v>
      </c>
      <c r="C79" s="57">
        <v>430</v>
      </c>
      <c r="D79" s="27">
        <v>473</v>
      </c>
      <c r="E79" s="41">
        <f t="shared" si="6"/>
        <v>4.6591804570527973E-3</v>
      </c>
      <c r="F79" s="41">
        <f t="shared" si="4"/>
        <v>1.0213675213675213</v>
      </c>
      <c r="G79" s="57">
        <f t="shared" si="5"/>
        <v>239</v>
      </c>
      <c r="H79" s="57">
        <f t="shared" si="7"/>
        <v>43</v>
      </c>
    </row>
    <row r="80" spans="1:8">
      <c r="A80" s="46" t="s">
        <v>251</v>
      </c>
      <c r="B80" s="92">
        <v>235</v>
      </c>
      <c r="C80" s="57">
        <v>420</v>
      </c>
      <c r="D80" s="27">
        <v>343</v>
      </c>
      <c r="E80" s="41">
        <f t="shared" si="6"/>
        <v>3.3786446020488575E-3</v>
      </c>
      <c r="F80" s="41">
        <f t="shared" si="4"/>
        <v>0.45957446808510638</v>
      </c>
      <c r="G80" s="57">
        <f t="shared" si="5"/>
        <v>108</v>
      </c>
      <c r="H80" s="57">
        <f t="shared" si="7"/>
        <v>-77</v>
      </c>
    </row>
    <row r="81" spans="1:9">
      <c r="A81" s="46" t="s">
        <v>252</v>
      </c>
      <c r="B81" s="92">
        <v>150</v>
      </c>
      <c r="C81" s="57">
        <v>289</v>
      </c>
      <c r="D81" s="27">
        <v>243</v>
      </c>
      <c r="E81" s="41">
        <f t="shared" si="6"/>
        <v>2.3936170212765957E-3</v>
      </c>
      <c r="F81" s="41">
        <f t="shared" si="4"/>
        <v>0.62</v>
      </c>
      <c r="G81" s="57">
        <f t="shared" si="5"/>
        <v>93</v>
      </c>
      <c r="H81" s="57">
        <f t="shared" si="7"/>
        <v>-46</v>
      </c>
    </row>
    <row r="82" spans="1:9">
      <c r="A82" s="46" t="s">
        <v>253</v>
      </c>
      <c r="B82" s="92">
        <v>382</v>
      </c>
      <c r="C82" s="57">
        <v>765</v>
      </c>
      <c r="D82" s="27">
        <v>628</v>
      </c>
      <c r="E82" s="41">
        <f t="shared" si="6"/>
        <v>6.1859732072498032E-3</v>
      </c>
      <c r="F82" s="41">
        <f t="shared" si="4"/>
        <v>0.64397905759162299</v>
      </c>
      <c r="G82" s="57">
        <f t="shared" si="5"/>
        <v>246</v>
      </c>
      <c r="H82" s="57">
        <f t="shared" si="7"/>
        <v>-137</v>
      </c>
    </row>
    <row r="83" spans="1:9" s="10" customFormat="1">
      <c r="A83" s="47" t="s">
        <v>173</v>
      </c>
      <c r="B83" s="91">
        <v>76259</v>
      </c>
      <c r="C83" s="68">
        <v>112111</v>
      </c>
      <c r="D83" s="71">
        <v>101520</v>
      </c>
      <c r="E83" s="41">
        <f t="shared" si="6"/>
        <v>1</v>
      </c>
      <c r="F83" s="41">
        <f t="shared" si="4"/>
        <v>0.33125270459880146</v>
      </c>
      <c r="G83" s="57">
        <f t="shared" si="5"/>
        <v>25261</v>
      </c>
      <c r="H83" s="57">
        <f t="shared" si="7"/>
        <v>-10591</v>
      </c>
      <c r="I83" s="112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83"/>
  <sheetViews>
    <sheetView zoomScale="80" zoomScaleNormal="80" workbookViewId="0">
      <pane ySplit="1" topLeftCell="A77" activePane="bottomLeft" state="frozen"/>
      <selection pane="bottomLeft" activeCell="I83" sqref="I83"/>
    </sheetView>
  </sheetViews>
  <sheetFormatPr defaultColWidth="8.81640625" defaultRowHeight="16.5" customHeight="1"/>
  <cols>
    <col min="1" max="1" width="18.26953125" style="6" bestFit="1" customWidth="1"/>
    <col min="2" max="2" width="12" style="6" customWidth="1"/>
    <col min="3" max="3" width="12" style="6" bestFit="1" customWidth="1"/>
    <col min="4" max="4" width="12" style="6" customWidth="1"/>
    <col min="5" max="5" width="21.453125" style="6" customWidth="1"/>
    <col min="6" max="6" width="31.1796875" style="6" customWidth="1"/>
    <col min="7" max="7" width="36.7265625" style="6" customWidth="1"/>
    <col min="8" max="16384" width="8.81640625" style="6"/>
  </cols>
  <sheetData>
    <row r="1" spans="1:8" ht="55.5" customHeight="1">
      <c r="A1" s="19" t="s">
        <v>174</v>
      </c>
      <c r="B1" s="48">
        <v>42095</v>
      </c>
      <c r="C1" s="48">
        <v>42430</v>
      </c>
      <c r="D1" s="48">
        <v>42461</v>
      </c>
      <c r="E1" s="1" t="s">
        <v>283</v>
      </c>
      <c r="F1" s="2" t="s">
        <v>287</v>
      </c>
      <c r="G1" s="2" t="s">
        <v>288</v>
      </c>
      <c r="H1" s="2" t="s">
        <v>263</v>
      </c>
    </row>
    <row r="2" spans="1:8" ht="16.5" customHeight="1">
      <c r="A2" s="46" t="s">
        <v>175</v>
      </c>
      <c r="B2" s="72">
        <v>965</v>
      </c>
      <c r="C2" s="57">
        <v>1361</v>
      </c>
      <c r="D2" s="27">
        <v>1227</v>
      </c>
      <c r="E2" s="41">
        <f>D2/$D$83</f>
        <v>2.4957285818891874E-2</v>
      </c>
      <c r="F2" s="41">
        <f t="shared" ref="F2:F65" si="0">(D2-B2)/B2</f>
        <v>0.27150259067357513</v>
      </c>
      <c r="G2" s="57">
        <f t="shared" ref="G2:G65" si="1">D2-B2</f>
        <v>262</v>
      </c>
      <c r="H2" s="57">
        <f>D2-C2</f>
        <v>-134</v>
      </c>
    </row>
    <row r="3" spans="1:8" ht="16.5" customHeight="1">
      <c r="A3" s="46" t="s">
        <v>176</v>
      </c>
      <c r="B3" s="72">
        <v>113</v>
      </c>
      <c r="C3" s="57">
        <v>206</v>
      </c>
      <c r="D3" s="27">
        <v>127</v>
      </c>
      <c r="E3" s="41">
        <f t="shared" ref="E3:E66" si="2">D3/$D$83</f>
        <v>2.5831909527296395E-3</v>
      </c>
      <c r="F3" s="41">
        <f t="shared" si="0"/>
        <v>0.12389380530973451</v>
      </c>
      <c r="G3" s="57">
        <f t="shared" si="1"/>
        <v>14</v>
      </c>
      <c r="H3" s="57">
        <f t="shared" ref="H3:H66" si="3">D3-C3</f>
        <v>-79</v>
      </c>
    </row>
    <row r="4" spans="1:8" ht="16.5" customHeight="1">
      <c r="A4" s="46" t="s">
        <v>177</v>
      </c>
      <c r="B4" s="72">
        <v>146</v>
      </c>
      <c r="C4" s="57">
        <v>275</v>
      </c>
      <c r="D4" s="27">
        <v>253</v>
      </c>
      <c r="E4" s="41">
        <f t="shared" si="2"/>
        <v>5.1460418192173134E-3</v>
      </c>
      <c r="F4" s="41">
        <f t="shared" si="0"/>
        <v>0.73287671232876717</v>
      </c>
      <c r="G4" s="57">
        <f t="shared" si="1"/>
        <v>107</v>
      </c>
      <c r="H4" s="57">
        <f t="shared" si="3"/>
        <v>-22</v>
      </c>
    </row>
    <row r="5" spans="1:8" ht="16.5" customHeight="1">
      <c r="A5" s="46" t="s">
        <v>178</v>
      </c>
      <c r="B5" s="72">
        <v>31</v>
      </c>
      <c r="C5" s="57">
        <v>27</v>
      </c>
      <c r="D5" s="27">
        <v>26</v>
      </c>
      <c r="E5" s="41">
        <f t="shared" si="2"/>
        <v>5.2884224229110728E-4</v>
      </c>
      <c r="F5" s="41">
        <f t="shared" si="0"/>
        <v>-0.16129032258064516</v>
      </c>
      <c r="G5" s="57">
        <f t="shared" si="1"/>
        <v>-5</v>
      </c>
      <c r="H5" s="57">
        <f t="shared" si="3"/>
        <v>-1</v>
      </c>
    </row>
    <row r="6" spans="1:8" ht="16.5" customHeight="1">
      <c r="A6" s="46" t="s">
        <v>179</v>
      </c>
      <c r="B6" s="72">
        <v>50</v>
      </c>
      <c r="C6" s="57">
        <v>110</v>
      </c>
      <c r="D6" s="27">
        <v>106</v>
      </c>
      <c r="E6" s="41">
        <f t="shared" si="2"/>
        <v>2.1560491416483607E-3</v>
      </c>
      <c r="F6" s="41">
        <f t="shared" si="0"/>
        <v>1.1200000000000001</v>
      </c>
      <c r="G6" s="57">
        <f t="shared" si="1"/>
        <v>56</v>
      </c>
      <c r="H6" s="57">
        <f t="shared" si="3"/>
        <v>-4</v>
      </c>
    </row>
    <row r="7" spans="1:8" ht="16.5" customHeight="1">
      <c r="A7" s="46" t="s">
        <v>180</v>
      </c>
      <c r="B7" s="72">
        <v>48</v>
      </c>
      <c r="C7" s="57">
        <v>142</v>
      </c>
      <c r="D7" s="27">
        <v>112</v>
      </c>
      <c r="E7" s="41">
        <f t="shared" si="2"/>
        <v>2.2780896591001547E-3</v>
      </c>
      <c r="F7" s="41">
        <f t="shared" si="0"/>
        <v>1.3333333333333333</v>
      </c>
      <c r="G7" s="57">
        <f t="shared" si="1"/>
        <v>64</v>
      </c>
      <c r="H7" s="57">
        <f t="shared" si="3"/>
        <v>-30</v>
      </c>
    </row>
    <row r="8" spans="1:8" ht="16.5" customHeight="1">
      <c r="A8" s="46" t="s">
        <v>181</v>
      </c>
      <c r="B8" s="72">
        <v>2498</v>
      </c>
      <c r="C8" s="57">
        <v>3979</v>
      </c>
      <c r="D8" s="27">
        <v>3359</v>
      </c>
      <c r="E8" s="41">
        <f t="shared" si="2"/>
        <v>6.8322349686762665E-2</v>
      </c>
      <c r="F8" s="41">
        <f t="shared" si="0"/>
        <v>0.34467574059247397</v>
      </c>
      <c r="G8" s="57">
        <f t="shared" si="1"/>
        <v>861</v>
      </c>
      <c r="H8" s="57">
        <f t="shared" si="3"/>
        <v>-620</v>
      </c>
    </row>
    <row r="9" spans="1:8" ht="16.5" customHeight="1">
      <c r="A9" s="46" t="s">
        <v>182</v>
      </c>
      <c r="B9" s="72">
        <v>887</v>
      </c>
      <c r="C9" s="57">
        <v>1971</v>
      </c>
      <c r="D9" s="27">
        <v>1794</v>
      </c>
      <c r="E9" s="41">
        <f t="shared" si="2"/>
        <v>3.6490114718086407E-2</v>
      </c>
      <c r="F9" s="41">
        <f t="shared" si="0"/>
        <v>1.0225479143179257</v>
      </c>
      <c r="G9" s="57">
        <f t="shared" si="1"/>
        <v>907</v>
      </c>
      <c r="H9" s="57">
        <f t="shared" si="3"/>
        <v>-177</v>
      </c>
    </row>
    <row r="10" spans="1:8" ht="16.5" customHeight="1">
      <c r="A10" s="46" t="s">
        <v>183</v>
      </c>
      <c r="B10" s="72">
        <v>3</v>
      </c>
      <c r="C10" s="57">
        <v>16</v>
      </c>
      <c r="D10" s="27">
        <v>9</v>
      </c>
      <c r="E10" s="41">
        <f t="shared" si="2"/>
        <v>1.8306077617769099E-4</v>
      </c>
      <c r="F10" s="41">
        <f t="shared" si="0"/>
        <v>2</v>
      </c>
      <c r="G10" s="57">
        <f t="shared" si="1"/>
        <v>6</v>
      </c>
      <c r="H10" s="57">
        <f t="shared" si="3"/>
        <v>-7</v>
      </c>
    </row>
    <row r="11" spans="1:8" ht="16.5" customHeight="1">
      <c r="A11" s="46" t="s">
        <v>184</v>
      </c>
      <c r="B11" s="72">
        <v>134</v>
      </c>
      <c r="C11" s="57">
        <v>88</v>
      </c>
      <c r="D11" s="27">
        <v>90</v>
      </c>
      <c r="E11" s="41">
        <f t="shared" si="2"/>
        <v>1.8306077617769099E-3</v>
      </c>
      <c r="F11" s="41">
        <f t="shared" si="0"/>
        <v>-0.32835820895522388</v>
      </c>
      <c r="G11" s="57">
        <f t="shared" si="1"/>
        <v>-44</v>
      </c>
      <c r="H11" s="57">
        <f t="shared" si="3"/>
        <v>2</v>
      </c>
    </row>
    <row r="12" spans="1:8" ht="16.5" customHeight="1">
      <c r="A12" s="46" t="s">
        <v>185</v>
      </c>
      <c r="B12" s="72">
        <v>234</v>
      </c>
      <c r="C12" s="57">
        <v>537</v>
      </c>
      <c r="D12" s="27">
        <v>360</v>
      </c>
      <c r="E12" s="41">
        <f t="shared" si="2"/>
        <v>7.3224310471076397E-3</v>
      </c>
      <c r="F12" s="41">
        <f t="shared" si="0"/>
        <v>0.53846153846153844</v>
      </c>
      <c r="G12" s="57">
        <f t="shared" si="1"/>
        <v>126</v>
      </c>
      <c r="H12" s="57">
        <f t="shared" si="3"/>
        <v>-177</v>
      </c>
    </row>
    <row r="13" spans="1:8" ht="16.5" customHeight="1">
      <c r="A13" s="46" t="s">
        <v>186</v>
      </c>
      <c r="B13" s="72">
        <v>325</v>
      </c>
      <c r="C13" s="57">
        <v>642</v>
      </c>
      <c r="D13" s="27">
        <v>464</v>
      </c>
      <c r="E13" s="41">
        <f t="shared" si="2"/>
        <v>9.4378000162720684E-3</v>
      </c>
      <c r="F13" s="41">
        <f t="shared" si="0"/>
        <v>0.4276923076923077</v>
      </c>
      <c r="G13" s="57">
        <f t="shared" si="1"/>
        <v>139</v>
      </c>
      <c r="H13" s="57">
        <f t="shared" si="3"/>
        <v>-178</v>
      </c>
    </row>
    <row r="14" spans="1:8" ht="16.5" customHeight="1">
      <c r="A14" s="46" t="s">
        <v>187</v>
      </c>
      <c r="B14" s="72">
        <v>54</v>
      </c>
      <c r="C14" s="57">
        <v>100</v>
      </c>
      <c r="D14" s="27">
        <v>104</v>
      </c>
      <c r="E14" s="41">
        <f t="shared" si="2"/>
        <v>2.1153689691644291E-3</v>
      </c>
      <c r="F14" s="41">
        <f t="shared" si="0"/>
        <v>0.92592592592592593</v>
      </c>
      <c r="G14" s="57">
        <f t="shared" si="1"/>
        <v>50</v>
      </c>
      <c r="H14" s="57">
        <f t="shared" si="3"/>
        <v>4</v>
      </c>
    </row>
    <row r="15" spans="1:8" ht="16.5" customHeight="1">
      <c r="A15" s="46" t="s">
        <v>188</v>
      </c>
      <c r="B15" s="72">
        <v>112</v>
      </c>
      <c r="C15" s="57">
        <v>186</v>
      </c>
      <c r="D15" s="27">
        <v>177</v>
      </c>
      <c r="E15" s="41">
        <f t="shared" si="2"/>
        <v>3.6001952648279227E-3</v>
      </c>
      <c r="F15" s="41">
        <f t="shared" si="0"/>
        <v>0.5803571428571429</v>
      </c>
      <c r="G15" s="57">
        <f t="shared" si="1"/>
        <v>65</v>
      </c>
      <c r="H15" s="57">
        <f t="shared" si="3"/>
        <v>-9</v>
      </c>
    </row>
    <row r="16" spans="1:8" ht="16.5" customHeight="1">
      <c r="A16" s="46" t="s">
        <v>189</v>
      </c>
      <c r="B16" s="72">
        <v>6</v>
      </c>
      <c r="C16" s="57">
        <v>34</v>
      </c>
      <c r="D16" s="27">
        <v>27</v>
      </c>
      <c r="E16" s="41">
        <f t="shared" si="2"/>
        <v>5.4918232853307298E-4</v>
      </c>
      <c r="F16" s="41">
        <f t="shared" si="0"/>
        <v>3.5</v>
      </c>
      <c r="G16" s="57">
        <f t="shared" si="1"/>
        <v>21</v>
      </c>
      <c r="H16" s="57">
        <f t="shared" si="3"/>
        <v>-7</v>
      </c>
    </row>
    <row r="17" spans="1:8" ht="16.5" customHeight="1">
      <c r="A17" s="46" t="s">
        <v>190</v>
      </c>
      <c r="B17" s="72">
        <v>87</v>
      </c>
      <c r="C17" s="57">
        <v>215</v>
      </c>
      <c r="D17" s="27">
        <v>155</v>
      </c>
      <c r="E17" s="41">
        <f t="shared" si="2"/>
        <v>3.1527133675046783E-3</v>
      </c>
      <c r="F17" s="41">
        <f t="shared" si="0"/>
        <v>0.7816091954022989</v>
      </c>
      <c r="G17" s="57">
        <f t="shared" si="1"/>
        <v>68</v>
      </c>
      <c r="H17" s="57">
        <f t="shared" si="3"/>
        <v>-60</v>
      </c>
    </row>
    <row r="18" spans="1:8" ht="16.5" customHeight="1">
      <c r="A18" s="46" t="s">
        <v>191</v>
      </c>
      <c r="B18" s="72">
        <v>44</v>
      </c>
      <c r="C18" s="57">
        <v>67</v>
      </c>
      <c r="D18" s="27">
        <v>58</v>
      </c>
      <c r="E18" s="41">
        <f t="shared" si="2"/>
        <v>1.1797250020340086E-3</v>
      </c>
      <c r="F18" s="41">
        <f t="shared" si="0"/>
        <v>0.31818181818181818</v>
      </c>
      <c r="G18" s="57">
        <f t="shared" si="1"/>
        <v>14</v>
      </c>
      <c r="H18" s="57">
        <f t="shared" si="3"/>
        <v>-9</v>
      </c>
    </row>
    <row r="19" spans="1:8" ht="16.5" customHeight="1">
      <c r="A19" s="46" t="s">
        <v>192</v>
      </c>
      <c r="B19" s="72">
        <v>18</v>
      </c>
      <c r="C19" s="57">
        <v>44</v>
      </c>
      <c r="D19" s="27">
        <v>51</v>
      </c>
      <c r="E19" s="41">
        <f t="shared" si="2"/>
        <v>1.037344398340249E-3</v>
      </c>
      <c r="F19" s="41">
        <f t="shared" si="0"/>
        <v>1.8333333333333333</v>
      </c>
      <c r="G19" s="57">
        <f t="shared" si="1"/>
        <v>33</v>
      </c>
      <c r="H19" s="57">
        <f t="shared" si="3"/>
        <v>7</v>
      </c>
    </row>
    <row r="20" spans="1:8" ht="16.5" customHeight="1">
      <c r="A20" s="46" t="s">
        <v>193</v>
      </c>
      <c r="B20" s="72">
        <v>119</v>
      </c>
      <c r="C20" s="57">
        <v>292</v>
      </c>
      <c r="D20" s="27">
        <v>281</v>
      </c>
      <c r="E20" s="41">
        <f t="shared" si="2"/>
        <v>5.7155642339923518E-3</v>
      </c>
      <c r="F20" s="41">
        <f t="shared" si="0"/>
        <v>1.3613445378151261</v>
      </c>
      <c r="G20" s="57">
        <f t="shared" si="1"/>
        <v>162</v>
      </c>
      <c r="H20" s="57">
        <f t="shared" si="3"/>
        <v>-11</v>
      </c>
    </row>
    <row r="21" spans="1:8" ht="16.5" customHeight="1">
      <c r="A21" s="46" t="s">
        <v>194</v>
      </c>
      <c r="B21" s="72">
        <v>38</v>
      </c>
      <c r="C21" s="57">
        <v>101</v>
      </c>
      <c r="D21" s="27">
        <v>101</v>
      </c>
      <c r="E21" s="41">
        <f t="shared" si="2"/>
        <v>2.0543487104385323E-3</v>
      </c>
      <c r="F21" s="41">
        <f t="shared" si="0"/>
        <v>1.6578947368421053</v>
      </c>
      <c r="G21" s="57">
        <f t="shared" si="1"/>
        <v>63</v>
      </c>
      <c r="H21" s="57">
        <f t="shared" si="3"/>
        <v>0</v>
      </c>
    </row>
    <row r="22" spans="1:8" ht="16.5" customHeight="1">
      <c r="A22" s="46" t="s">
        <v>195</v>
      </c>
      <c r="B22" s="72">
        <v>1922</v>
      </c>
      <c r="C22" s="57">
        <v>3317</v>
      </c>
      <c r="D22" s="27">
        <v>2697</v>
      </c>
      <c r="E22" s="41">
        <f t="shared" si="2"/>
        <v>5.48572125945814E-2</v>
      </c>
      <c r="F22" s="41">
        <f t="shared" si="0"/>
        <v>0.40322580645161288</v>
      </c>
      <c r="G22" s="57">
        <f t="shared" si="1"/>
        <v>775</v>
      </c>
      <c r="H22" s="57">
        <f t="shared" si="3"/>
        <v>-620</v>
      </c>
    </row>
    <row r="23" spans="1:8" ht="16.5" customHeight="1">
      <c r="A23" s="46" t="s">
        <v>196</v>
      </c>
      <c r="B23" s="72">
        <v>105</v>
      </c>
      <c r="C23" s="57">
        <v>287</v>
      </c>
      <c r="D23" s="27">
        <v>203</v>
      </c>
      <c r="E23" s="41">
        <f t="shared" si="2"/>
        <v>4.1290375071190303E-3</v>
      </c>
      <c r="F23" s="41">
        <f t="shared" si="0"/>
        <v>0.93333333333333335</v>
      </c>
      <c r="G23" s="57">
        <f t="shared" si="1"/>
        <v>98</v>
      </c>
      <c r="H23" s="57">
        <f t="shared" si="3"/>
        <v>-84</v>
      </c>
    </row>
    <row r="24" spans="1:8" ht="16.5" customHeight="1">
      <c r="A24" s="46" t="s">
        <v>197</v>
      </c>
      <c r="B24" s="72">
        <v>33</v>
      </c>
      <c r="C24" s="57">
        <v>57</v>
      </c>
      <c r="D24" s="27">
        <v>43</v>
      </c>
      <c r="E24" s="41">
        <f t="shared" si="2"/>
        <v>8.7462370840452367E-4</v>
      </c>
      <c r="F24" s="41">
        <f t="shared" si="0"/>
        <v>0.30303030303030304</v>
      </c>
      <c r="G24" s="57">
        <f t="shared" si="1"/>
        <v>10</v>
      </c>
      <c r="H24" s="57">
        <f t="shared" si="3"/>
        <v>-14</v>
      </c>
    </row>
    <row r="25" spans="1:8" ht="16.5" customHeight="1">
      <c r="A25" s="46" t="s">
        <v>198</v>
      </c>
      <c r="B25" s="72">
        <v>274</v>
      </c>
      <c r="C25" s="57">
        <v>190</v>
      </c>
      <c r="D25" s="27">
        <v>208</v>
      </c>
      <c r="E25" s="41">
        <f t="shared" si="2"/>
        <v>4.2307379383288582E-3</v>
      </c>
      <c r="F25" s="41">
        <f t="shared" si="0"/>
        <v>-0.24087591240875914</v>
      </c>
      <c r="G25" s="57">
        <f t="shared" si="1"/>
        <v>-66</v>
      </c>
      <c r="H25" s="57">
        <f t="shared" si="3"/>
        <v>18</v>
      </c>
    </row>
    <row r="26" spans="1:8" ht="16.5" customHeight="1">
      <c r="A26" s="46" t="s">
        <v>199</v>
      </c>
      <c r="B26" s="72">
        <v>464</v>
      </c>
      <c r="C26" s="57">
        <v>826</v>
      </c>
      <c r="D26" s="27">
        <v>739</v>
      </c>
      <c r="E26" s="41">
        <f t="shared" si="2"/>
        <v>1.5031323732812627E-2</v>
      </c>
      <c r="F26" s="41">
        <f t="shared" si="0"/>
        <v>0.59267241379310343</v>
      </c>
      <c r="G26" s="57">
        <f t="shared" si="1"/>
        <v>275</v>
      </c>
      <c r="H26" s="57">
        <f t="shared" si="3"/>
        <v>-87</v>
      </c>
    </row>
    <row r="27" spans="1:8" ht="16.5" customHeight="1">
      <c r="A27" s="46" t="s">
        <v>112</v>
      </c>
      <c r="B27" s="72">
        <v>225</v>
      </c>
      <c r="C27" s="57">
        <v>528</v>
      </c>
      <c r="D27" s="27">
        <v>485</v>
      </c>
      <c r="E27" s="41">
        <f t="shared" si="2"/>
        <v>9.8649418273533476E-3</v>
      </c>
      <c r="F27" s="41">
        <f t="shared" si="0"/>
        <v>1.1555555555555554</v>
      </c>
      <c r="G27" s="57">
        <f t="shared" si="1"/>
        <v>260</v>
      </c>
      <c r="H27" s="57">
        <f t="shared" si="3"/>
        <v>-43</v>
      </c>
    </row>
    <row r="28" spans="1:8" ht="16.5" customHeight="1">
      <c r="A28" s="46" t="s">
        <v>200</v>
      </c>
      <c r="B28" s="72">
        <v>183</v>
      </c>
      <c r="C28" s="57">
        <v>369</v>
      </c>
      <c r="D28" s="27">
        <v>401</v>
      </c>
      <c r="E28" s="41">
        <f t="shared" si="2"/>
        <v>8.1563745830282326E-3</v>
      </c>
      <c r="F28" s="41">
        <f t="shared" si="0"/>
        <v>1.1912568306010929</v>
      </c>
      <c r="G28" s="57">
        <f t="shared" si="1"/>
        <v>218</v>
      </c>
      <c r="H28" s="57">
        <f t="shared" si="3"/>
        <v>32</v>
      </c>
    </row>
    <row r="29" spans="1:8" ht="16.5" customHeight="1">
      <c r="A29" s="46" t="s">
        <v>201</v>
      </c>
      <c r="B29" s="72">
        <v>104</v>
      </c>
      <c r="C29" s="57">
        <v>286</v>
      </c>
      <c r="D29" s="27">
        <v>212</v>
      </c>
      <c r="E29" s="41">
        <f t="shared" si="2"/>
        <v>4.3120982832967215E-3</v>
      </c>
      <c r="F29" s="41">
        <f t="shared" si="0"/>
        <v>1.0384615384615385</v>
      </c>
      <c r="G29" s="57">
        <f t="shared" si="1"/>
        <v>108</v>
      </c>
      <c r="H29" s="57">
        <f t="shared" si="3"/>
        <v>-74</v>
      </c>
    </row>
    <row r="30" spans="1:8" ht="16.5" customHeight="1">
      <c r="A30" s="46" t="s">
        <v>202</v>
      </c>
      <c r="B30" s="72">
        <v>134</v>
      </c>
      <c r="C30" s="57">
        <v>237</v>
      </c>
      <c r="D30" s="27">
        <v>192</v>
      </c>
      <c r="E30" s="41">
        <f t="shared" si="2"/>
        <v>3.9052965584574079E-3</v>
      </c>
      <c r="F30" s="41">
        <f t="shared" si="0"/>
        <v>0.43283582089552236</v>
      </c>
      <c r="G30" s="57">
        <f t="shared" si="1"/>
        <v>58</v>
      </c>
      <c r="H30" s="57">
        <f t="shared" si="3"/>
        <v>-45</v>
      </c>
    </row>
    <row r="31" spans="1:8" ht="16.5" customHeight="1">
      <c r="A31" s="46" t="s">
        <v>203</v>
      </c>
      <c r="B31" s="72">
        <v>40</v>
      </c>
      <c r="C31" s="57">
        <v>82</v>
      </c>
      <c r="D31" s="27">
        <v>69</v>
      </c>
      <c r="E31" s="41">
        <f t="shared" si="2"/>
        <v>1.403465950695631E-3</v>
      </c>
      <c r="F31" s="41">
        <f t="shared" si="0"/>
        <v>0.72499999999999998</v>
      </c>
      <c r="G31" s="57">
        <f t="shared" si="1"/>
        <v>29</v>
      </c>
      <c r="H31" s="57">
        <f t="shared" si="3"/>
        <v>-13</v>
      </c>
    </row>
    <row r="32" spans="1:8" ht="16.5" customHeight="1">
      <c r="A32" s="46" t="s">
        <v>204</v>
      </c>
      <c r="B32" s="72">
        <v>71</v>
      </c>
      <c r="C32" s="57">
        <v>242</v>
      </c>
      <c r="D32" s="27">
        <v>186</v>
      </c>
      <c r="E32" s="41">
        <f t="shared" si="2"/>
        <v>3.7832560410056139E-3</v>
      </c>
      <c r="F32" s="41">
        <f t="shared" si="0"/>
        <v>1.619718309859155</v>
      </c>
      <c r="G32" s="57">
        <f t="shared" si="1"/>
        <v>115</v>
      </c>
      <c r="H32" s="57">
        <f t="shared" si="3"/>
        <v>-56</v>
      </c>
    </row>
    <row r="33" spans="1:8" ht="16.5" customHeight="1">
      <c r="A33" s="46" t="s">
        <v>205</v>
      </c>
      <c r="B33" s="72">
        <v>303</v>
      </c>
      <c r="C33" s="57">
        <v>493</v>
      </c>
      <c r="D33" s="27">
        <v>565</v>
      </c>
      <c r="E33" s="41">
        <f t="shared" si="2"/>
        <v>1.1492148726710602E-2</v>
      </c>
      <c r="F33" s="41">
        <f t="shared" si="0"/>
        <v>0.86468646864686471</v>
      </c>
      <c r="G33" s="57">
        <f t="shared" si="1"/>
        <v>262</v>
      </c>
      <c r="H33" s="57">
        <f t="shared" si="3"/>
        <v>72</v>
      </c>
    </row>
    <row r="34" spans="1:8" ht="16.5" customHeight="1">
      <c r="A34" s="46" t="s">
        <v>206</v>
      </c>
      <c r="B34" s="72">
        <v>900</v>
      </c>
      <c r="C34" s="57">
        <v>1229</v>
      </c>
      <c r="D34" s="27">
        <v>1112</v>
      </c>
      <c r="E34" s="41">
        <f t="shared" si="2"/>
        <v>2.261817590106582E-2</v>
      </c>
      <c r="F34" s="41">
        <f t="shared" si="0"/>
        <v>0.23555555555555555</v>
      </c>
      <c r="G34" s="57">
        <f t="shared" si="1"/>
        <v>212</v>
      </c>
      <c r="H34" s="57">
        <f t="shared" si="3"/>
        <v>-117</v>
      </c>
    </row>
    <row r="35" spans="1:8" ht="16.5" customHeight="1">
      <c r="A35" s="46" t="s">
        <v>207</v>
      </c>
      <c r="B35" s="72">
        <v>79</v>
      </c>
      <c r="C35" s="57">
        <v>180</v>
      </c>
      <c r="D35" s="27">
        <v>135</v>
      </c>
      <c r="E35" s="41">
        <f t="shared" si="2"/>
        <v>2.7459116426653647E-3</v>
      </c>
      <c r="F35" s="41">
        <f t="shared" si="0"/>
        <v>0.70886075949367089</v>
      </c>
      <c r="G35" s="57">
        <f t="shared" si="1"/>
        <v>56</v>
      </c>
      <c r="H35" s="57">
        <f t="shared" si="3"/>
        <v>-45</v>
      </c>
    </row>
    <row r="36" spans="1:8" ht="16.5" customHeight="1">
      <c r="A36" s="46" t="s">
        <v>208</v>
      </c>
      <c r="B36" s="72">
        <v>32</v>
      </c>
      <c r="C36" s="57">
        <v>44</v>
      </c>
      <c r="D36" s="27">
        <v>36</v>
      </c>
      <c r="E36" s="41">
        <f t="shared" si="2"/>
        <v>7.3224310471076397E-4</v>
      </c>
      <c r="F36" s="41">
        <f t="shared" si="0"/>
        <v>0.125</v>
      </c>
      <c r="G36" s="57">
        <f t="shared" si="1"/>
        <v>4</v>
      </c>
      <c r="H36" s="57">
        <f t="shared" si="3"/>
        <v>-8</v>
      </c>
    </row>
    <row r="37" spans="1:8" ht="16.5" customHeight="1">
      <c r="A37" s="46" t="s">
        <v>209</v>
      </c>
      <c r="B37" s="72">
        <v>11</v>
      </c>
      <c r="C37" s="57">
        <v>92</v>
      </c>
      <c r="D37" s="27">
        <v>53</v>
      </c>
      <c r="E37" s="41">
        <f t="shared" si="2"/>
        <v>1.0780245708241804E-3</v>
      </c>
      <c r="F37" s="41">
        <f t="shared" si="0"/>
        <v>3.8181818181818183</v>
      </c>
      <c r="G37" s="57">
        <f t="shared" si="1"/>
        <v>42</v>
      </c>
      <c r="H37" s="57">
        <f t="shared" si="3"/>
        <v>-39</v>
      </c>
    </row>
    <row r="38" spans="1:8" ht="16.5" customHeight="1">
      <c r="A38" s="46" t="s">
        <v>210</v>
      </c>
      <c r="B38" s="72">
        <v>270</v>
      </c>
      <c r="C38" s="57">
        <v>466</v>
      </c>
      <c r="D38" s="27">
        <v>419</v>
      </c>
      <c r="E38" s="41">
        <f t="shared" si="2"/>
        <v>8.5224961353836132E-3</v>
      </c>
      <c r="F38" s="41">
        <f t="shared" si="0"/>
        <v>0.55185185185185182</v>
      </c>
      <c r="G38" s="57">
        <f t="shared" si="1"/>
        <v>149</v>
      </c>
      <c r="H38" s="57">
        <f t="shared" si="3"/>
        <v>-47</v>
      </c>
    </row>
    <row r="39" spans="1:8" ht="16.5" customHeight="1">
      <c r="A39" s="46" t="s">
        <v>211</v>
      </c>
      <c r="B39" s="72">
        <v>25</v>
      </c>
      <c r="C39" s="57">
        <v>38</v>
      </c>
      <c r="D39" s="27">
        <v>24</v>
      </c>
      <c r="E39" s="41">
        <f t="shared" si="2"/>
        <v>4.8816206980717598E-4</v>
      </c>
      <c r="F39" s="41">
        <f t="shared" si="0"/>
        <v>-0.04</v>
      </c>
      <c r="G39" s="57">
        <f t="shared" si="1"/>
        <v>-1</v>
      </c>
      <c r="H39" s="57">
        <f t="shared" si="3"/>
        <v>-14</v>
      </c>
    </row>
    <row r="40" spans="1:8" ht="16.5" customHeight="1">
      <c r="A40" s="46" t="s">
        <v>212</v>
      </c>
      <c r="B40" s="72">
        <v>116</v>
      </c>
      <c r="C40" s="57">
        <v>182</v>
      </c>
      <c r="D40" s="27">
        <v>170</v>
      </c>
      <c r="E40" s="41">
        <f t="shared" si="2"/>
        <v>3.4578146611341631E-3</v>
      </c>
      <c r="F40" s="41">
        <f t="shared" si="0"/>
        <v>0.46551724137931033</v>
      </c>
      <c r="G40" s="57">
        <f t="shared" si="1"/>
        <v>54</v>
      </c>
      <c r="H40" s="57">
        <f t="shared" si="3"/>
        <v>-12</v>
      </c>
    </row>
    <row r="41" spans="1:8" ht="16.5" customHeight="1">
      <c r="A41" s="46" t="s">
        <v>213</v>
      </c>
      <c r="B41" s="72">
        <v>10383</v>
      </c>
      <c r="C41" s="57">
        <v>17659</v>
      </c>
      <c r="D41" s="27">
        <v>15943</v>
      </c>
      <c r="E41" s="41">
        <f t="shared" si="2"/>
        <v>0.32428199495565863</v>
      </c>
      <c r="F41" s="41">
        <f t="shared" si="0"/>
        <v>0.53549070596166815</v>
      </c>
      <c r="G41" s="57">
        <f t="shared" si="1"/>
        <v>5560</v>
      </c>
      <c r="H41" s="57">
        <f t="shared" si="3"/>
        <v>-1716</v>
      </c>
    </row>
    <row r="42" spans="1:8" ht="16.5" customHeight="1">
      <c r="A42" s="46" t="s">
        <v>214</v>
      </c>
      <c r="B42" s="72">
        <v>2559</v>
      </c>
      <c r="C42" s="57">
        <v>3706</v>
      </c>
      <c r="D42" s="27">
        <v>3302</v>
      </c>
      <c r="E42" s="41">
        <f t="shared" si="2"/>
        <v>6.7162964770970626E-2</v>
      </c>
      <c r="F42" s="41">
        <f t="shared" si="0"/>
        <v>0.29034779210629152</v>
      </c>
      <c r="G42" s="57">
        <f t="shared" si="1"/>
        <v>743</v>
      </c>
      <c r="H42" s="57">
        <f t="shared" si="3"/>
        <v>-404</v>
      </c>
    </row>
    <row r="43" spans="1:8" ht="16.5" customHeight="1">
      <c r="A43" s="46" t="s">
        <v>215</v>
      </c>
      <c r="B43" s="72">
        <v>198</v>
      </c>
      <c r="C43" s="57">
        <v>390</v>
      </c>
      <c r="D43" s="27">
        <v>355</v>
      </c>
      <c r="E43" s="41">
        <f t="shared" si="2"/>
        <v>7.2207306158978118E-3</v>
      </c>
      <c r="F43" s="41">
        <f t="shared" si="0"/>
        <v>0.79292929292929293</v>
      </c>
      <c r="G43" s="57">
        <f t="shared" si="1"/>
        <v>157</v>
      </c>
      <c r="H43" s="57">
        <f t="shared" si="3"/>
        <v>-35</v>
      </c>
    </row>
    <row r="44" spans="1:8" ht="16.5" customHeight="1">
      <c r="A44" s="46" t="s">
        <v>216</v>
      </c>
      <c r="B44" s="72">
        <v>70</v>
      </c>
      <c r="C44" s="57">
        <v>134</v>
      </c>
      <c r="D44" s="27">
        <v>120</v>
      </c>
      <c r="E44" s="41">
        <f t="shared" si="2"/>
        <v>2.4408103490358799E-3</v>
      </c>
      <c r="F44" s="41">
        <f t="shared" si="0"/>
        <v>0.7142857142857143</v>
      </c>
      <c r="G44" s="57">
        <f t="shared" si="1"/>
        <v>50</v>
      </c>
      <c r="H44" s="57">
        <f t="shared" si="3"/>
        <v>-14</v>
      </c>
    </row>
    <row r="45" spans="1:8" ht="16.5" customHeight="1">
      <c r="A45" s="46" t="s">
        <v>217</v>
      </c>
      <c r="B45" s="72">
        <v>74</v>
      </c>
      <c r="C45" s="57">
        <v>119</v>
      </c>
      <c r="D45" s="27">
        <v>113</v>
      </c>
      <c r="E45" s="41">
        <f t="shared" si="2"/>
        <v>2.2984297453421203E-3</v>
      </c>
      <c r="F45" s="41">
        <f t="shared" si="0"/>
        <v>0.52702702702702697</v>
      </c>
      <c r="G45" s="57">
        <f t="shared" si="1"/>
        <v>39</v>
      </c>
      <c r="H45" s="57">
        <f t="shared" si="3"/>
        <v>-6</v>
      </c>
    </row>
    <row r="46" spans="1:8" ht="16.5" customHeight="1">
      <c r="A46" s="46" t="s">
        <v>218</v>
      </c>
      <c r="B46" s="72">
        <v>16</v>
      </c>
      <c r="C46" s="57">
        <v>38</v>
      </c>
      <c r="D46" s="27">
        <v>38</v>
      </c>
      <c r="E46" s="41">
        <f t="shared" si="2"/>
        <v>7.7292327719469527E-4</v>
      </c>
      <c r="F46" s="41">
        <f t="shared" si="0"/>
        <v>1.375</v>
      </c>
      <c r="G46" s="57">
        <f t="shared" si="1"/>
        <v>22</v>
      </c>
      <c r="H46" s="57">
        <f t="shared" si="3"/>
        <v>0</v>
      </c>
    </row>
    <row r="47" spans="1:8" ht="16.5" customHeight="1">
      <c r="A47" s="46" t="s">
        <v>219</v>
      </c>
      <c r="B47" s="72">
        <v>57</v>
      </c>
      <c r="C47" s="57">
        <v>120</v>
      </c>
      <c r="D47" s="27">
        <v>93</v>
      </c>
      <c r="E47" s="41">
        <f t="shared" si="2"/>
        <v>1.8916280205028069E-3</v>
      </c>
      <c r="F47" s="41">
        <f t="shared" si="0"/>
        <v>0.63157894736842102</v>
      </c>
      <c r="G47" s="57">
        <f t="shared" si="1"/>
        <v>36</v>
      </c>
      <c r="H47" s="57">
        <f t="shared" si="3"/>
        <v>-27</v>
      </c>
    </row>
    <row r="48" spans="1:8" ht="16.5" customHeight="1">
      <c r="A48" s="46" t="s">
        <v>220</v>
      </c>
      <c r="B48" s="72">
        <v>515</v>
      </c>
      <c r="C48" s="57">
        <v>794</v>
      </c>
      <c r="D48" s="27">
        <v>666</v>
      </c>
      <c r="E48" s="41">
        <f t="shared" si="2"/>
        <v>1.3546497437149134E-2</v>
      </c>
      <c r="F48" s="41">
        <f t="shared" si="0"/>
        <v>0.29320388349514565</v>
      </c>
      <c r="G48" s="57">
        <f t="shared" si="1"/>
        <v>151</v>
      </c>
      <c r="H48" s="57">
        <f t="shared" si="3"/>
        <v>-128</v>
      </c>
    </row>
    <row r="49" spans="1:8" ht="16.5" customHeight="1">
      <c r="A49" s="46" t="s">
        <v>222</v>
      </c>
      <c r="B49" s="72">
        <v>14</v>
      </c>
      <c r="C49" s="57">
        <v>29</v>
      </c>
      <c r="D49" s="27">
        <v>36</v>
      </c>
      <c r="E49" s="41">
        <f t="shared" si="2"/>
        <v>7.3224310471076397E-4</v>
      </c>
      <c r="F49" s="41">
        <f t="shared" si="0"/>
        <v>1.5714285714285714</v>
      </c>
      <c r="G49" s="57">
        <f t="shared" si="1"/>
        <v>22</v>
      </c>
      <c r="H49" s="57">
        <f t="shared" si="3"/>
        <v>7</v>
      </c>
    </row>
    <row r="50" spans="1:8" ht="16.5" customHeight="1">
      <c r="A50" s="46" t="s">
        <v>130</v>
      </c>
      <c r="B50" s="72">
        <v>59</v>
      </c>
      <c r="C50" s="57">
        <v>114</v>
      </c>
      <c r="D50" s="27">
        <v>114</v>
      </c>
      <c r="E50" s="41">
        <f t="shared" si="2"/>
        <v>2.3187698315840859E-3</v>
      </c>
      <c r="F50" s="41">
        <f t="shared" si="0"/>
        <v>0.93220338983050843</v>
      </c>
      <c r="G50" s="57">
        <f t="shared" si="1"/>
        <v>55</v>
      </c>
      <c r="H50" s="57">
        <f t="shared" si="3"/>
        <v>0</v>
      </c>
    </row>
    <row r="51" spans="1:8" ht="16.5" customHeight="1">
      <c r="A51" s="46" t="s">
        <v>223</v>
      </c>
      <c r="B51" s="72">
        <v>133</v>
      </c>
      <c r="C51" s="57">
        <v>275</v>
      </c>
      <c r="D51" s="27">
        <v>301</v>
      </c>
      <c r="E51" s="41">
        <f t="shared" si="2"/>
        <v>6.1223659588316654E-3</v>
      </c>
      <c r="F51" s="41">
        <f t="shared" si="0"/>
        <v>1.263157894736842</v>
      </c>
      <c r="G51" s="57">
        <f t="shared" si="1"/>
        <v>168</v>
      </c>
      <c r="H51" s="57">
        <f t="shared" si="3"/>
        <v>26</v>
      </c>
    </row>
    <row r="52" spans="1:8" ht="16.5" customHeight="1">
      <c r="A52" s="46" t="s">
        <v>221</v>
      </c>
      <c r="B52" s="72">
        <v>63</v>
      </c>
      <c r="C52" s="57">
        <v>85</v>
      </c>
      <c r="D52" s="27">
        <v>72</v>
      </c>
      <c r="E52" s="41">
        <f t="shared" si="2"/>
        <v>1.4644862094215279E-3</v>
      </c>
      <c r="F52" s="41">
        <f t="shared" si="0"/>
        <v>0.14285714285714285</v>
      </c>
      <c r="G52" s="57">
        <f t="shared" si="1"/>
        <v>9</v>
      </c>
      <c r="H52" s="57">
        <f t="shared" si="3"/>
        <v>-13</v>
      </c>
    </row>
    <row r="53" spans="1:8" ht="16.5" customHeight="1">
      <c r="A53" s="46" t="s">
        <v>224</v>
      </c>
      <c r="B53" s="72">
        <v>1156</v>
      </c>
      <c r="C53" s="57">
        <v>1628</v>
      </c>
      <c r="D53" s="27">
        <v>1568</v>
      </c>
      <c r="E53" s="41">
        <f t="shared" si="2"/>
        <v>3.1893255227402162E-2</v>
      </c>
      <c r="F53" s="41">
        <f t="shared" si="0"/>
        <v>0.356401384083045</v>
      </c>
      <c r="G53" s="57">
        <f t="shared" si="1"/>
        <v>412</v>
      </c>
      <c r="H53" s="57">
        <f t="shared" si="3"/>
        <v>-60</v>
      </c>
    </row>
    <row r="54" spans="1:8" ht="16.5" customHeight="1">
      <c r="A54" s="46" t="s">
        <v>225</v>
      </c>
      <c r="B54" s="72">
        <v>355</v>
      </c>
      <c r="C54" s="57">
        <v>668</v>
      </c>
      <c r="D54" s="27">
        <v>707</v>
      </c>
      <c r="E54" s="41">
        <f t="shared" si="2"/>
        <v>1.4380440973069725E-2</v>
      </c>
      <c r="F54" s="41">
        <f t="shared" si="0"/>
        <v>0.9915492957746479</v>
      </c>
      <c r="G54" s="57">
        <f t="shared" si="1"/>
        <v>352</v>
      </c>
      <c r="H54" s="57">
        <f t="shared" si="3"/>
        <v>39</v>
      </c>
    </row>
    <row r="55" spans="1:8" ht="16.5" customHeight="1">
      <c r="A55" s="46" t="s">
        <v>226</v>
      </c>
      <c r="B55" s="72">
        <v>107</v>
      </c>
      <c r="C55" s="57">
        <v>432</v>
      </c>
      <c r="D55" s="27">
        <v>234</v>
      </c>
      <c r="E55" s="41">
        <f t="shared" si="2"/>
        <v>4.7595801806199654E-3</v>
      </c>
      <c r="F55" s="41">
        <f t="shared" si="0"/>
        <v>1.1869158878504673</v>
      </c>
      <c r="G55" s="57">
        <f t="shared" si="1"/>
        <v>127</v>
      </c>
      <c r="H55" s="57">
        <f t="shared" si="3"/>
        <v>-198</v>
      </c>
    </row>
    <row r="56" spans="1:8" ht="16.5" customHeight="1">
      <c r="A56" s="46" t="s">
        <v>227</v>
      </c>
      <c r="B56" s="72">
        <v>339</v>
      </c>
      <c r="C56" s="57">
        <v>443</v>
      </c>
      <c r="D56" s="27">
        <v>276</v>
      </c>
      <c r="E56" s="41">
        <f t="shared" si="2"/>
        <v>5.6138638027825238E-3</v>
      </c>
      <c r="F56" s="41">
        <f t="shared" si="0"/>
        <v>-0.18584070796460178</v>
      </c>
      <c r="G56" s="57">
        <f t="shared" si="1"/>
        <v>-63</v>
      </c>
      <c r="H56" s="57">
        <f t="shared" si="3"/>
        <v>-167</v>
      </c>
    </row>
    <row r="57" spans="1:8" ht="16.5" customHeight="1">
      <c r="A57" s="46" t="s">
        <v>228</v>
      </c>
      <c r="B57" s="72">
        <v>537</v>
      </c>
      <c r="C57" s="57">
        <v>752</v>
      </c>
      <c r="D57" s="27">
        <v>790</v>
      </c>
      <c r="E57" s="41">
        <f t="shared" si="2"/>
        <v>1.6068668131152875E-2</v>
      </c>
      <c r="F57" s="41">
        <f t="shared" si="0"/>
        <v>0.47113594040968343</v>
      </c>
      <c r="G57" s="57">
        <f t="shared" si="1"/>
        <v>253</v>
      </c>
      <c r="H57" s="57">
        <f t="shared" si="3"/>
        <v>38</v>
      </c>
    </row>
    <row r="58" spans="1:8" ht="16.5" customHeight="1">
      <c r="A58" s="46" t="s">
        <v>229</v>
      </c>
      <c r="B58" s="72">
        <v>85</v>
      </c>
      <c r="C58" s="57">
        <v>245</v>
      </c>
      <c r="D58" s="27">
        <v>299</v>
      </c>
      <c r="E58" s="41">
        <f t="shared" si="2"/>
        <v>6.0816857863477342E-3</v>
      </c>
      <c r="F58" s="41">
        <f t="shared" si="0"/>
        <v>2.5176470588235293</v>
      </c>
      <c r="G58" s="57">
        <f t="shared" si="1"/>
        <v>214</v>
      </c>
      <c r="H58" s="57">
        <f t="shared" si="3"/>
        <v>54</v>
      </c>
    </row>
    <row r="59" spans="1:8" ht="16.5" customHeight="1">
      <c r="A59" s="46" t="s">
        <v>230</v>
      </c>
      <c r="B59" s="72">
        <v>500</v>
      </c>
      <c r="C59" s="57">
        <v>869</v>
      </c>
      <c r="D59" s="27">
        <v>715</v>
      </c>
      <c r="E59" s="41">
        <f t="shared" si="2"/>
        <v>1.4543161663005452E-2</v>
      </c>
      <c r="F59" s="41">
        <f t="shared" si="0"/>
        <v>0.43</v>
      </c>
      <c r="G59" s="57">
        <f t="shared" si="1"/>
        <v>215</v>
      </c>
      <c r="H59" s="57">
        <f t="shared" si="3"/>
        <v>-154</v>
      </c>
    </row>
    <row r="60" spans="1:8" ht="16.5" customHeight="1">
      <c r="A60" s="46" t="s">
        <v>231</v>
      </c>
      <c r="B60" s="72">
        <v>215</v>
      </c>
      <c r="C60" s="57">
        <v>515</v>
      </c>
      <c r="D60" s="27">
        <v>419</v>
      </c>
      <c r="E60" s="41">
        <f t="shared" si="2"/>
        <v>8.5224961353836132E-3</v>
      </c>
      <c r="F60" s="41">
        <f t="shared" si="0"/>
        <v>0.94883720930232562</v>
      </c>
      <c r="G60" s="57">
        <f t="shared" si="1"/>
        <v>204</v>
      </c>
      <c r="H60" s="57">
        <f t="shared" si="3"/>
        <v>-96</v>
      </c>
    </row>
    <row r="61" spans="1:8" ht="16.5" customHeight="1">
      <c r="A61" s="46" t="s">
        <v>232</v>
      </c>
      <c r="B61" s="72">
        <v>24</v>
      </c>
      <c r="C61" s="57">
        <v>45</v>
      </c>
      <c r="D61" s="27">
        <v>42</v>
      </c>
      <c r="E61" s="41">
        <f t="shared" si="2"/>
        <v>8.5428362216255797E-4</v>
      </c>
      <c r="F61" s="41">
        <f t="shared" si="0"/>
        <v>0.75</v>
      </c>
      <c r="G61" s="57">
        <f t="shared" si="1"/>
        <v>18</v>
      </c>
      <c r="H61" s="57">
        <f t="shared" si="3"/>
        <v>-3</v>
      </c>
    </row>
    <row r="62" spans="1:8" ht="16.5" customHeight="1">
      <c r="A62" s="46" t="s">
        <v>233</v>
      </c>
      <c r="B62" s="72">
        <v>69</v>
      </c>
      <c r="C62" s="57">
        <v>171</v>
      </c>
      <c r="D62" s="27">
        <v>226</v>
      </c>
      <c r="E62" s="41">
        <f t="shared" si="2"/>
        <v>4.5968594906842406E-3</v>
      </c>
      <c r="F62" s="41">
        <f t="shared" si="0"/>
        <v>2.2753623188405796</v>
      </c>
      <c r="G62" s="57">
        <f t="shared" si="1"/>
        <v>157</v>
      </c>
      <c r="H62" s="57">
        <f t="shared" si="3"/>
        <v>55</v>
      </c>
    </row>
    <row r="63" spans="1:8" ht="16.5" customHeight="1">
      <c r="A63" s="46" t="s">
        <v>234</v>
      </c>
      <c r="B63" s="72">
        <v>46</v>
      </c>
      <c r="C63" s="57">
        <v>114</v>
      </c>
      <c r="D63" s="27">
        <v>271</v>
      </c>
      <c r="E63" s="41">
        <f t="shared" si="2"/>
        <v>5.5121633715726958E-3</v>
      </c>
      <c r="F63" s="41">
        <f t="shared" si="0"/>
        <v>4.8913043478260869</v>
      </c>
      <c r="G63" s="57">
        <f t="shared" si="1"/>
        <v>225</v>
      </c>
      <c r="H63" s="57">
        <f t="shared" si="3"/>
        <v>157</v>
      </c>
    </row>
    <row r="64" spans="1:8" ht="16.5" customHeight="1">
      <c r="A64" s="46" t="s">
        <v>235</v>
      </c>
      <c r="B64" s="72">
        <v>158</v>
      </c>
      <c r="C64" s="57">
        <v>315</v>
      </c>
      <c r="D64" s="27">
        <v>211</v>
      </c>
      <c r="E64" s="41">
        <f t="shared" si="2"/>
        <v>4.2917581970547559E-3</v>
      </c>
      <c r="F64" s="41">
        <f t="shared" si="0"/>
        <v>0.33544303797468356</v>
      </c>
      <c r="G64" s="57">
        <f t="shared" si="1"/>
        <v>53</v>
      </c>
      <c r="H64" s="57">
        <f t="shared" si="3"/>
        <v>-104</v>
      </c>
    </row>
    <row r="65" spans="1:8" ht="16.5" customHeight="1">
      <c r="A65" s="46" t="s">
        <v>236</v>
      </c>
      <c r="B65" s="72">
        <v>97</v>
      </c>
      <c r="C65" s="57">
        <v>270</v>
      </c>
      <c r="D65" s="27">
        <v>219</v>
      </c>
      <c r="E65" s="41">
        <f t="shared" si="2"/>
        <v>4.4544788869904806E-3</v>
      </c>
      <c r="F65" s="41">
        <f t="shared" si="0"/>
        <v>1.2577319587628866</v>
      </c>
      <c r="G65" s="57">
        <f t="shared" si="1"/>
        <v>122</v>
      </c>
      <c r="H65" s="57">
        <f t="shared" si="3"/>
        <v>-51</v>
      </c>
    </row>
    <row r="66" spans="1:8" ht="16.5" customHeight="1">
      <c r="A66" s="46" t="s">
        <v>237</v>
      </c>
      <c r="B66" s="72">
        <v>78</v>
      </c>
      <c r="C66" s="57">
        <v>147</v>
      </c>
      <c r="D66" s="27">
        <v>127</v>
      </c>
      <c r="E66" s="41">
        <f t="shared" si="2"/>
        <v>2.5831909527296395E-3</v>
      </c>
      <c r="F66" s="41">
        <f t="shared" ref="F66:F83" si="4">(D66-B66)/B66</f>
        <v>0.62820512820512819</v>
      </c>
      <c r="G66" s="57">
        <f t="shared" ref="G66:G83" si="5">D66-B66</f>
        <v>49</v>
      </c>
      <c r="H66" s="57">
        <f t="shared" si="3"/>
        <v>-20</v>
      </c>
    </row>
    <row r="67" spans="1:8" ht="16.5" customHeight="1">
      <c r="A67" s="46" t="s">
        <v>238</v>
      </c>
      <c r="B67" s="72">
        <v>361</v>
      </c>
      <c r="C67" s="57">
        <v>591</v>
      </c>
      <c r="D67" s="27">
        <v>531</v>
      </c>
      <c r="E67" s="41">
        <f t="shared" ref="E67:E83" si="6">D67/$D$83</f>
        <v>1.0800585794483768E-2</v>
      </c>
      <c r="F67" s="41">
        <f t="shared" si="4"/>
        <v>0.47091412742382271</v>
      </c>
      <c r="G67" s="57">
        <f t="shared" si="5"/>
        <v>170</v>
      </c>
      <c r="H67" s="57">
        <f t="shared" ref="H67:H83" si="7">D67-C67</f>
        <v>-60</v>
      </c>
    </row>
    <row r="68" spans="1:8" ht="16.5" customHeight="1">
      <c r="A68" s="46" t="s">
        <v>239</v>
      </c>
      <c r="B68" s="72">
        <v>358</v>
      </c>
      <c r="C68" s="57">
        <v>642</v>
      </c>
      <c r="D68" s="27">
        <v>565</v>
      </c>
      <c r="E68" s="41">
        <f t="shared" si="6"/>
        <v>1.1492148726710602E-2</v>
      </c>
      <c r="F68" s="41">
        <f t="shared" si="4"/>
        <v>0.57821229050279332</v>
      </c>
      <c r="G68" s="57">
        <f t="shared" si="5"/>
        <v>207</v>
      </c>
      <c r="H68" s="57">
        <f t="shared" si="7"/>
        <v>-77</v>
      </c>
    </row>
    <row r="69" spans="1:8" ht="16.5" customHeight="1">
      <c r="A69" s="46" t="s">
        <v>240</v>
      </c>
      <c r="B69" s="72">
        <v>35</v>
      </c>
      <c r="C69" s="57">
        <v>99</v>
      </c>
      <c r="D69" s="27">
        <v>70</v>
      </c>
      <c r="E69" s="41">
        <f t="shared" si="6"/>
        <v>1.4238060369375965E-3</v>
      </c>
      <c r="F69" s="41">
        <f t="shared" si="4"/>
        <v>1</v>
      </c>
      <c r="G69" s="57">
        <f t="shared" si="5"/>
        <v>35</v>
      </c>
      <c r="H69" s="57">
        <f t="shared" si="7"/>
        <v>-29</v>
      </c>
    </row>
    <row r="70" spans="1:8" ht="16.5" customHeight="1">
      <c r="A70" s="46" t="s">
        <v>241</v>
      </c>
      <c r="B70" s="72">
        <v>45</v>
      </c>
      <c r="C70" s="57">
        <v>89</v>
      </c>
      <c r="D70" s="27">
        <v>85</v>
      </c>
      <c r="E70" s="41">
        <f t="shared" si="6"/>
        <v>1.7289073305670815E-3</v>
      </c>
      <c r="F70" s="41">
        <f t="shared" si="4"/>
        <v>0.88888888888888884</v>
      </c>
      <c r="G70" s="57">
        <f t="shared" si="5"/>
        <v>40</v>
      </c>
      <c r="H70" s="57">
        <f t="shared" si="7"/>
        <v>-4</v>
      </c>
    </row>
    <row r="71" spans="1:8" ht="16.5" customHeight="1">
      <c r="A71" s="46" t="s">
        <v>242</v>
      </c>
      <c r="B71" s="72">
        <v>93</v>
      </c>
      <c r="C71" s="57">
        <v>180</v>
      </c>
      <c r="D71" s="27">
        <v>130</v>
      </c>
      <c r="E71" s="41">
        <f t="shared" si="6"/>
        <v>2.6442112114555367E-3</v>
      </c>
      <c r="F71" s="41">
        <f t="shared" si="4"/>
        <v>0.39784946236559138</v>
      </c>
      <c r="G71" s="57">
        <f t="shared" si="5"/>
        <v>37</v>
      </c>
      <c r="H71" s="57">
        <f t="shared" si="7"/>
        <v>-50</v>
      </c>
    </row>
    <row r="72" spans="1:8" ht="16.5" customHeight="1">
      <c r="A72" s="46" t="s">
        <v>243</v>
      </c>
      <c r="B72" s="72">
        <v>137</v>
      </c>
      <c r="C72" s="57">
        <v>405</v>
      </c>
      <c r="D72" s="27">
        <v>655</v>
      </c>
      <c r="E72" s="41">
        <f t="shared" si="6"/>
        <v>1.3322756488487511E-2</v>
      </c>
      <c r="F72" s="41">
        <f t="shared" si="4"/>
        <v>3.781021897810219</v>
      </c>
      <c r="G72" s="57">
        <f t="shared" si="5"/>
        <v>518</v>
      </c>
      <c r="H72" s="57">
        <f t="shared" si="7"/>
        <v>250</v>
      </c>
    </row>
    <row r="73" spans="1:8" ht="16.5" customHeight="1">
      <c r="A73" s="46" t="s">
        <v>244</v>
      </c>
      <c r="B73" s="72">
        <v>32</v>
      </c>
      <c r="C73" s="57">
        <v>85</v>
      </c>
      <c r="D73" s="27">
        <v>128</v>
      </c>
      <c r="E73" s="41">
        <f t="shared" si="6"/>
        <v>2.6035310389716051E-3</v>
      </c>
      <c r="F73" s="41">
        <f t="shared" si="4"/>
        <v>3</v>
      </c>
      <c r="G73" s="57">
        <f t="shared" si="5"/>
        <v>96</v>
      </c>
      <c r="H73" s="57">
        <f t="shared" si="7"/>
        <v>43</v>
      </c>
    </row>
    <row r="74" spans="1:8" ht="16.5" customHeight="1">
      <c r="A74" s="46" t="s">
        <v>245</v>
      </c>
      <c r="B74" s="72">
        <v>794</v>
      </c>
      <c r="C74" s="57">
        <v>1603</v>
      </c>
      <c r="D74" s="27">
        <v>1291</v>
      </c>
      <c r="E74" s="41">
        <f t="shared" si="6"/>
        <v>2.6259051338377675E-2</v>
      </c>
      <c r="F74" s="41">
        <f t="shared" si="4"/>
        <v>0.62594458438287148</v>
      </c>
      <c r="G74" s="57">
        <f t="shared" si="5"/>
        <v>497</v>
      </c>
      <c r="H74" s="57">
        <f t="shared" si="7"/>
        <v>-312</v>
      </c>
    </row>
    <row r="75" spans="1:8" ht="16.5" customHeight="1">
      <c r="A75" s="46" t="s">
        <v>246</v>
      </c>
      <c r="B75" s="72">
        <v>102</v>
      </c>
      <c r="C75" s="57">
        <v>162</v>
      </c>
      <c r="D75" s="27">
        <v>149</v>
      </c>
      <c r="E75" s="41">
        <f t="shared" si="6"/>
        <v>3.0306728500528843E-3</v>
      </c>
      <c r="F75" s="41">
        <f t="shared" si="4"/>
        <v>0.46078431372549017</v>
      </c>
      <c r="G75" s="57">
        <f t="shared" si="5"/>
        <v>47</v>
      </c>
      <c r="H75" s="57">
        <f t="shared" si="7"/>
        <v>-13</v>
      </c>
    </row>
    <row r="76" spans="1:8" ht="16.5" customHeight="1">
      <c r="A76" s="46" t="s">
        <v>247</v>
      </c>
      <c r="B76" s="72">
        <v>201</v>
      </c>
      <c r="C76" s="57">
        <v>370</v>
      </c>
      <c r="D76" s="27">
        <v>329</v>
      </c>
      <c r="E76" s="41">
        <f t="shared" si="6"/>
        <v>6.6918883736067037E-3</v>
      </c>
      <c r="F76" s="41">
        <f t="shared" si="4"/>
        <v>0.63681592039800994</v>
      </c>
      <c r="G76" s="57">
        <f t="shared" si="5"/>
        <v>128</v>
      </c>
      <c r="H76" s="57">
        <f t="shared" si="7"/>
        <v>-41</v>
      </c>
    </row>
    <row r="77" spans="1:8" ht="16.5" customHeight="1">
      <c r="A77" s="46" t="s">
        <v>248</v>
      </c>
      <c r="B77" s="72">
        <v>18</v>
      </c>
      <c r="C77" s="57">
        <v>16</v>
      </c>
      <c r="D77" s="27">
        <v>24</v>
      </c>
      <c r="E77" s="41">
        <f t="shared" si="6"/>
        <v>4.8816206980717598E-4</v>
      </c>
      <c r="F77" s="41">
        <f t="shared" si="4"/>
        <v>0.33333333333333331</v>
      </c>
      <c r="G77" s="57">
        <f t="shared" si="5"/>
        <v>6</v>
      </c>
      <c r="H77" s="57">
        <f t="shared" si="7"/>
        <v>8</v>
      </c>
    </row>
    <row r="78" spans="1:8" ht="16.5" customHeight="1">
      <c r="A78" s="46" t="s">
        <v>249</v>
      </c>
      <c r="B78" s="72">
        <v>213</v>
      </c>
      <c r="C78" s="57">
        <v>286</v>
      </c>
      <c r="D78" s="27">
        <v>265</v>
      </c>
      <c r="E78" s="41">
        <f t="shared" si="6"/>
        <v>5.3901228541209014E-3</v>
      </c>
      <c r="F78" s="41">
        <f t="shared" si="4"/>
        <v>0.24413145539906103</v>
      </c>
      <c r="G78" s="57">
        <f t="shared" si="5"/>
        <v>52</v>
      </c>
      <c r="H78" s="57">
        <f t="shared" si="7"/>
        <v>-21</v>
      </c>
    </row>
    <row r="79" spans="1:8" ht="16.5" customHeight="1">
      <c r="A79" s="46" t="s">
        <v>250</v>
      </c>
      <c r="B79" s="72">
        <v>76</v>
      </c>
      <c r="C79" s="57">
        <v>193</v>
      </c>
      <c r="D79" s="27">
        <v>296</v>
      </c>
      <c r="E79" s="41">
        <f t="shared" si="6"/>
        <v>6.0206655276218374E-3</v>
      </c>
      <c r="F79" s="41">
        <f t="shared" si="4"/>
        <v>2.8947368421052633</v>
      </c>
      <c r="G79" s="57">
        <f t="shared" si="5"/>
        <v>220</v>
      </c>
      <c r="H79" s="57">
        <f t="shared" si="7"/>
        <v>103</v>
      </c>
    </row>
    <row r="80" spans="1:8" ht="16.5" customHeight="1">
      <c r="A80" s="46" t="s">
        <v>251</v>
      </c>
      <c r="B80" s="72">
        <v>85</v>
      </c>
      <c r="C80" s="57">
        <v>210</v>
      </c>
      <c r="D80" s="27">
        <v>179</v>
      </c>
      <c r="E80" s="41">
        <f t="shared" si="6"/>
        <v>3.6408754373118543E-3</v>
      </c>
      <c r="F80" s="41">
        <f t="shared" si="4"/>
        <v>1.1058823529411765</v>
      </c>
      <c r="G80" s="57">
        <f t="shared" si="5"/>
        <v>94</v>
      </c>
      <c r="H80" s="57">
        <f t="shared" si="7"/>
        <v>-31</v>
      </c>
    </row>
    <row r="81" spans="1:9" ht="16.5" customHeight="1">
      <c r="A81" s="46" t="s">
        <v>252</v>
      </c>
      <c r="B81" s="72">
        <v>59</v>
      </c>
      <c r="C81" s="57">
        <v>123</v>
      </c>
      <c r="D81" s="27">
        <v>90</v>
      </c>
      <c r="E81" s="41">
        <f t="shared" si="6"/>
        <v>1.8306077617769099E-3</v>
      </c>
      <c r="F81" s="41">
        <f t="shared" si="4"/>
        <v>0.52542372881355937</v>
      </c>
      <c r="G81" s="57">
        <f t="shared" si="5"/>
        <v>31</v>
      </c>
      <c r="H81" s="57">
        <f t="shared" si="7"/>
        <v>-33</v>
      </c>
    </row>
    <row r="82" spans="1:9" ht="16.5" customHeight="1">
      <c r="A82" s="46" t="s">
        <v>253</v>
      </c>
      <c r="B82" s="72">
        <v>163</v>
      </c>
      <c r="C82" s="57">
        <v>344</v>
      </c>
      <c r="D82" s="27">
        <v>290</v>
      </c>
      <c r="E82" s="41">
        <f t="shared" si="6"/>
        <v>5.898625010170043E-3</v>
      </c>
      <c r="F82" s="41">
        <f t="shared" si="4"/>
        <v>0.77914110429447858</v>
      </c>
      <c r="G82" s="57">
        <f t="shared" si="5"/>
        <v>127</v>
      </c>
      <c r="H82" s="57">
        <f t="shared" si="7"/>
        <v>-54</v>
      </c>
    </row>
    <row r="83" spans="1:9" s="10" customFormat="1" ht="16.5" customHeight="1">
      <c r="A83" s="46" t="s">
        <v>173</v>
      </c>
      <c r="B83" s="67">
        <v>31882</v>
      </c>
      <c r="C83" s="68">
        <v>55013</v>
      </c>
      <c r="D83" s="71">
        <v>49164</v>
      </c>
      <c r="E83" s="41">
        <f t="shared" si="6"/>
        <v>1</v>
      </c>
      <c r="F83" s="41">
        <f t="shared" si="4"/>
        <v>0.54206135123267052</v>
      </c>
      <c r="G83" s="57">
        <f t="shared" si="5"/>
        <v>17282</v>
      </c>
      <c r="H83" s="57">
        <f t="shared" si="7"/>
        <v>-5849</v>
      </c>
      <c r="I83" s="112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G93"/>
  <sheetViews>
    <sheetView topLeftCell="A73" zoomScale="80" zoomScaleNormal="80" workbookViewId="0">
      <selection activeCell="I2" sqref="I2"/>
    </sheetView>
  </sheetViews>
  <sheetFormatPr defaultRowHeight="14.5"/>
  <cols>
    <col min="1" max="1" width="38.453125" customWidth="1"/>
    <col min="2" max="2" width="9.1796875" style="152"/>
    <col min="3" max="3" width="9.1796875" style="148"/>
    <col min="4" max="4" width="9.1796875" style="150"/>
    <col min="5" max="5" width="24.453125" customWidth="1"/>
    <col min="6" max="6" width="27" customWidth="1"/>
    <col min="7" max="7" width="29.54296875" customWidth="1"/>
  </cols>
  <sheetData>
    <row r="1" spans="1:7" ht="48.65" customHeight="1">
      <c r="A1" s="98" t="s">
        <v>90</v>
      </c>
      <c r="B1" s="167">
        <v>42186</v>
      </c>
      <c r="C1" s="167">
        <v>42522</v>
      </c>
      <c r="D1" s="167">
        <v>42552</v>
      </c>
      <c r="E1" s="14" t="s">
        <v>319</v>
      </c>
      <c r="F1" s="96" t="s">
        <v>320</v>
      </c>
      <c r="G1" s="2" t="s">
        <v>321</v>
      </c>
    </row>
    <row r="2" spans="1:7">
      <c r="A2" s="82" t="s">
        <v>2</v>
      </c>
      <c r="B2" s="111">
        <v>64.765435819781217</v>
      </c>
      <c r="C2" s="111">
        <v>80.040080231398264</v>
      </c>
      <c r="D2" s="111">
        <v>75.845219986700798</v>
      </c>
      <c r="E2" s="94">
        <f>(D2-B2)/B2</f>
        <v>0.17107557490619862</v>
      </c>
      <c r="F2" s="83">
        <f>D2-B2</f>
        <v>11.07978416691958</v>
      </c>
      <c r="G2" s="83">
        <f>D2-C2</f>
        <v>-4.1948602446974661</v>
      </c>
    </row>
    <row r="3" spans="1:7">
      <c r="A3" s="82" t="s">
        <v>3</v>
      </c>
      <c r="B3" s="111">
        <v>63.257250191033002</v>
      </c>
      <c r="C3" s="111">
        <v>116.4731035185165</v>
      </c>
      <c r="D3" s="111">
        <v>101.33770471926327</v>
      </c>
      <c r="E3" s="94">
        <f t="shared" ref="E3:E66" si="0">(D3-B3)/B3</f>
        <v>0.60199351715779048</v>
      </c>
      <c r="F3" s="83">
        <f t="shared" ref="F3:F66" si="1">D3-B3</f>
        <v>38.08045452823027</v>
      </c>
      <c r="G3" s="83">
        <f t="shared" ref="G3:G66" si="2">D3-C3</f>
        <v>-15.135398799253224</v>
      </c>
    </row>
    <row r="4" spans="1:7">
      <c r="A4" s="82" t="s">
        <v>4</v>
      </c>
      <c r="B4" s="111">
        <v>66.289048482865951</v>
      </c>
      <c r="C4" s="111">
        <v>82.578229279051342</v>
      </c>
      <c r="D4" s="111">
        <v>84.840659078093495</v>
      </c>
      <c r="E4" s="94">
        <f t="shared" si="0"/>
        <v>0.27985935866951939</v>
      </c>
      <c r="F4" s="83">
        <f t="shared" si="1"/>
        <v>18.551610595227544</v>
      </c>
      <c r="G4" s="83">
        <f t="shared" si="2"/>
        <v>2.2624297990421525</v>
      </c>
    </row>
    <row r="5" spans="1:7">
      <c r="A5" s="82" t="s">
        <v>5</v>
      </c>
      <c r="B5" s="111">
        <v>94.593742617211831</v>
      </c>
      <c r="C5" s="111">
        <v>134.71362163522642</v>
      </c>
      <c r="D5" s="111">
        <v>131.11895950343336</v>
      </c>
      <c r="E5" s="94">
        <f t="shared" si="0"/>
        <v>0.38612719906882692</v>
      </c>
      <c r="F5" s="83">
        <f t="shared" si="1"/>
        <v>36.525216886221529</v>
      </c>
      <c r="G5" s="83">
        <f t="shared" si="2"/>
        <v>-3.5946621317930578</v>
      </c>
    </row>
    <row r="6" spans="1:7">
      <c r="A6" s="82" t="s">
        <v>6</v>
      </c>
      <c r="B6" s="111">
        <v>178.90227125634041</v>
      </c>
      <c r="C6" s="111">
        <v>216.64557963536291</v>
      </c>
      <c r="D6" s="111">
        <v>257.52227894150093</v>
      </c>
      <c r="E6" s="94">
        <f t="shared" si="0"/>
        <v>0.43945785111084312</v>
      </c>
      <c r="F6" s="83">
        <f t="shared" si="1"/>
        <v>78.620007685160516</v>
      </c>
      <c r="G6" s="83">
        <f t="shared" si="2"/>
        <v>40.876699306138022</v>
      </c>
    </row>
    <row r="7" spans="1:7">
      <c r="A7" s="82" t="s">
        <v>7</v>
      </c>
      <c r="B7" s="111">
        <v>93.042936473272775</v>
      </c>
      <c r="C7" s="111">
        <v>104.90379534828078</v>
      </c>
      <c r="D7" s="111">
        <v>109.06671864685522</v>
      </c>
      <c r="E7" s="94">
        <f t="shared" si="0"/>
        <v>0.17221922244667534</v>
      </c>
      <c r="F7" s="83">
        <f t="shared" si="1"/>
        <v>16.023782173582447</v>
      </c>
      <c r="G7" s="83">
        <f t="shared" si="2"/>
        <v>4.1629232985744409</v>
      </c>
    </row>
    <row r="8" spans="1:7">
      <c r="A8" s="82" t="s">
        <v>282</v>
      </c>
      <c r="B8" s="111">
        <v>69.035505818145992</v>
      </c>
      <c r="C8" s="111">
        <v>84.666367586617199</v>
      </c>
      <c r="D8" s="111">
        <v>83.342899149102365</v>
      </c>
      <c r="E8" s="94">
        <f t="shared" si="0"/>
        <v>0.20724688204132305</v>
      </c>
      <c r="F8" s="83">
        <f t="shared" si="1"/>
        <v>14.307393330956373</v>
      </c>
      <c r="G8" s="83">
        <f t="shared" si="2"/>
        <v>-1.3234684375148333</v>
      </c>
    </row>
    <row r="9" spans="1:7">
      <c r="A9" s="82" t="s">
        <v>8</v>
      </c>
      <c r="B9" s="111">
        <v>80.273551784669394</v>
      </c>
      <c r="C9" s="111">
        <v>116.02788195728347</v>
      </c>
      <c r="D9" s="111">
        <v>120.05754796398239</v>
      </c>
      <c r="E9" s="94">
        <f t="shared" si="0"/>
        <v>0.49560528087796563</v>
      </c>
      <c r="F9" s="83">
        <f t="shared" si="1"/>
        <v>39.783996179312993</v>
      </c>
      <c r="G9" s="83">
        <f t="shared" si="2"/>
        <v>4.0296660066989176</v>
      </c>
    </row>
    <row r="10" spans="1:7">
      <c r="A10" s="82" t="s">
        <v>9</v>
      </c>
      <c r="B10" s="111">
        <v>64.076887984112162</v>
      </c>
      <c r="C10" s="111">
        <v>81.461290920037172</v>
      </c>
      <c r="D10" s="111">
        <v>76.669180675716817</v>
      </c>
      <c r="E10" s="94">
        <f t="shared" si="0"/>
        <v>0.19651848096503857</v>
      </c>
      <c r="F10" s="83">
        <f t="shared" si="1"/>
        <v>12.592292691604655</v>
      </c>
      <c r="G10" s="83">
        <f t="shared" si="2"/>
        <v>-4.7921102443203552</v>
      </c>
    </row>
    <row r="11" spans="1:7">
      <c r="A11" s="82" t="s">
        <v>10</v>
      </c>
      <c r="B11" s="111">
        <v>89.250034939025767</v>
      </c>
      <c r="C11" s="111">
        <v>115.30920350746459</v>
      </c>
      <c r="D11" s="111">
        <v>110.12461283323492</v>
      </c>
      <c r="E11" s="94">
        <f t="shared" si="0"/>
        <v>0.23388873638503715</v>
      </c>
      <c r="F11" s="83">
        <f t="shared" si="1"/>
        <v>20.874577894209153</v>
      </c>
      <c r="G11" s="83">
        <f t="shared" si="2"/>
        <v>-5.1845906742296677</v>
      </c>
    </row>
    <row r="12" spans="1:7">
      <c r="A12" s="82" t="s">
        <v>11</v>
      </c>
      <c r="B12" s="111">
        <v>162.0355909341726</v>
      </c>
      <c r="C12" s="111">
        <v>194.73694314319832</v>
      </c>
      <c r="D12" s="111">
        <v>186.32452899178261</v>
      </c>
      <c r="E12" s="94">
        <f t="shared" si="0"/>
        <v>0.14989878407316981</v>
      </c>
      <c r="F12" s="83">
        <f t="shared" si="1"/>
        <v>24.288938057610011</v>
      </c>
      <c r="G12" s="83">
        <f t="shared" si="2"/>
        <v>-8.4124141514157031</v>
      </c>
    </row>
    <row r="13" spans="1:7">
      <c r="A13" s="82" t="s">
        <v>12</v>
      </c>
      <c r="B13" s="111">
        <v>60.612155431473361</v>
      </c>
      <c r="C13" s="111">
        <v>74.603068458861074</v>
      </c>
      <c r="D13" s="111">
        <v>74.440924242747812</v>
      </c>
      <c r="E13" s="94">
        <f t="shared" si="0"/>
        <v>0.22815174139301023</v>
      </c>
      <c r="F13" s="83">
        <f t="shared" si="1"/>
        <v>13.82876881127445</v>
      </c>
      <c r="G13" s="83">
        <f t="shared" si="2"/>
        <v>-0.16214421611326202</v>
      </c>
    </row>
    <row r="14" spans="1:7">
      <c r="A14" s="82" t="s">
        <v>13</v>
      </c>
      <c r="B14" s="111">
        <v>51.226095805298534</v>
      </c>
      <c r="C14" s="111">
        <v>64.607280883687409</v>
      </c>
      <c r="D14" s="111">
        <v>64.257439572842017</v>
      </c>
      <c r="E14" s="94">
        <f t="shared" si="0"/>
        <v>0.25438877514838043</v>
      </c>
      <c r="F14" s="83">
        <f t="shared" si="1"/>
        <v>13.031343767543483</v>
      </c>
      <c r="G14" s="83">
        <f t="shared" si="2"/>
        <v>-0.34984131084539172</v>
      </c>
    </row>
    <row r="15" spans="1:7">
      <c r="A15" s="82" t="s">
        <v>14</v>
      </c>
      <c r="B15" s="111">
        <v>50.404465224124856</v>
      </c>
      <c r="C15" s="111">
        <v>62.020198505283616</v>
      </c>
      <c r="D15" s="111">
        <v>62.828444204125915</v>
      </c>
      <c r="E15" s="94">
        <f t="shared" si="0"/>
        <v>0.24648568186880848</v>
      </c>
      <c r="F15" s="83">
        <f t="shared" si="1"/>
        <v>12.42397898000106</v>
      </c>
      <c r="G15" s="83">
        <f t="shared" si="2"/>
        <v>0.80824569884229902</v>
      </c>
    </row>
    <row r="16" spans="1:7">
      <c r="A16" s="82" t="s">
        <v>264</v>
      </c>
      <c r="B16" s="111">
        <v>56.126228419215089</v>
      </c>
      <c r="C16" s="111">
        <v>70.774901808375361</v>
      </c>
      <c r="D16" s="111">
        <v>69.365448136532692</v>
      </c>
      <c r="E16" s="94">
        <f t="shared" si="0"/>
        <v>0.23588293905002694</v>
      </c>
      <c r="F16" s="83">
        <f t="shared" si="1"/>
        <v>13.239219717317603</v>
      </c>
      <c r="G16" s="83">
        <f t="shared" si="2"/>
        <v>-1.4094536718426696</v>
      </c>
    </row>
    <row r="17" spans="1:7">
      <c r="A17" s="82" t="s">
        <v>16</v>
      </c>
      <c r="B17" s="111">
        <v>77.869107172712432</v>
      </c>
      <c r="C17" s="111">
        <v>96.691288572079557</v>
      </c>
      <c r="D17" s="111">
        <v>93.838541336328632</v>
      </c>
      <c r="E17" s="94">
        <f t="shared" si="0"/>
        <v>0.20508048369164231</v>
      </c>
      <c r="F17" s="83">
        <f t="shared" si="1"/>
        <v>15.969434163616199</v>
      </c>
      <c r="G17" s="83">
        <f t="shared" si="2"/>
        <v>-2.8527472357509254</v>
      </c>
    </row>
    <row r="18" spans="1:7">
      <c r="A18" s="82" t="s">
        <v>17</v>
      </c>
      <c r="B18" s="111">
        <v>65.059158908392149</v>
      </c>
      <c r="C18" s="111">
        <v>79.25683440612211</v>
      </c>
      <c r="D18" s="111">
        <v>77.456652021893476</v>
      </c>
      <c r="E18" s="94">
        <f t="shared" si="0"/>
        <v>0.19055723008896971</v>
      </c>
      <c r="F18" s="83">
        <f t="shared" si="1"/>
        <v>12.397493113501326</v>
      </c>
      <c r="G18" s="83">
        <f t="shared" si="2"/>
        <v>-1.8001823842286342</v>
      </c>
    </row>
    <row r="19" spans="1:7">
      <c r="A19" s="82" t="s">
        <v>265</v>
      </c>
      <c r="B19" s="111">
        <v>182.47402347594252</v>
      </c>
      <c r="C19" s="111">
        <v>241.36223824566622</v>
      </c>
      <c r="D19" s="111">
        <v>215.20921078614214</v>
      </c>
      <c r="E19" s="94">
        <f t="shared" si="0"/>
        <v>0.17939642414097065</v>
      </c>
      <c r="F19" s="83">
        <f t="shared" si="1"/>
        <v>32.73518731019962</v>
      </c>
      <c r="G19" s="83">
        <f t="shared" si="2"/>
        <v>-26.153027459524083</v>
      </c>
    </row>
    <row r="20" spans="1:7">
      <c r="A20" s="82" t="s">
        <v>19</v>
      </c>
      <c r="B20" s="111">
        <v>97.076239089944991</v>
      </c>
      <c r="C20" s="111">
        <v>116.44461345371766</v>
      </c>
      <c r="D20" s="111">
        <v>113.98522876169829</v>
      </c>
      <c r="E20" s="94">
        <f t="shared" si="0"/>
        <v>0.1741825788706797</v>
      </c>
      <c r="F20" s="83">
        <f t="shared" si="1"/>
        <v>16.908989671753304</v>
      </c>
      <c r="G20" s="83">
        <f t="shared" si="2"/>
        <v>-2.4593846920193698</v>
      </c>
    </row>
    <row r="21" spans="1:7">
      <c r="A21" s="82" t="s">
        <v>266</v>
      </c>
      <c r="B21" s="111">
        <v>128.02631254777924</v>
      </c>
      <c r="C21" s="111">
        <v>158.87698990799345</v>
      </c>
      <c r="D21" s="111">
        <v>137.41998389313289</v>
      </c>
      <c r="E21" s="94">
        <f t="shared" si="0"/>
        <v>7.337297433953624E-2</v>
      </c>
      <c r="F21" s="83">
        <f t="shared" si="1"/>
        <v>9.3936713453536527</v>
      </c>
      <c r="G21" s="83">
        <f t="shared" si="2"/>
        <v>-21.457006014860553</v>
      </c>
    </row>
    <row r="22" spans="1:7">
      <c r="A22" s="82" t="s">
        <v>267</v>
      </c>
      <c r="B22" s="111">
        <v>72.40883714283548</v>
      </c>
      <c r="C22" s="111">
        <v>91.198779852640172</v>
      </c>
      <c r="D22" s="111">
        <v>87.011976743542789</v>
      </c>
      <c r="E22" s="94">
        <f t="shared" si="0"/>
        <v>0.20167620661965321</v>
      </c>
      <c r="F22" s="83">
        <f t="shared" si="1"/>
        <v>14.603139600707308</v>
      </c>
      <c r="G22" s="83">
        <f t="shared" si="2"/>
        <v>-4.186803109097383</v>
      </c>
    </row>
    <row r="23" spans="1:7">
      <c r="A23" s="82" t="s">
        <v>268</v>
      </c>
      <c r="B23" s="111">
        <v>71.151349375703631</v>
      </c>
      <c r="C23" s="111">
        <v>88.71153243572563</v>
      </c>
      <c r="D23" s="111">
        <v>85.034364345235005</v>
      </c>
      <c r="E23" s="94">
        <f t="shared" si="0"/>
        <v>0.1951194895296261</v>
      </c>
      <c r="F23" s="83">
        <f t="shared" si="1"/>
        <v>13.883014969531374</v>
      </c>
      <c r="G23" s="83">
        <f t="shared" si="2"/>
        <v>-3.6771680904906248</v>
      </c>
    </row>
    <row r="24" spans="1:7">
      <c r="A24" s="82" t="s">
        <v>23</v>
      </c>
      <c r="B24" s="111">
        <v>102.44290082659086</v>
      </c>
      <c r="C24" s="111">
        <v>115.23398414958693</v>
      </c>
      <c r="D24" s="111">
        <v>115.29392761220679</v>
      </c>
      <c r="E24" s="94">
        <f t="shared" si="0"/>
        <v>0.12544575253066456</v>
      </c>
      <c r="F24" s="83">
        <f t="shared" si="1"/>
        <v>12.851026785615929</v>
      </c>
      <c r="G24" s="83">
        <f t="shared" si="2"/>
        <v>5.9943462619855836E-2</v>
      </c>
    </row>
    <row r="25" spans="1:7">
      <c r="A25" s="82" t="s">
        <v>269</v>
      </c>
      <c r="B25" s="111">
        <v>68.770198960158908</v>
      </c>
      <c r="C25" s="111">
        <v>83.949971627704926</v>
      </c>
      <c r="D25" s="111">
        <v>82.155542506146119</v>
      </c>
      <c r="E25" s="94">
        <f t="shared" si="0"/>
        <v>0.19463872067233412</v>
      </c>
      <c r="F25" s="83">
        <f t="shared" si="1"/>
        <v>13.385343545987212</v>
      </c>
      <c r="G25" s="83">
        <f t="shared" si="2"/>
        <v>-1.7944291215588066</v>
      </c>
    </row>
    <row r="26" spans="1:7">
      <c r="A26" s="82" t="s">
        <v>25</v>
      </c>
      <c r="B26" s="111">
        <v>94.364904392592095</v>
      </c>
      <c r="C26" s="111">
        <v>108.47240852993764</v>
      </c>
      <c r="D26" s="111">
        <v>112.67598376304424</v>
      </c>
      <c r="E26" s="94">
        <f t="shared" si="0"/>
        <v>0.19404543975662225</v>
      </c>
      <c r="F26" s="83">
        <f t="shared" si="1"/>
        <v>18.311079370452148</v>
      </c>
      <c r="G26" s="83">
        <f t="shared" si="2"/>
        <v>4.203575233106605</v>
      </c>
    </row>
    <row r="27" spans="1:7">
      <c r="A27" s="82" t="s">
        <v>26</v>
      </c>
      <c r="B27" s="111">
        <v>85.26506016670514</v>
      </c>
      <c r="C27" s="111">
        <v>101.47124757653393</v>
      </c>
      <c r="D27" s="111">
        <v>96.820332454170654</v>
      </c>
      <c r="E27" s="94">
        <f t="shared" si="0"/>
        <v>0.13552177486151229</v>
      </c>
      <c r="F27" s="83">
        <f t="shared" si="1"/>
        <v>11.555272287465513</v>
      </c>
      <c r="G27" s="83">
        <f t="shared" si="2"/>
        <v>-4.6509151223632728</v>
      </c>
    </row>
    <row r="28" spans="1:7">
      <c r="A28" s="82" t="s">
        <v>27</v>
      </c>
      <c r="B28" s="111">
        <v>77.917245148365339</v>
      </c>
      <c r="C28" s="111">
        <v>91.719002589534156</v>
      </c>
      <c r="D28" s="111">
        <v>91.160827448703969</v>
      </c>
      <c r="E28" s="94">
        <f t="shared" si="0"/>
        <v>0.16996984781893915</v>
      </c>
      <c r="F28" s="83">
        <f t="shared" si="1"/>
        <v>13.24358230033863</v>
      </c>
      <c r="G28" s="83">
        <f t="shared" si="2"/>
        <v>-0.55817514083018693</v>
      </c>
    </row>
    <row r="29" spans="1:7">
      <c r="A29" s="82" t="s">
        <v>28</v>
      </c>
      <c r="B29" s="111">
        <v>108.15292828125455</v>
      </c>
      <c r="C29" s="111">
        <v>120.86507734011218</v>
      </c>
      <c r="D29" s="111">
        <v>116.57936297899543</v>
      </c>
      <c r="E29" s="94">
        <f t="shared" si="0"/>
        <v>7.7912219591759202E-2</v>
      </c>
      <c r="F29" s="83">
        <f t="shared" si="1"/>
        <v>8.4264346977408877</v>
      </c>
      <c r="G29" s="83">
        <f t="shared" si="2"/>
        <v>-4.2857143611167459</v>
      </c>
    </row>
    <row r="30" spans="1:7">
      <c r="A30" s="82" t="s">
        <v>29</v>
      </c>
      <c r="B30" s="111">
        <v>119.69071771560066</v>
      </c>
      <c r="C30" s="111">
        <v>161.24935164441894</v>
      </c>
      <c r="D30" s="111">
        <v>136.2661745438277</v>
      </c>
      <c r="E30" s="94">
        <f t="shared" si="0"/>
        <v>0.13848573343517162</v>
      </c>
      <c r="F30" s="83">
        <f t="shared" si="1"/>
        <v>16.575456828227047</v>
      </c>
      <c r="G30" s="83">
        <f t="shared" si="2"/>
        <v>-24.983177100591234</v>
      </c>
    </row>
    <row r="31" spans="1:7">
      <c r="A31" s="82" t="s">
        <v>30</v>
      </c>
      <c r="B31" s="111">
        <v>52.969246500485198</v>
      </c>
      <c r="C31" s="111">
        <v>66.141013525344945</v>
      </c>
      <c r="D31" s="111">
        <v>66.166491643217768</v>
      </c>
      <c r="E31" s="94">
        <f t="shared" si="0"/>
        <v>0.24914919532811711</v>
      </c>
      <c r="F31" s="83">
        <f t="shared" si="1"/>
        <v>13.197245142732569</v>
      </c>
      <c r="G31" s="83">
        <f t="shared" si="2"/>
        <v>2.5478117872822281E-2</v>
      </c>
    </row>
    <row r="32" spans="1:7">
      <c r="A32" s="82" t="s">
        <v>31</v>
      </c>
      <c r="B32" s="111">
        <v>56.881004975936044</v>
      </c>
      <c r="C32" s="111">
        <v>71.930921561159039</v>
      </c>
      <c r="D32" s="111">
        <v>70.99090543683819</v>
      </c>
      <c r="E32" s="94">
        <f t="shared" si="0"/>
        <v>0.24805997128340912</v>
      </c>
      <c r="F32" s="83">
        <f t="shared" si="1"/>
        <v>14.109900460902146</v>
      </c>
      <c r="G32" s="83">
        <f t="shared" si="2"/>
        <v>-0.94001612432084869</v>
      </c>
    </row>
    <row r="33" spans="1:7">
      <c r="A33" s="82" t="s">
        <v>270</v>
      </c>
      <c r="B33" s="111">
        <v>84.713664061280085</v>
      </c>
      <c r="C33" s="111">
        <v>108.31179766908798</v>
      </c>
      <c r="D33" s="111">
        <v>103.12614731140064</v>
      </c>
      <c r="E33" s="94">
        <f t="shared" si="0"/>
        <v>0.21734962658209844</v>
      </c>
      <c r="F33" s="83">
        <f t="shared" si="1"/>
        <v>18.412483250120559</v>
      </c>
      <c r="G33" s="83">
        <f t="shared" si="2"/>
        <v>-5.1856503576873365</v>
      </c>
    </row>
    <row r="34" spans="1:7">
      <c r="A34" s="82" t="s">
        <v>271</v>
      </c>
      <c r="B34" s="111">
        <v>93.499297339741588</v>
      </c>
      <c r="C34" s="111">
        <v>113.46233413495089</v>
      </c>
      <c r="D34" s="111">
        <v>108.85240691439317</v>
      </c>
      <c r="E34" s="94">
        <f t="shared" si="0"/>
        <v>0.16420561449637538</v>
      </c>
      <c r="F34" s="83">
        <f t="shared" si="1"/>
        <v>15.353109574651583</v>
      </c>
      <c r="G34" s="83">
        <f t="shared" si="2"/>
        <v>-4.6099272205577222</v>
      </c>
    </row>
    <row r="35" spans="1:7">
      <c r="A35" s="82" t="s">
        <v>34</v>
      </c>
      <c r="B35" s="111">
        <v>128.35683666109307</v>
      </c>
      <c r="C35" s="111">
        <v>155.85738236048459</v>
      </c>
      <c r="D35" s="111">
        <v>138.37911325160647</v>
      </c>
      <c r="E35" s="94">
        <f t="shared" si="0"/>
        <v>7.8081361703979307E-2</v>
      </c>
      <c r="F35" s="83">
        <f t="shared" si="1"/>
        <v>10.0222765905134</v>
      </c>
      <c r="G35" s="83">
        <f t="shared" si="2"/>
        <v>-17.478269108878123</v>
      </c>
    </row>
    <row r="36" spans="1:7">
      <c r="A36" s="82" t="s">
        <v>35</v>
      </c>
      <c r="B36" s="111">
        <v>98.727794139616279</v>
      </c>
      <c r="C36" s="111">
        <v>115.19522179170654</v>
      </c>
      <c r="D36" s="111">
        <v>109.12203740041777</v>
      </c>
      <c r="E36" s="94">
        <f t="shared" si="0"/>
        <v>0.10528183427356262</v>
      </c>
      <c r="F36" s="83">
        <f t="shared" si="1"/>
        <v>10.394243260801488</v>
      </c>
      <c r="G36" s="83">
        <f t="shared" si="2"/>
        <v>-6.0731843912887769</v>
      </c>
    </row>
    <row r="37" spans="1:7">
      <c r="A37" s="82" t="s">
        <v>36</v>
      </c>
      <c r="B37" s="111">
        <v>83.622544993157675</v>
      </c>
      <c r="C37" s="111">
        <v>97.216314730687728</v>
      </c>
      <c r="D37" s="111">
        <v>94.712130161957845</v>
      </c>
      <c r="E37" s="94">
        <f t="shared" si="0"/>
        <v>0.1326147771478082</v>
      </c>
      <c r="F37" s="83">
        <f t="shared" si="1"/>
        <v>11.08958516880017</v>
      </c>
      <c r="G37" s="83">
        <f t="shared" si="2"/>
        <v>-2.5041845687298832</v>
      </c>
    </row>
    <row r="38" spans="1:7">
      <c r="A38" s="82" t="s">
        <v>37</v>
      </c>
      <c r="B38" s="111">
        <v>98.272589875524304</v>
      </c>
      <c r="C38" s="111">
        <v>114.54750670241287</v>
      </c>
      <c r="D38" s="111">
        <v>109.73103767996497</v>
      </c>
      <c r="E38" s="94">
        <f t="shared" si="0"/>
        <v>0.11659861431304863</v>
      </c>
      <c r="F38" s="83">
        <f t="shared" si="1"/>
        <v>11.458447804440667</v>
      </c>
      <c r="G38" s="83">
        <f t="shared" si="2"/>
        <v>-4.8164690224479045</v>
      </c>
    </row>
    <row r="39" spans="1:7">
      <c r="A39" s="82" t="s">
        <v>38</v>
      </c>
      <c r="B39" s="111">
        <v>51.285518958943094</v>
      </c>
      <c r="C39" s="111">
        <v>64.386766800724018</v>
      </c>
      <c r="D39" s="111">
        <v>64.861624863798625</v>
      </c>
      <c r="E39" s="94">
        <f t="shared" si="0"/>
        <v>0.26471616511717388</v>
      </c>
      <c r="F39" s="83">
        <f t="shared" si="1"/>
        <v>13.576105904855531</v>
      </c>
      <c r="G39" s="83">
        <f t="shared" si="2"/>
        <v>0.47485806307460621</v>
      </c>
    </row>
    <row r="40" spans="1:7">
      <c r="A40" s="82" t="s">
        <v>39</v>
      </c>
      <c r="B40" s="111">
        <v>86.513961669516519</v>
      </c>
      <c r="C40" s="111">
        <v>104.40203953554321</v>
      </c>
      <c r="D40" s="111">
        <v>100.8241589313531</v>
      </c>
      <c r="E40" s="94">
        <f t="shared" si="0"/>
        <v>0.16540910837607409</v>
      </c>
      <c r="F40" s="83">
        <f t="shared" si="1"/>
        <v>14.310197261836578</v>
      </c>
      <c r="G40" s="83">
        <f t="shared" si="2"/>
        <v>-3.5778806041901134</v>
      </c>
    </row>
    <row r="41" spans="1:7">
      <c r="A41" s="82" t="s">
        <v>40</v>
      </c>
      <c r="B41" s="111">
        <v>58.359135606235661</v>
      </c>
      <c r="C41" s="111">
        <v>71.866353992278107</v>
      </c>
      <c r="D41" s="111">
        <v>71.914422333945723</v>
      </c>
      <c r="E41" s="94">
        <f t="shared" si="0"/>
        <v>0.23227360355662435</v>
      </c>
      <c r="F41" s="83">
        <f t="shared" si="1"/>
        <v>13.555286727710062</v>
      </c>
      <c r="G41" s="83">
        <f t="shared" si="2"/>
        <v>4.8068341667615755E-2</v>
      </c>
    </row>
    <row r="42" spans="1:7">
      <c r="A42" s="82" t="s">
        <v>272</v>
      </c>
      <c r="B42" s="111">
        <v>63.918854566326218</v>
      </c>
      <c r="C42" s="111">
        <v>80.824267373409981</v>
      </c>
      <c r="D42" s="111">
        <v>79.940523029845991</v>
      </c>
      <c r="E42" s="94">
        <f t="shared" si="0"/>
        <v>0.25065637631060306</v>
      </c>
      <c r="F42" s="83">
        <f t="shared" si="1"/>
        <v>16.021668463519774</v>
      </c>
      <c r="G42" s="83">
        <f t="shared" si="2"/>
        <v>-0.88374434356398979</v>
      </c>
    </row>
    <row r="43" spans="1:7">
      <c r="A43" s="82" t="s">
        <v>42</v>
      </c>
      <c r="B43" s="111">
        <v>69.780347819284472</v>
      </c>
      <c r="C43" s="111">
        <v>84.567366785061409</v>
      </c>
      <c r="D43" s="111">
        <v>84.73339273153627</v>
      </c>
      <c r="E43" s="94">
        <f t="shared" si="0"/>
        <v>0.21428733704476291</v>
      </c>
      <c r="F43" s="83">
        <f t="shared" si="1"/>
        <v>14.953044912251798</v>
      </c>
      <c r="G43" s="83">
        <f t="shared" si="2"/>
        <v>0.16602594647486058</v>
      </c>
    </row>
    <row r="44" spans="1:7">
      <c r="A44" s="82" t="s">
        <v>273</v>
      </c>
      <c r="B44" s="111">
        <v>58.128836249964081</v>
      </c>
      <c r="C44" s="111">
        <v>69.819781843248137</v>
      </c>
      <c r="D44" s="111">
        <v>71.280358502416135</v>
      </c>
      <c r="E44" s="94">
        <f t="shared" si="0"/>
        <v>0.22624781607356159</v>
      </c>
      <c r="F44" s="83">
        <f t="shared" si="1"/>
        <v>13.151522252452054</v>
      </c>
      <c r="G44" s="83">
        <f t="shared" si="2"/>
        <v>1.4605766591679981</v>
      </c>
    </row>
    <row r="45" spans="1:7">
      <c r="A45" s="82" t="s">
        <v>274</v>
      </c>
      <c r="B45" s="111">
        <v>57.464569912974149</v>
      </c>
      <c r="C45" s="111">
        <v>71.239530211854458</v>
      </c>
      <c r="D45" s="111">
        <v>71.655491773105595</v>
      </c>
      <c r="E45" s="94">
        <f t="shared" si="0"/>
        <v>0.24695080606402434</v>
      </c>
      <c r="F45" s="83">
        <f t="shared" si="1"/>
        <v>14.190921860131446</v>
      </c>
      <c r="G45" s="83">
        <f t="shared" si="2"/>
        <v>0.41596156125113737</v>
      </c>
    </row>
    <row r="46" spans="1:7">
      <c r="A46" s="82" t="s">
        <v>45</v>
      </c>
      <c r="B46" s="111">
        <v>105.21567402024814</v>
      </c>
      <c r="C46" s="111">
        <v>135.49507981779107</v>
      </c>
      <c r="D46" s="111">
        <v>131.62555528188528</v>
      </c>
      <c r="E46" s="94">
        <f t="shared" si="0"/>
        <v>0.25100710048727826</v>
      </c>
      <c r="F46" s="83">
        <f t="shared" si="1"/>
        <v>26.409881261637139</v>
      </c>
      <c r="G46" s="83">
        <f t="shared" si="2"/>
        <v>-3.8695245359057822</v>
      </c>
    </row>
    <row r="47" spans="1:7">
      <c r="A47" s="82" t="s">
        <v>46</v>
      </c>
      <c r="B47" s="111">
        <v>195.33224771697826</v>
      </c>
      <c r="C47" s="111">
        <v>250.8425354806545</v>
      </c>
      <c r="D47" s="111">
        <v>237.19299274563318</v>
      </c>
      <c r="E47" s="94">
        <f t="shared" si="0"/>
        <v>0.21430534649510607</v>
      </c>
      <c r="F47" s="83">
        <f t="shared" si="1"/>
        <v>41.860745028654918</v>
      </c>
      <c r="G47" s="83">
        <f t="shared" si="2"/>
        <v>-13.649542735021328</v>
      </c>
    </row>
    <row r="48" spans="1:7">
      <c r="A48" s="82" t="s">
        <v>47</v>
      </c>
      <c r="B48" s="111">
        <v>78.608636475423793</v>
      </c>
      <c r="C48" s="111">
        <v>96.674643006595488</v>
      </c>
      <c r="D48" s="111">
        <v>94.595410678285958</v>
      </c>
      <c r="E48" s="94">
        <f t="shared" si="0"/>
        <v>0.20337172758187036</v>
      </c>
      <c r="F48" s="83">
        <f t="shared" si="1"/>
        <v>15.986774202862165</v>
      </c>
      <c r="G48" s="83">
        <f t="shared" si="2"/>
        <v>-2.07923232830953</v>
      </c>
    </row>
    <row r="49" spans="1:7">
      <c r="A49" s="82" t="s">
        <v>48</v>
      </c>
      <c r="B49" s="111">
        <v>65.248098318513215</v>
      </c>
      <c r="C49" s="111">
        <v>86.02122690808757</v>
      </c>
      <c r="D49" s="111">
        <v>85.162449051136093</v>
      </c>
      <c r="E49" s="94">
        <f t="shared" si="0"/>
        <v>0.30520967270815413</v>
      </c>
      <c r="F49" s="83">
        <f t="shared" si="1"/>
        <v>19.914350732622879</v>
      </c>
      <c r="G49" s="83">
        <f t="shared" si="2"/>
        <v>-0.85877785695147679</v>
      </c>
    </row>
    <row r="50" spans="1:7">
      <c r="A50" s="82" t="s">
        <v>49</v>
      </c>
      <c r="B50" s="111">
        <v>70.380407406583842</v>
      </c>
      <c r="C50" s="111">
        <v>77.657141312778663</v>
      </c>
      <c r="D50" s="111">
        <v>80.320670862247269</v>
      </c>
      <c r="E50" s="94">
        <f t="shared" si="0"/>
        <v>0.14123623067765234</v>
      </c>
      <c r="F50" s="83">
        <f t="shared" si="1"/>
        <v>9.9402634556634268</v>
      </c>
      <c r="G50" s="83">
        <f t="shared" si="2"/>
        <v>2.6635295494686062</v>
      </c>
    </row>
    <row r="51" spans="1:7">
      <c r="A51" s="82" t="s">
        <v>50</v>
      </c>
      <c r="B51" s="111">
        <v>52.423288751454976</v>
      </c>
      <c r="C51" s="111">
        <v>63.309324979962376</v>
      </c>
      <c r="D51" s="111">
        <v>64.893254943571208</v>
      </c>
      <c r="E51" s="94">
        <f t="shared" si="0"/>
        <v>0.23787073434552761</v>
      </c>
      <c r="F51" s="83">
        <f t="shared" si="1"/>
        <v>12.469966192116232</v>
      </c>
      <c r="G51" s="83">
        <f t="shared" si="2"/>
        <v>1.5839299636088313</v>
      </c>
    </row>
    <row r="52" spans="1:7">
      <c r="A52" s="82" t="s">
        <v>51</v>
      </c>
      <c r="B52" s="111">
        <v>106.63271139572115</v>
      </c>
      <c r="C52" s="111">
        <v>116.72326103819242</v>
      </c>
      <c r="D52" s="111">
        <v>117.63134786703819</v>
      </c>
      <c r="E52" s="94">
        <f t="shared" si="0"/>
        <v>0.10314505115133352</v>
      </c>
      <c r="F52" s="83">
        <f t="shared" si="1"/>
        <v>10.998636471317042</v>
      </c>
      <c r="G52" s="83">
        <f t="shared" si="2"/>
        <v>0.90808682884576797</v>
      </c>
    </row>
    <row r="53" spans="1:7">
      <c r="A53" s="82" t="s">
        <v>52</v>
      </c>
      <c r="B53" s="111">
        <v>82.506454820784995</v>
      </c>
      <c r="C53" s="111">
        <v>90.526764577622728</v>
      </c>
      <c r="D53" s="111">
        <v>91.138653268954712</v>
      </c>
      <c r="E53" s="94">
        <f t="shared" si="0"/>
        <v>0.10462452261365492</v>
      </c>
      <c r="F53" s="83">
        <f t="shared" si="1"/>
        <v>8.6321984481697172</v>
      </c>
      <c r="G53" s="83">
        <f t="shared" si="2"/>
        <v>0.61188869133198409</v>
      </c>
    </row>
    <row r="54" spans="1:7">
      <c r="A54" s="82" t="s">
        <v>53</v>
      </c>
      <c r="B54" s="111">
        <v>108.53026705980754</v>
      </c>
      <c r="C54" s="111">
        <v>134.82148966062093</v>
      </c>
      <c r="D54" s="111">
        <v>136.89840564135028</v>
      </c>
      <c r="E54" s="94">
        <f t="shared" si="0"/>
        <v>0.261384582845539</v>
      </c>
      <c r="F54" s="83">
        <f t="shared" si="1"/>
        <v>28.368138581542738</v>
      </c>
      <c r="G54" s="83">
        <f t="shared" si="2"/>
        <v>2.0769159807293534</v>
      </c>
    </row>
    <row r="55" spans="1:7">
      <c r="A55" s="82" t="s">
        <v>54</v>
      </c>
      <c r="B55" s="111">
        <v>115.76251734953145</v>
      </c>
      <c r="C55" s="111">
        <v>144.46667614306446</v>
      </c>
      <c r="D55" s="111">
        <v>140.76147818101319</v>
      </c>
      <c r="E55" s="94">
        <f t="shared" si="0"/>
        <v>0.21595039053962767</v>
      </c>
      <c r="F55" s="83">
        <f t="shared" si="1"/>
        <v>24.998960831481739</v>
      </c>
      <c r="G55" s="83">
        <f t="shared" si="2"/>
        <v>-3.7051979620512725</v>
      </c>
    </row>
    <row r="56" spans="1:7">
      <c r="A56" s="82" t="s">
        <v>55</v>
      </c>
      <c r="B56" s="111">
        <v>130.61100039878747</v>
      </c>
      <c r="C56" s="111">
        <v>158.63217841761505</v>
      </c>
      <c r="D56" s="111">
        <v>158.3825398941166</v>
      </c>
      <c r="E56" s="94">
        <f t="shared" si="0"/>
        <v>0.21262787522135046</v>
      </c>
      <c r="F56" s="83">
        <f t="shared" si="1"/>
        <v>27.771539495329137</v>
      </c>
      <c r="G56" s="83">
        <f t="shared" si="2"/>
        <v>-0.24963852349844728</v>
      </c>
    </row>
    <row r="57" spans="1:7">
      <c r="A57" s="82" t="s">
        <v>56</v>
      </c>
      <c r="B57" s="111">
        <v>67.58447905553642</v>
      </c>
      <c r="C57" s="111">
        <v>87.34326393697188</v>
      </c>
      <c r="D57" s="111">
        <v>88.28527787136197</v>
      </c>
      <c r="E57" s="94">
        <f t="shared" si="0"/>
        <v>0.306295159851939</v>
      </c>
      <c r="F57" s="83">
        <f t="shared" si="1"/>
        <v>20.70079881582555</v>
      </c>
      <c r="G57" s="83">
        <f t="shared" si="2"/>
        <v>0.94201393439008996</v>
      </c>
    </row>
    <row r="58" spans="1:7">
      <c r="A58" s="82" t="s">
        <v>57</v>
      </c>
      <c r="B58" s="111">
        <v>154.83659984782349</v>
      </c>
      <c r="C58" s="111">
        <v>185.58956304765101</v>
      </c>
      <c r="D58" s="111">
        <v>178.48942699865526</v>
      </c>
      <c r="E58" s="94">
        <f t="shared" si="0"/>
        <v>0.15275992351987994</v>
      </c>
      <c r="F58" s="83">
        <f t="shared" si="1"/>
        <v>23.652827150831769</v>
      </c>
      <c r="G58" s="83">
        <f t="shared" si="2"/>
        <v>-7.1001360489957506</v>
      </c>
    </row>
    <row r="59" spans="1:7">
      <c r="A59" s="82" t="s">
        <v>275</v>
      </c>
      <c r="B59" s="111">
        <v>110.14743948778774</v>
      </c>
      <c r="C59" s="111">
        <v>129.24708159893348</v>
      </c>
      <c r="D59" s="111">
        <v>130.06796368610446</v>
      </c>
      <c r="E59" s="94">
        <f t="shared" si="0"/>
        <v>0.18085326623071754</v>
      </c>
      <c r="F59" s="83">
        <f t="shared" si="1"/>
        <v>19.920524198316727</v>
      </c>
      <c r="G59" s="83">
        <f t="shared" si="2"/>
        <v>0.8208820871709861</v>
      </c>
    </row>
    <row r="60" spans="1:7">
      <c r="A60" s="82" t="s">
        <v>59</v>
      </c>
      <c r="B60" s="111">
        <v>89.485433968019478</v>
      </c>
      <c r="C60" s="111">
        <v>109.24410962690267</v>
      </c>
      <c r="D60" s="111">
        <v>108.63680053997403</v>
      </c>
      <c r="E60" s="94">
        <f t="shared" si="0"/>
        <v>0.21401658038333832</v>
      </c>
      <c r="F60" s="83">
        <f t="shared" si="1"/>
        <v>19.151366571954554</v>
      </c>
      <c r="G60" s="83">
        <f t="shared" si="2"/>
        <v>-0.6073090869286375</v>
      </c>
    </row>
    <row r="61" spans="1:7">
      <c r="A61" s="82" t="s">
        <v>60</v>
      </c>
      <c r="B61" s="111">
        <v>58.665748368985533</v>
      </c>
      <c r="C61" s="111">
        <v>71.627364414539073</v>
      </c>
      <c r="D61" s="111">
        <v>72.820663027605505</v>
      </c>
      <c r="E61" s="94">
        <f t="shared" si="0"/>
        <v>0.24128073112765686</v>
      </c>
      <c r="F61" s="83">
        <f t="shared" si="1"/>
        <v>14.154914658619973</v>
      </c>
      <c r="G61" s="83">
        <f t="shared" si="2"/>
        <v>1.1932986130664318</v>
      </c>
    </row>
    <row r="62" spans="1:7">
      <c r="A62" s="82" t="s">
        <v>61</v>
      </c>
      <c r="B62" s="111">
        <v>58.176689979675288</v>
      </c>
      <c r="C62" s="111">
        <v>72.361237616512568</v>
      </c>
      <c r="D62" s="111">
        <v>72.316990685804797</v>
      </c>
      <c r="E62" s="94">
        <f t="shared" si="0"/>
        <v>0.24305784174159081</v>
      </c>
      <c r="F62" s="83">
        <f t="shared" si="1"/>
        <v>14.140300706129509</v>
      </c>
      <c r="G62" s="83">
        <f t="shared" si="2"/>
        <v>-4.4246930707771526E-2</v>
      </c>
    </row>
    <row r="63" spans="1:7">
      <c r="A63" s="82" t="s">
        <v>62</v>
      </c>
      <c r="B63" s="111">
        <v>116.42500580105991</v>
      </c>
      <c r="C63" s="111">
        <v>141.87322723725362</v>
      </c>
      <c r="D63" s="111">
        <v>140.26694044585255</v>
      </c>
      <c r="E63" s="94">
        <f t="shared" si="0"/>
        <v>0.20478362428027116</v>
      </c>
      <c r="F63" s="83">
        <f t="shared" si="1"/>
        <v>23.841934644792644</v>
      </c>
      <c r="G63" s="83">
        <f t="shared" si="2"/>
        <v>-1.606286791401061</v>
      </c>
    </row>
    <row r="64" spans="1:7">
      <c r="A64" s="82" t="s">
        <v>63</v>
      </c>
      <c r="B64" s="111">
        <v>89.923521408741038</v>
      </c>
      <c r="C64" s="111">
        <v>110.80592349075505</v>
      </c>
      <c r="D64" s="111">
        <v>108.16322428942198</v>
      </c>
      <c r="E64" s="94">
        <f t="shared" si="0"/>
        <v>0.2028357274597116</v>
      </c>
      <c r="F64" s="83">
        <f t="shared" si="1"/>
        <v>18.239702880680937</v>
      </c>
      <c r="G64" s="83">
        <f t="shared" si="2"/>
        <v>-2.6426992013330732</v>
      </c>
    </row>
    <row r="65" spans="1:7">
      <c r="A65" s="82" t="s">
        <v>64</v>
      </c>
      <c r="B65" s="111">
        <v>147.59787999229349</v>
      </c>
      <c r="C65" s="111">
        <v>188.914880929481</v>
      </c>
      <c r="D65" s="111">
        <v>183.24240891376417</v>
      </c>
      <c r="E65" s="94">
        <f t="shared" si="0"/>
        <v>0.24149756706079914</v>
      </c>
      <c r="F65" s="83">
        <f t="shared" si="1"/>
        <v>35.64452892147068</v>
      </c>
      <c r="G65" s="83">
        <f t="shared" si="2"/>
        <v>-5.6724720157168349</v>
      </c>
    </row>
    <row r="66" spans="1:7">
      <c r="A66" s="82" t="s">
        <v>65</v>
      </c>
      <c r="B66" s="111">
        <v>76.16434922198637</v>
      </c>
      <c r="C66" s="111">
        <v>91.206790382582199</v>
      </c>
      <c r="D66" s="111">
        <v>92.79674125177219</v>
      </c>
      <c r="E66" s="94">
        <f t="shared" si="0"/>
        <v>0.21837502978341664</v>
      </c>
      <c r="F66" s="83">
        <f t="shared" si="1"/>
        <v>16.632392029785819</v>
      </c>
      <c r="G66" s="83">
        <f t="shared" si="2"/>
        <v>1.5899508691899911</v>
      </c>
    </row>
    <row r="67" spans="1:7">
      <c r="A67" s="82" t="s">
        <v>66</v>
      </c>
      <c r="B67" s="111">
        <v>65.599474699242435</v>
      </c>
      <c r="C67" s="111">
        <v>81.74597298470799</v>
      </c>
      <c r="D67" s="111">
        <v>80.861903581822901</v>
      </c>
      <c r="E67" s="94">
        <f t="shared" ref="E67:E90" si="3">(D67-B67)/B67</f>
        <v>0.23266083993134051</v>
      </c>
      <c r="F67" s="83">
        <f t="shared" ref="F67:F90" si="4">D67-B67</f>
        <v>15.262428882580465</v>
      </c>
      <c r="G67" s="83">
        <f t="shared" ref="G67:G90" si="5">D67-C67</f>
        <v>-0.88406940288508906</v>
      </c>
    </row>
    <row r="68" spans="1:7">
      <c r="A68" s="82" t="s">
        <v>67</v>
      </c>
      <c r="B68" s="111">
        <v>64.573229093389614</v>
      </c>
      <c r="C68" s="111">
        <v>85.943991048422689</v>
      </c>
      <c r="D68" s="111">
        <v>82.428763342727393</v>
      </c>
      <c r="E68" s="94">
        <f t="shared" si="3"/>
        <v>0.2765160500726091</v>
      </c>
      <c r="F68" s="83">
        <f t="shared" si="4"/>
        <v>17.855534249337779</v>
      </c>
      <c r="G68" s="83">
        <f t="shared" si="5"/>
        <v>-3.5152277056952954</v>
      </c>
    </row>
    <row r="69" spans="1:7">
      <c r="A69" s="82" t="s">
        <v>68</v>
      </c>
      <c r="B69" s="111">
        <v>80.346084276487645</v>
      </c>
      <c r="C69" s="111">
        <v>103.71902305735641</v>
      </c>
      <c r="D69" s="111">
        <v>94.472641011852488</v>
      </c>
      <c r="E69" s="94">
        <f t="shared" si="3"/>
        <v>0.17582134664773971</v>
      </c>
      <c r="F69" s="83">
        <f t="shared" si="4"/>
        <v>14.126556735364844</v>
      </c>
      <c r="G69" s="83">
        <f t="shared" si="5"/>
        <v>-9.2463820455039212</v>
      </c>
    </row>
    <row r="70" spans="1:7">
      <c r="A70" s="82" t="s">
        <v>69</v>
      </c>
      <c r="B70" s="111">
        <v>73.455410748451911</v>
      </c>
      <c r="C70" s="111">
        <v>79.498323443351126</v>
      </c>
      <c r="D70" s="111">
        <v>79.588146756634941</v>
      </c>
      <c r="E70" s="94">
        <f t="shared" si="3"/>
        <v>8.3489234430729517E-2</v>
      </c>
      <c r="F70" s="83">
        <f t="shared" si="4"/>
        <v>6.1327360081830307</v>
      </c>
      <c r="G70" s="83">
        <f t="shared" si="5"/>
        <v>8.9823313283815764E-2</v>
      </c>
    </row>
    <row r="71" spans="1:7">
      <c r="A71" s="82" t="s">
        <v>70</v>
      </c>
      <c r="B71" s="111">
        <v>73.311399417274188</v>
      </c>
      <c r="C71" s="111">
        <v>87.773207116388235</v>
      </c>
      <c r="D71" s="111">
        <v>86.780003392794228</v>
      </c>
      <c r="E71" s="94">
        <f t="shared" si="3"/>
        <v>0.18371773124748816</v>
      </c>
      <c r="F71" s="83">
        <f t="shared" si="4"/>
        <v>13.46860397552004</v>
      </c>
      <c r="G71" s="83">
        <f t="shared" si="5"/>
        <v>-0.99320372359400722</v>
      </c>
    </row>
    <row r="72" spans="1:7">
      <c r="A72" s="82" t="s">
        <v>276</v>
      </c>
      <c r="B72" s="111">
        <v>64.813991494625625</v>
      </c>
      <c r="C72" s="111">
        <v>75.324492736647841</v>
      </c>
      <c r="D72" s="111">
        <v>80.884273483243447</v>
      </c>
      <c r="E72" s="94">
        <f t="shared" si="3"/>
        <v>0.24794464309377351</v>
      </c>
      <c r="F72" s="83">
        <f t="shared" si="4"/>
        <v>16.070281988617822</v>
      </c>
      <c r="G72" s="83">
        <f t="shared" si="5"/>
        <v>5.5597807465956066</v>
      </c>
    </row>
    <row r="73" spans="1:7">
      <c r="A73" s="82" t="s">
        <v>277</v>
      </c>
      <c r="B73" s="111">
        <v>58.899480529021915</v>
      </c>
      <c r="C73" s="111">
        <v>69.229382466968715</v>
      </c>
      <c r="D73" s="111">
        <v>72.292545068688128</v>
      </c>
      <c r="E73" s="94">
        <f t="shared" si="3"/>
        <v>0.22738850019342638</v>
      </c>
      <c r="F73" s="83">
        <f t="shared" si="4"/>
        <v>13.393064539666213</v>
      </c>
      <c r="G73" s="83">
        <f t="shared" si="5"/>
        <v>3.0631626017194122</v>
      </c>
    </row>
    <row r="74" spans="1:7">
      <c r="A74" s="82" t="s">
        <v>73</v>
      </c>
      <c r="B74" s="111">
        <v>88.999153838187482</v>
      </c>
      <c r="C74" s="111">
        <v>108.11294462782989</v>
      </c>
      <c r="D74" s="111">
        <v>106.83239972228941</v>
      </c>
      <c r="E74" s="94">
        <f t="shared" si="3"/>
        <v>0.20037545431639928</v>
      </c>
      <c r="F74" s="83">
        <f t="shared" si="4"/>
        <v>17.833245884101927</v>
      </c>
      <c r="G74" s="83">
        <f t="shared" si="5"/>
        <v>-1.2805449055404807</v>
      </c>
    </row>
    <row r="75" spans="1:7">
      <c r="A75" s="82" t="s">
        <v>74</v>
      </c>
      <c r="B75" s="111">
        <v>108.21462584759335</v>
      </c>
      <c r="C75" s="111">
        <v>123.618013082884</v>
      </c>
      <c r="D75" s="111">
        <v>121.47498755442747</v>
      </c>
      <c r="E75" s="94">
        <f t="shared" si="3"/>
        <v>0.12253761081713357</v>
      </c>
      <c r="F75" s="83">
        <f t="shared" si="4"/>
        <v>13.260361706834118</v>
      </c>
      <c r="G75" s="83">
        <f t="shared" si="5"/>
        <v>-2.1430255284565334</v>
      </c>
    </row>
    <row r="76" spans="1:7">
      <c r="A76" s="82" t="s">
        <v>75</v>
      </c>
      <c r="B76" s="111">
        <v>58.045799980227002</v>
      </c>
      <c r="C76" s="111">
        <v>71.830232640267724</v>
      </c>
      <c r="D76" s="111">
        <v>68.377538602395362</v>
      </c>
      <c r="E76" s="94">
        <f t="shared" si="3"/>
        <v>0.17799287158912122</v>
      </c>
      <c r="F76" s="83">
        <f t="shared" si="4"/>
        <v>10.331738622168359</v>
      </c>
      <c r="G76" s="83">
        <f t="shared" si="5"/>
        <v>-3.4526940378723623</v>
      </c>
    </row>
    <row r="77" spans="1:7">
      <c r="A77" s="82" t="s">
        <v>76</v>
      </c>
      <c r="B77" s="111">
        <v>82.176645199486529</v>
      </c>
      <c r="C77" s="111">
        <v>93.610596604170837</v>
      </c>
      <c r="D77" s="111">
        <v>95.004027505806278</v>
      </c>
      <c r="E77" s="94">
        <f t="shared" si="3"/>
        <v>0.1560952296748164</v>
      </c>
      <c r="F77" s="83">
        <f t="shared" si="4"/>
        <v>12.827382306319748</v>
      </c>
      <c r="G77" s="83">
        <f t="shared" si="5"/>
        <v>1.3934309016354405</v>
      </c>
    </row>
    <row r="78" spans="1:7">
      <c r="A78" s="82" t="s">
        <v>77</v>
      </c>
      <c r="B78" s="111">
        <v>68.357092387580138</v>
      </c>
      <c r="C78" s="111">
        <v>80.219214214766581</v>
      </c>
      <c r="D78" s="111">
        <v>85.830704576541265</v>
      </c>
      <c r="E78" s="94">
        <f t="shared" si="3"/>
        <v>0.25562251960465077</v>
      </c>
      <c r="F78" s="83">
        <f t="shared" si="4"/>
        <v>17.473612188961127</v>
      </c>
      <c r="G78" s="83">
        <f t="shared" si="5"/>
        <v>5.6114903617746847</v>
      </c>
    </row>
    <row r="79" spans="1:7">
      <c r="A79" s="82" t="s">
        <v>78</v>
      </c>
      <c r="B79" s="111">
        <v>77.235817652646688</v>
      </c>
      <c r="C79" s="111">
        <v>76.158843033124612</v>
      </c>
      <c r="D79" s="111">
        <v>94.579419853569703</v>
      </c>
      <c r="E79" s="94">
        <f t="shared" si="3"/>
        <v>0.22455387575389632</v>
      </c>
      <c r="F79" s="83">
        <f t="shared" si="4"/>
        <v>17.343602200923016</v>
      </c>
      <c r="G79" s="83">
        <f t="shared" si="5"/>
        <v>18.420576820445092</v>
      </c>
    </row>
    <row r="80" spans="1:7">
      <c r="A80" s="82" t="s">
        <v>79</v>
      </c>
      <c r="B80" s="111">
        <v>79.663301121886164</v>
      </c>
      <c r="C80" s="111">
        <v>93.203842376221957</v>
      </c>
      <c r="D80" s="111">
        <v>91.197014309301039</v>
      </c>
      <c r="E80" s="94">
        <f t="shared" si="3"/>
        <v>0.14478075883107208</v>
      </c>
      <c r="F80" s="83">
        <f t="shared" si="4"/>
        <v>11.533713187414875</v>
      </c>
      <c r="G80" s="83">
        <f t="shared" si="5"/>
        <v>-2.0068280669209173</v>
      </c>
    </row>
    <row r="81" spans="1:7">
      <c r="A81" s="82" t="s">
        <v>80</v>
      </c>
      <c r="B81" s="111">
        <v>85.030875600358897</v>
      </c>
      <c r="C81" s="111">
        <v>101.2980883920749</v>
      </c>
      <c r="D81" s="111">
        <v>93.578845901506966</v>
      </c>
      <c r="E81" s="94">
        <f t="shared" si="3"/>
        <v>0.10052784051434595</v>
      </c>
      <c r="F81" s="83">
        <f t="shared" si="4"/>
        <v>8.5479703011480694</v>
      </c>
      <c r="G81" s="83">
        <f t="shared" si="5"/>
        <v>-7.719242490567936</v>
      </c>
    </row>
    <row r="82" spans="1:7">
      <c r="A82" s="82" t="s">
        <v>81</v>
      </c>
      <c r="B82" s="111">
        <v>48.117599304516808</v>
      </c>
      <c r="C82" s="111">
        <v>60.005101186853317</v>
      </c>
      <c r="D82" s="111">
        <v>59.68764274461622</v>
      </c>
      <c r="E82" s="94">
        <f t="shared" si="3"/>
        <v>0.24045346416551852</v>
      </c>
      <c r="F82" s="83">
        <f t="shared" si="4"/>
        <v>11.570043440099411</v>
      </c>
      <c r="G82" s="83">
        <f t="shared" si="5"/>
        <v>-0.31745844223709696</v>
      </c>
    </row>
    <row r="83" spans="1:7">
      <c r="A83" s="82" t="s">
        <v>82</v>
      </c>
      <c r="B83" s="111">
        <v>70.400913539326851</v>
      </c>
      <c r="C83" s="111">
        <v>85.25794662434069</v>
      </c>
      <c r="D83" s="111">
        <v>82.618417341684975</v>
      </c>
      <c r="E83" s="94">
        <f t="shared" si="3"/>
        <v>0.1735418361515049</v>
      </c>
      <c r="F83" s="83">
        <f t="shared" si="4"/>
        <v>12.217503802358124</v>
      </c>
      <c r="G83" s="83">
        <f t="shared" si="5"/>
        <v>-2.6395292826557153</v>
      </c>
    </row>
    <row r="84" spans="1:7">
      <c r="A84" s="82" t="s">
        <v>83</v>
      </c>
      <c r="B84" s="111">
        <v>98.418312348031506</v>
      </c>
      <c r="C84" s="111">
        <v>117.44509251682844</v>
      </c>
      <c r="D84" s="111">
        <v>115.33795909066659</v>
      </c>
      <c r="E84" s="94">
        <f t="shared" si="3"/>
        <v>0.17191563580975686</v>
      </c>
      <c r="F84" s="83">
        <f t="shared" si="4"/>
        <v>16.919646742635081</v>
      </c>
      <c r="G84" s="83">
        <f t="shared" si="5"/>
        <v>-2.1071334261618517</v>
      </c>
    </row>
    <row r="85" spans="1:7">
      <c r="A85" s="82" t="s">
        <v>278</v>
      </c>
      <c r="B85" s="111">
        <v>63.604736729167946</v>
      </c>
      <c r="C85" s="111">
        <v>77.985801268846416</v>
      </c>
      <c r="D85" s="111">
        <v>77.326818629225187</v>
      </c>
      <c r="E85" s="94">
        <f t="shared" si="3"/>
        <v>0.21573993708183292</v>
      </c>
      <c r="F85" s="83">
        <f t="shared" si="4"/>
        <v>13.72208190005724</v>
      </c>
      <c r="G85" s="83">
        <f t="shared" si="5"/>
        <v>-0.65898263962122883</v>
      </c>
    </row>
    <row r="86" spans="1:7">
      <c r="A86" s="82" t="s">
        <v>85</v>
      </c>
      <c r="B86" s="111">
        <v>50.238055186600739</v>
      </c>
      <c r="C86" s="111">
        <v>61.964920896609655</v>
      </c>
      <c r="D86" s="111">
        <v>62.479875170741636</v>
      </c>
      <c r="E86" s="94">
        <f t="shared" si="3"/>
        <v>0.243676231865878</v>
      </c>
      <c r="F86" s="83">
        <f t="shared" si="4"/>
        <v>12.241819984140896</v>
      </c>
      <c r="G86" s="83">
        <f t="shared" si="5"/>
        <v>0.51495427413198058</v>
      </c>
    </row>
    <row r="87" spans="1:7">
      <c r="A87" s="82" t="s">
        <v>86</v>
      </c>
      <c r="B87" s="111">
        <v>44.626896588520715</v>
      </c>
      <c r="C87" s="111">
        <v>57.118331383032512</v>
      </c>
      <c r="D87" s="111">
        <v>57.380536490698979</v>
      </c>
      <c r="E87" s="94">
        <f t="shared" si="3"/>
        <v>0.28578370617550081</v>
      </c>
      <c r="F87" s="83">
        <f t="shared" si="4"/>
        <v>12.753639902178264</v>
      </c>
      <c r="G87" s="83">
        <f t="shared" si="5"/>
        <v>0.26220510766646754</v>
      </c>
    </row>
    <row r="88" spans="1:7">
      <c r="A88" s="82" t="s">
        <v>87</v>
      </c>
      <c r="B88" s="111">
        <v>47.819832957709131</v>
      </c>
      <c r="C88" s="111">
        <v>60.141566125826287</v>
      </c>
      <c r="D88" s="111">
        <v>60.648680087361122</v>
      </c>
      <c r="E88" s="94">
        <f t="shared" si="3"/>
        <v>0.26827461193763591</v>
      </c>
      <c r="F88" s="83">
        <f t="shared" si="4"/>
        <v>12.82884712965199</v>
      </c>
      <c r="G88" s="83">
        <f t="shared" si="5"/>
        <v>0.50711396153483435</v>
      </c>
    </row>
    <row r="89" spans="1:7">
      <c r="A89" s="82" t="s">
        <v>279</v>
      </c>
      <c r="B89" s="111">
        <v>127.88343430304822</v>
      </c>
      <c r="C89" s="111">
        <v>151.47926043351151</v>
      </c>
      <c r="D89" s="111">
        <v>147.89782121115027</v>
      </c>
      <c r="E89" s="94">
        <f t="shared" si="3"/>
        <v>0.15650492197975788</v>
      </c>
      <c r="F89" s="83">
        <f t="shared" si="4"/>
        <v>20.014386908102054</v>
      </c>
      <c r="G89" s="83">
        <f t="shared" si="5"/>
        <v>-3.5814392223612401</v>
      </c>
    </row>
    <row r="90" spans="1:7" s="120" customFormat="1">
      <c r="A90" s="82" t="s">
        <v>173</v>
      </c>
      <c r="B90" s="110">
        <v>69.164359185022761</v>
      </c>
      <c r="C90" s="110">
        <v>84.349859167534078</v>
      </c>
      <c r="D90" s="110">
        <v>83.76723095974819</v>
      </c>
      <c r="E90" s="118">
        <f t="shared" si="3"/>
        <v>0.21113290062676698</v>
      </c>
      <c r="F90" s="119">
        <f t="shared" si="4"/>
        <v>14.602871774725429</v>
      </c>
      <c r="G90" s="119">
        <f t="shared" si="5"/>
        <v>-0.58262820778588775</v>
      </c>
    </row>
    <row r="93" spans="1:7">
      <c r="B93" s="153"/>
      <c r="C93" s="149"/>
      <c r="D93" s="151"/>
    </row>
  </sheetData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G84"/>
  <sheetViews>
    <sheetView topLeftCell="A67" zoomScale="80" zoomScaleNormal="80" workbookViewId="0">
      <selection activeCell="K5" sqref="K5"/>
    </sheetView>
  </sheetViews>
  <sheetFormatPr defaultRowHeight="14.5"/>
  <cols>
    <col min="1" max="1" width="16.1796875" customWidth="1"/>
    <col min="2" max="2" width="9.1796875" style="155"/>
    <col min="3" max="3" width="9.1796875" style="154"/>
    <col min="4" max="4" width="9.1796875" style="155"/>
    <col min="5" max="5" width="30.54296875" customWidth="1"/>
    <col min="6" max="6" width="30" customWidth="1"/>
    <col min="7" max="7" width="33.453125" customWidth="1"/>
  </cols>
  <sheetData>
    <row r="1" spans="1:7" ht="49.5" customHeight="1">
      <c r="A1" s="97" t="s">
        <v>174</v>
      </c>
      <c r="B1" s="167">
        <v>42186</v>
      </c>
      <c r="C1" s="167">
        <v>42522</v>
      </c>
      <c r="D1" s="167">
        <v>42552</v>
      </c>
      <c r="E1" s="96" t="s">
        <v>319</v>
      </c>
      <c r="F1" s="96" t="s">
        <v>320</v>
      </c>
      <c r="G1" s="96" t="s">
        <v>321</v>
      </c>
    </row>
    <row r="2" spans="1:7">
      <c r="A2" s="84" t="s">
        <v>175</v>
      </c>
      <c r="B2" s="108">
        <v>64.257177892740572</v>
      </c>
      <c r="C2" s="108">
        <v>78.182588223651734</v>
      </c>
      <c r="D2" s="108">
        <v>77.927158742316337</v>
      </c>
      <c r="E2" s="94">
        <f>(D2-B2)/B2</f>
        <v>0.21273858108729865</v>
      </c>
      <c r="F2" s="85">
        <f>(D2-B2)</f>
        <v>13.669980849575765</v>
      </c>
      <c r="G2" s="85">
        <f>(D2-C2)</f>
        <v>-0.25542948133539767</v>
      </c>
    </row>
    <row r="3" spans="1:7">
      <c r="A3" s="75" t="s">
        <v>176</v>
      </c>
      <c r="B3" s="109">
        <v>55.674766724013011</v>
      </c>
      <c r="C3" s="109">
        <v>71.735469683201813</v>
      </c>
      <c r="D3" s="109">
        <v>74.087676060677012</v>
      </c>
      <c r="E3" s="94">
        <f t="shared" ref="E3:E66" si="0">(D3-B3)/B3</f>
        <v>0.33072270294259448</v>
      </c>
      <c r="F3" s="85">
        <f t="shared" ref="F3:F66" si="1">(D3-B3)</f>
        <v>18.412909336664001</v>
      </c>
      <c r="G3" s="85">
        <f t="shared" ref="G3:G66" si="2">(D3-C3)</f>
        <v>2.3522063774751985</v>
      </c>
    </row>
    <row r="4" spans="1:7">
      <c r="A4" s="75" t="s">
        <v>177</v>
      </c>
      <c r="B4" s="109">
        <v>55.991202982711961</v>
      </c>
      <c r="C4" s="109">
        <v>70.745646817888854</v>
      </c>
      <c r="D4" s="109">
        <v>69.960758315074983</v>
      </c>
      <c r="E4" s="94">
        <f t="shared" si="0"/>
        <v>0.24949553837370328</v>
      </c>
      <c r="F4" s="85">
        <f t="shared" si="1"/>
        <v>13.969555332363022</v>
      </c>
      <c r="G4" s="85">
        <f t="shared" si="2"/>
        <v>-0.78488850281387101</v>
      </c>
    </row>
    <row r="5" spans="1:7">
      <c r="A5" s="75" t="s">
        <v>178</v>
      </c>
      <c r="B5" s="109">
        <v>56.090737604844627</v>
      </c>
      <c r="C5" s="109">
        <v>69.253767918340273</v>
      </c>
      <c r="D5" s="109">
        <v>70.567713116418389</v>
      </c>
      <c r="E5" s="94">
        <f t="shared" si="0"/>
        <v>0.25809921797718288</v>
      </c>
      <c r="F5" s="85">
        <f t="shared" si="1"/>
        <v>14.476975511573762</v>
      </c>
      <c r="G5" s="85">
        <f t="shared" si="2"/>
        <v>1.3139451980781161</v>
      </c>
    </row>
    <row r="6" spans="1:7">
      <c r="A6" s="75" t="s">
        <v>180</v>
      </c>
      <c r="B6" s="109">
        <v>55.689233201404178</v>
      </c>
      <c r="C6" s="109">
        <v>71.222595251447132</v>
      </c>
      <c r="D6" s="109">
        <v>69.971156021239224</v>
      </c>
      <c r="E6" s="94">
        <f t="shared" si="0"/>
        <v>0.25645752327354604</v>
      </c>
      <c r="F6" s="85">
        <f t="shared" si="1"/>
        <v>14.281922819835046</v>
      </c>
      <c r="G6" s="85">
        <f t="shared" si="2"/>
        <v>-1.2514392302079074</v>
      </c>
    </row>
    <row r="7" spans="1:7">
      <c r="A7" s="75" t="s">
        <v>181</v>
      </c>
      <c r="B7" s="109">
        <v>72.802983962124102</v>
      </c>
      <c r="C7" s="109">
        <v>87.008765260442942</v>
      </c>
      <c r="D7" s="109">
        <v>86.562923762376414</v>
      </c>
      <c r="E7" s="94">
        <f t="shared" si="0"/>
        <v>0.18900241516763858</v>
      </c>
      <c r="F7" s="85">
        <f t="shared" si="1"/>
        <v>13.759939800252312</v>
      </c>
      <c r="G7" s="85">
        <f t="shared" si="2"/>
        <v>-0.44584149806652817</v>
      </c>
    </row>
    <row r="8" spans="1:7">
      <c r="A8" s="75" t="s">
        <v>182</v>
      </c>
      <c r="B8" s="109">
        <v>65.512479942364152</v>
      </c>
      <c r="C8" s="109">
        <v>75.203385198989622</v>
      </c>
      <c r="D8" s="109">
        <v>77.36109492752945</v>
      </c>
      <c r="E8" s="94">
        <f t="shared" si="0"/>
        <v>0.18086042530506161</v>
      </c>
      <c r="F8" s="85">
        <f t="shared" si="1"/>
        <v>11.848614985165298</v>
      </c>
      <c r="G8" s="85">
        <f t="shared" si="2"/>
        <v>2.1577097285398281</v>
      </c>
    </row>
    <row r="9" spans="1:7">
      <c r="A9" s="75" t="s">
        <v>184</v>
      </c>
      <c r="B9" s="109">
        <v>67.313180452804446</v>
      </c>
      <c r="C9" s="109">
        <v>80.931728877029187</v>
      </c>
      <c r="D9" s="109">
        <v>78.051598715384685</v>
      </c>
      <c r="E9" s="94">
        <f t="shared" si="0"/>
        <v>0.15952920646959043</v>
      </c>
      <c r="F9" s="85">
        <f t="shared" si="1"/>
        <v>10.73841826258024</v>
      </c>
      <c r="G9" s="85">
        <f t="shared" si="2"/>
        <v>-2.8801301616445016</v>
      </c>
    </row>
    <row r="10" spans="1:7">
      <c r="A10" s="75" t="s">
        <v>185</v>
      </c>
      <c r="B10" s="109">
        <v>57.930513544001435</v>
      </c>
      <c r="C10" s="109">
        <v>71.755801004943194</v>
      </c>
      <c r="D10" s="109">
        <v>72.004755476034632</v>
      </c>
      <c r="E10" s="94">
        <f t="shared" si="0"/>
        <v>0.24295040853285427</v>
      </c>
      <c r="F10" s="85">
        <f t="shared" si="1"/>
        <v>14.074241932033196</v>
      </c>
      <c r="G10" s="85">
        <f t="shared" si="2"/>
        <v>0.24895447109143731</v>
      </c>
    </row>
    <row r="11" spans="1:7">
      <c r="A11" s="75" t="s">
        <v>186</v>
      </c>
      <c r="B11" s="109">
        <v>61.408052405337699</v>
      </c>
      <c r="C11" s="109">
        <v>75.581491081833192</v>
      </c>
      <c r="D11" s="109">
        <v>73.94331458801372</v>
      </c>
      <c r="E11" s="94">
        <f>(D11-B11)/B11</f>
        <v>0.20413059349178175</v>
      </c>
      <c r="F11" s="85">
        <f t="shared" si="1"/>
        <v>12.535262182676021</v>
      </c>
      <c r="G11" s="85">
        <f t="shared" si="2"/>
        <v>-1.6381764938194721</v>
      </c>
    </row>
    <row r="12" spans="1:7">
      <c r="A12" s="75" t="s">
        <v>190</v>
      </c>
      <c r="B12" s="109">
        <v>69.124778099106081</v>
      </c>
      <c r="C12" s="109">
        <v>87.875364330692918</v>
      </c>
      <c r="D12" s="109">
        <v>82.423212906369727</v>
      </c>
      <c r="E12" s="94">
        <f t="shared" si="0"/>
        <v>0.19238303793463638</v>
      </c>
      <c r="F12" s="85">
        <f t="shared" si="1"/>
        <v>13.298434807263646</v>
      </c>
      <c r="G12" s="85">
        <f t="shared" si="2"/>
        <v>-5.4521514243231906</v>
      </c>
    </row>
    <row r="13" spans="1:7">
      <c r="A13" s="75" t="s">
        <v>191</v>
      </c>
      <c r="B13" s="109">
        <v>58.839426845283199</v>
      </c>
      <c r="C13" s="109">
        <v>71.851818232452558</v>
      </c>
      <c r="D13" s="109">
        <v>72.834824410983273</v>
      </c>
      <c r="E13" s="94">
        <f t="shared" si="0"/>
        <v>0.23785747611887215</v>
      </c>
      <c r="F13" s="85">
        <f t="shared" si="1"/>
        <v>13.995397565700074</v>
      </c>
      <c r="G13" s="85">
        <f t="shared" si="2"/>
        <v>0.98300617853071515</v>
      </c>
    </row>
    <row r="14" spans="1:7">
      <c r="A14" s="75" t="s">
        <v>192</v>
      </c>
      <c r="B14" s="109">
        <v>59.331781066237816</v>
      </c>
      <c r="C14" s="109">
        <v>74.171755000383456</v>
      </c>
      <c r="D14" s="109">
        <v>75.385579789866298</v>
      </c>
      <c r="E14" s="94">
        <f t="shared" si="0"/>
        <v>0.27057672018485457</v>
      </c>
      <c r="F14" s="85">
        <f t="shared" si="1"/>
        <v>16.053798723628482</v>
      </c>
      <c r="G14" s="85">
        <f t="shared" si="2"/>
        <v>1.2138247894828424</v>
      </c>
    </row>
    <row r="15" spans="1:7">
      <c r="A15" s="75" t="s">
        <v>193</v>
      </c>
      <c r="B15" s="109">
        <v>60.016281812081317</v>
      </c>
      <c r="C15" s="109">
        <v>77.060561675023365</v>
      </c>
      <c r="D15" s="109">
        <v>73.024986454900713</v>
      </c>
      <c r="E15" s="94">
        <f t="shared" si="0"/>
        <v>0.21675292520705164</v>
      </c>
      <c r="F15" s="85">
        <f t="shared" si="1"/>
        <v>13.008704642819396</v>
      </c>
      <c r="G15" s="85">
        <f t="shared" si="2"/>
        <v>-4.0355752201226522</v>
      </c>
    </row>
    <row r="16" spans="1:7">
      <c r="A16" s="75" t="s">
        <v>194</v>
      </c>
      <c r="B16" s="109">
        <v>58.855820284775284</v>
      </c>
      <c r="C16" s="109">
        <v>72.372823892629981</v>
      </c>
      <c r="D16" s="109">
        <v>71.374794442960535</v>
      </c>
      <c r="E16" s="94">
        <f t="shared" si="0"/>
        <v>0.21270579693923045</v>
      </c>
      <c r="F16" s="85">
        <f t="shared" si="1"/>
        <v>12.518974158185252</v>
      </c>
      <c r="G16" s="85">
        <f t="shared" si="2"/>
        <v>-0.99802944966944551</v>
      </c>
    </row>
    <row r="17" spans="1:7">
      <c r="A17" s="75" t="s">
        <v>195</v>
      </c>
      <c r="B17" s="109">
        <v>71.819006765068906</v>
      </c>
      <c r="C17" s="109">
        <v>84.657730834399757</v>
      </c>
      <c r="D17" s="109">
        <v>85.900251994744309</v>
      </c>
      <c r="E17" s="94">
        <f t="shared" si="0"/>
        <v>0.19606571942351328</v>
      </c>
      <c r="F17" s="85">
        <f t="shared" si="1"/>
        <v>14.081245229675403</v>
      </c>
      <c r="G17" s="85">
        <f t="shared" si="2"/>
        <v>1.2425211603445518</v>
      </c>
    </row>
    <row r="18" spans="1:7">
      <c r="A18" s="75" t="s">
        <v>196</v>
      </c>
      <c r="B18" s="109">
        <v>62.858058676230925</v>
      </c>
      <c r="C18" s="109">
        <v>78.028422376905553</v>
      </c>
      <c r="D18" s="109">
        <v>77.860951931137905</v>
      </c>
      <c r="E18" s="94">
        <f t="shared" si="0"/>
        <v>0.23867891517591772</v>
      </c>
      <c r="F18" s="85">
        <f t="shared" si="1"/>
        <v>15.002893254906979</v>
      </c>
      <c r="G18" s="85">
        <f t="shared" si="2"/>
        <v>-0.16747044576764836</v>
      </c>
    </row>
    <row r="19" spans="1:7">
      <c r="A19" s="75" t="s">
        <v>197</v>
      </c>
      <c r="B19" s="109">
        <v>61.522475197991298</v>
      </c>
      <c r="C19" s="109">
        <v>75.516508768622074</v>
      </c>
      <c r="D19" s="109">
        <v>75.46610101305636</v>
      </c>
      <c r="E19" s="94">
        <f t="shared" si="0"/>
        <v>0.2266427963145462</v>
      </c>
      <c r="F19" s="85">
        <f t="shared" si="1"/>
        <v>13.943625815065062</v>
      </c>
      <c r="G19" s="85">
        <f t="shared" si="2"/>
        <v>-5.0407755565714751E-2</v>
      </c>
    </row>
    <row r="20" spans="1:7">
      <c r="A20" s="75" t="s">
        <v>198</v>
      </c>
      <c r="B20" s="109">
        <v>55.389020738151451</v>
      </c>
      <c r="C20" s="109">
        <v>69.080468619635042</v>
      </c>
      <c r="D20" s="109">
        <v>68.789397559022689</v>
      </c>
      <c r="E20" s="94">
        <f t="shared" si="0"/>
        <v>0.24193200461551365</v>
      </c>
      <c r="F20" s="85">
        <f t="shared" si="1"/>
        <v>13.400376820871237</v>
      </c>
      <c r="G20" s="85">
        <f t="shared" si="2"/>
        <v>-0.29107106061235299</v>
      </c>
    </row>
    <row r="21" spans="1:7">
      <c r="A21" s="75" t="s">
        <v>199</v>
      </c>
      <c r="B21" s="109">
        <v>56.835090144962848</v>
      </c>
      <c r="C21" s="109">
        <v>70.067998243113323</v>
      </c>
      <c r="D21" s="109">
        <v>70.216955338841075</v>
      </c>
      <c r="E21" s="94">
        <f t="shared" si="0"/>
        <v>0.23545076043244786</v>
      </c>
      <c r="F21" s="85">
        <f t="shared" si="1"/>
        <v>13.381865193878227</v>
      </c>
      <c r="G21" s="85">
        <f t="shared" si="2"/>
        <v>0.14895709572775218</v>
      </c>
    </row>
    <row r="22" spans="1:7">
      <c r="A22" s="75" t="s">
        <v>112</v>
      </c>
      <c r="B22" s="109">
        <v>59.048148001827499</v>
      </c>
      <c r="C22" s="109">
        <v>72.42555990143677</v>
      </c>
      <c r="D22" s="109">
        <v>72.859830860125115</v>
      </c>
      <c r="E22" s="94">
        <f t="shared" si="0"/>
        <v>0.23390543693038693</v>
      </c>
      <c r="F22" s="85">
        <f t="shared" si="1"/>
        <v>13.811682858297615</v>
      </c>
      <c r="G22" s="85">
        <f t="shared" si="2"/>
        <v>0.43427095868834442</v>
      </c>
    </row>
    <row r="23" spans="1:7">
      <c r="A23" s="75" t="s">
        <v>201</v>
      </c>
      <c r="B23" s="109">
        <v>57.284736653439388</v>
      </c>
      <c r="C23" s="109">
        <v>71.440005801942888</v>
      </c>
      <c r="D23" s="109">
        <v>71.144285868881852</v>
      </c>
      <c r="E23" s="94">
        <f t="shared" si="0"/>
        <v>0.24194139704769566</v>
      </c>
      <c r="F23" s="85">
        <f t="shared" si="1"/>
        <v>13.859549215442463</v>
      </c>
      <c r="G23" s="85">
        <f t="shared" si="2"/>
        <v>-0.2957199330610365</v>
      </c>
    </row>
    <row r="24" spans="1:7">
      <c r="A24" s="75" t="s">
        <v>202</v>
      </c>
      <c r="B24" s="109">
        <v>59.210186671403136</v>
      </c>
      <c r="C24" s="109">
        <v>72.651545657708539</v>
      </c>
      <c r="D24" s="109">
        <v>72.331655541376264</v>
      </c>
      <c r="E24" s="94">
        <f t="shared" si="0"/>
        <v>0.22160830099713957</v>
      </c>
      <c r="F24" s="85">
        <f t="shared" si="1"/>
        <v>13.121468869973128</v>
      </c>
      <c r="G24" s="85">
        <f t="shared" si="2"/>
        <v>-0.31989011633227449</v>
      </c>
    </row>
    <row r="25" spans="1:7">
      <c r="A25" s="75" t="s">
        <v>203</v>
      </c>
      <c r="B25" s="109">
        <v>65.0903783222074</v>
      </c>
      <c r="C25" s="109">
        <v>78.365423220020318</v>
      </c>
      <c r="D25" s="109">
        <v>80.532666225603705</v>
      </c>
      <c r="E25" s="94">
        <f t="shared" si="0"/>
        <v>0.23724378781383942</v>
      </c>
      <c r="F25" s="85">
        <f t="shared" si="1"/>
        <v>15.442287903396306</v>
      </c>
      <c r="G25" s="85">
        <f t="shared" si="2"/>
        <v>2.1672430055833871</v>
      </c>
    </row>
    <row r="26" spans="1:7">
      <c r="A26" s="75" t="s">
        <v>204</v>
      </c>
      <c r="B26" s="109">
        <v>61.731130993347101</v>
      </c>
      <c r="C26" s="109">
        <v>76.561369645318251</v>
      </c>
      <c r="D26" s="109">
        <v>75.562868992124038</v>
      </c>
      <c r="E26" s="94">
        <f t="shared" si="0"/>
        <v>0.22406422458496045</v>
      </c>
      <c r="F26" s="85">
        <f t="shared" si="1"/>
        <v>13.831737998776937</v>
      </c>
      <c r="G26" s="85">
        <f t="shared" si="2"/>
        <v>-0.99850065319421333</v>
      </c>
    </row>
    <row r="27" spans="1:7">
      <c r="A27" s="75" t="s">
        <v>205</v>
      </c>
      <c r="B27" s="109">
        <v>70.210874229733037</v>
      </c>
      <c r="C27" s="109">
        <v>88.904772884430287</v>
      </c>
      <c r="D27" s="109">
        <v>84.889816346598934</v>
      </c>
      <c r="E27" s="94">
        <f t="shared" si="0"/>
        <v>0.20906935396981044</v>
      </c>
      <c r="F27" s="85">
        <f t="shared" si="1"/>
        <v>14.678942116865898</v>
      </c>
      <c r="G27" s="85">
        <f t="shared" si="2"/>
        <v>-4.0149565378313525</v>
      </c>
    </row>
    <row r="28" spans="1:7">
      <c r="A28" s="75" t="s">
        <v>206</v>
      </c>
      <c r="B28" s="109">
        <v>57.940653619939603</v>
      </c>
      <c r="C28" s="109">
        <v>71.410618011033037</v>
      </c>
      <c r="D28" s="109">
        <v>71.520906730873961</v>
      </c>
      <c r="E28" s="94">
        <f t="shared" si="0"/>
        <v>0.23438211795147701</v>
      </c>
      <c r="F28" s="85">
        <f t="shared" si="1"/>
        <v>13.580253110934358</v>
      </c>
      <c r="G28" s="85">
        <f t="shared" si="2"/>
        <v>0.11028871984092348</v>
      </c>
    </row>
    <row r="29" spans="1:7">
      <c r="A29" s="75" t="s">
        <v>207</v>
      </c>
      <c r="B29" s="109">
        <v>53.584206409649468</v>
      </c>
      <c r="C29" s="109">
        <v>67.443986766231305</v>
      </c>
      <c r="D29" s="109">
        <v>66.406740340680855</v>
      </c>
      <c r="E29" s="94">
        <f t="shared" si="0"/>
        <v>0.23929688970297597</v>
      </c>
      <c r="F29" s="85">
        <f t="shared" si="1"/>
        <v>12.822533931031387</v>
      </c>
      <c r="G29" s="85">
        <f t="shared" si="2"/>
        <v>-1.0372464255504497</v>
      </c>
    </row>
    <row r="30" spans="1:7">
      <c r="A30" s="75" t="s">
        <v>208</v>
      </c>
      <c r="B30" s="109">
        <v>59.250221763232304</v>
      </c>
      <c r="C30" s="109">
        <v>75.160612638627228</v>
      </c>
      <c r="D30" s="109">
        <v>73.288734249840559</v>
      </c>
      <c r="E30" s="94">
        <f t="shared" si="0"/>
        <v>0.2369360327916924</v>
      </c>
      <c r="F30" s="85">
        <f t="shared" si="1"/>
        <v>14.038512486608255</v>
      </c>
      <c r="G30" s="85">
        <f t="shared" si="2"/>
        <v>-1.8718783887866692</v>
      </c>
    </row>
    <row r="31" spans="1:7">
      <c r="A31" s="75" t="s">
        <v>209</v>
      </c>
      <c r="B31" s="109">
        <v>57.875551848559006</v>
      </c>
      <c r="C31" s="109">
        <v>74.289848579576798</v>
      </c>
      <c r="D31" s="109">
        <v>76.270158086991557</v>
      </c>
      <c r="E31" s="94">
        <f t="shared" si="0"/>
        <v>0.31783033856100573</v>
      </c>
      <c r="F31" s="85">
        <f t="shared" si="1"/>
        <v>18.394606238432551</v>
      </c>
      <c r="G31" s="85">
        <f t="shared" si="2"/>
        <v>1.9803095074147592</v>
      </c>
    </row>
    <row r="32" spans="1:7">
      <c r="A32" s="75" t="s">
        <v>210</v>
      </c>
      <c r="B32" s="109">
        <v>65.486069556418187</v>
      </c>
      <c r="C32" s="109">
        <v>76.684766067779293</v>
      </c>
      <c r="D32" s="109">
        <v>78.094836613192157</v>
      </c>
      <c r="E32" s="94">
        <f t="shared" si="0"/>
        <v>0.19254120978983391</v>
      </c>
      <c r="F32" s="85">
        <f t="shared" si="1"/>
        <v>12.608767056773971</v>
      </c>
      <c r="G32" s="85">
        <f t="shared" si="2"/>
        <v>1.4100705454128644</v>
      </c>
    </row>
    <row r="33" spans="1:7">
      <c r="A33" s="75" t="s">
        <v>212</v>
      </c>
      <c r="B33" s="109">
        <v>57.10386863362374</v>
      </c>
      <c r="C33" s="109">
        <v>72.790392155210029</v>
      </c>
      <c r="D33" s="109">
        <v>70.638803125967115</v>
      </c>
      <c r="E33" s="94">
        <f t="shared" si="0"/>
        <v>0.23702307420155722</v>
      </c>
      <c r="F33" s="85">
        <f t="shared" si="1"/>
        <v>13.534934492343375</v>
      </c>
      <c r="G33" s="85">
        <f t="shared" si="2"/>
        <v>-2.1515890292429134</v>
      </c>
    </row>
    <row r="34" spans="1:7">
      <c r="A34" s="75" t="s">
        <v>230</v>
      </c>
      <c r="B34" s="109">
        <v>62.039661104046985</v>
      </c>
      <c r="C34" s="109">
        <v>75.741909419400699</v>
      </c>
      <c r="D34" s="109">
        <v>75.161698407850707</v>
      </c>
      <c r="E34" s="94">
        <f t="shared" si="0"/>
        <v>0.2115104607324772</v>
      </c>
      <c r="F34" s="85">
        <f t="shared" si="1"/>
        <v>13.122037303803722</v>
      </c>
      <c r="G34" s="85">
        <f t="shared" si="2"/>
        <v>-0.58021101154999144</v>
      </c>
    </row>
    <row r="35" spans="1:7">
      <c r="A35" s="75" t="s">
        <v>213</v>
      </c>
      <c r="B35" s="109">
        <v>77.708724006126914</v>
      </c>
      <c r="C35" s="109">
        <v>94.477689454114568</v>
      </c>
      <c r="D35" s="109">
        <v>93.793514081201863</v>
      </c>
      <c r="E35" s="94">
        <f t="shared" si="0"/>
        <v>0.20698821504013823</v>
      </c>
      <c r="F35" s="85">
        <f t="shared" si="1"/>
        <v>16.084790075074949</v>
      </c>
      <c r="G35" s="85">
        <f t="shared" si="2"/>
        <v>-0.68417537291270492</v>
      </c>
    </row>
    <row r="36" spans="1:7">
      <c r="A36" s="75" t="s">
        <v>214</v>
      </c>
      <c r="B36" s="109">
        <v>69.683629642128849</v>
      </c>
      <c r="C36" s="109">
        <v>85.109288191441919</v>
      </c>
      <c r="D36" s="109">
        <v>84.568622365410718</v>
      </c>
      <c r="E36" s="94">
        <f t="shared" si="0"/>
        <v>0.21360817167139642</v>
      </c>
      <c r="F36" s="85">
        <f t="shared" si="1"/>
        <v>14.884992723281869</v>
      </c>
      <c r="G36" s="85">
        <f t="shared" si="2"/>
        <v>-0.54066582603120139</v>
      </c>
    </row>
    <row r="37" spans="1:7">
      <c r="A37" s="75" t="s">
        <v>218</v>
      </c>
      <c r="B37" s="109">
        <v>58.097016902645549</v>
      </c>
      <c r="C37" s="109">
        <v>76.914224605094432</v>
      </c>
      <c r="D37" s="109">
        <v>76.124341792080216</v>
      </c>
      <c r="E37" s="94">
        <f t="shared" si="0"/>
        <v>0.31029691110721658</v>
      </c>
      <c r="F37" s="85">
        <f t="shared" si="1"/>
        <v>18.027324889434666</v>
      </c>
      <c r="G37" s="85">
        <f t="shared" si="2"/>
        <v>-0.78988281301421637</v>
      </c>
    </row>
    <row r="38" spans="1:7">
      <c r="A38" s="75" t="s">
        <v>219</v>
      </c>
      <c r="B38" s="109">
        <v>58.331146500533144</v>
      </c>
      <c r="C38" s="109">
        <v>73.930007788975516</v>
      </c>
      <c r="D38" s="109">
        <v>72.174956263005129</v>
      </c>
      <c r="E38" s="94">
        <f t="shared" si="0"/>
        <v>0.23733135028205649</v>
      </c>
      <c r="F38" s="85">
        <f t="shared" si="1"/>
        <v>13.843809762471984</v>
      </c>
      <c r="G38" s="85">
        <f t="shared" si="2"/>
        <v>-1.7550515259703872</v>
      </c>
    </row>
    <row r="39" spans="1:7">
      <c r="A39" s="75" t="s">
        <v>220</v>
      </c>
      <c r="B39" s="109">
        <v>60.596588684834913</v>
      </c>
      <c r="C39" s="109">
        <v>76.619768310527988</v>
      </c>
      <c r="D39" s="109">
        <v>75.094515875377596</v>
      </c>
      <c r="E39" s="94">
        <f t="shared" si="0"/>
        <v>0.23925319073565238</v>
      </c>
      <c r="F39" s="85">
        <f t="shared" si="1"/>
        <v>14.497927190542683</v>
      </c>
      <c r="G39" s="85">
        <f t="shared" si="2"/>
        <v>-1.5252524351503922</v>
      </c>
    </row>
    <row r="40" spans="1:7">
      <c r="A40" s="75" t="s">
        <v>130</v>
      </c>
      <c r="B40" s="109">
        <v>67.496190383420625</v>
      </c>
      <c r="C40" s="109">
        <v>86.991224322678221</v>
      </c>
      <c r="D40" s="109">
        <v>85.331055173253404</v>
      </c>
      <c r="E40" s="94">
        <f t="shared" si="0"/>
        <v>0.26423513221293793</v>
      </c>
      <c r="F40" s="85">
        <f t="shared" si="1"/>
        <v>17.834864789832778</v>
      </c>
      <c r="G40" s="85">
        <f t="shared" si="2"/>
        <v>-1.6601691494248172</v>
      </c>
    </row>
    <row r="41" spans="1:7">
      <c r="A41" s="75" t="s">
        <v>223</v>
      </c>
      <c r="B41" s="109">
        <v>60.31923160036736</v>
      </c>
      <c r="C41" s="109">
        <v>77.849807095467852</v>
      </c>
      <c r="D41" s="109">
        <v>73.468824797795705</v>
      </c>
      <c r="E41" s="94">
        <f t="shared" si="0"/>
        <v>0.21800001174663938</v>
      </c>
      <c r="F41" s="85">
        <f t="shared" si="1"/>
        <v>13.149593197428345</v>
      </c>
      <c r="G41" s="85">
        <f t="shared" si="2"/>
        <v>-4.3809822976721478</v>
      </c>
    </row>
    <row r="42" spans="1:7">
      <c r="A42" s="75" t="s">
        <v>224</v>
      </c>
      <c r="B42" s="109">
        <v>87.483636726191051</v>
      </c>
      <c r="C42" s="109">
        <v>105.26496633601904</v>
      </c>
      <c r="D42" s="109">
        <v>101.87733773043246</v>
      </c>
      <c r="E42" s="94">
        <f t="shared" si="0"/>
        <v>0.16453020865251922</v>
      </c>
      <c r="F42" s="85">
        <f t="shared" si="1"/>
        <v>14.393701004241407</v>
      </c>
      <c r="G42" s="85">
        <f t="shared" si="2"/>
        <v>-3.3876286055865847</v>
      </c>
    </row>
    <row r="43" spans="1:7">
      <c r="A43" s="75" t="s">
        <v>225</v>
      </c>
      <c r="B43" s="109">
        <v>58.81557666708855</v>
      </c>
      <c r="C43" s="109">
        <v>71.645008043437684</v>
      </c>
      <c r="D43" s="109">
        <v>71.644176775654969</v>
      </c>
      <c r="E43" s="94">
        <f t="shared" si="0"/>
        <v>0.21811569035834896</v>
      </c>
      <c r="F43" s="85">
        <f t="shared" si="1"/>
        <v>12.82860010856642</v>
      </c>
      <c r="G43" s="85">
        <f t="shared" si="2"/>
        <v>-8.312677827149173E-4</v>
      </c>
    </row>
    <row r="44" spans="1:7">
      <c r="A44" s="75" t="s">
        <v>226</v>
      </c>
      <c r="B44" s="109">
        <v>61.463446825365573</v>
      </c>
      <c r="C44" s="109">
        <v>76.565340099312664</v>
      </c>
      <c r="D44" s="109">
        <v>76.287029304480754</v>
      </c>
      <c r="E44" s="94">
        <f t="shared" si="0"/>
        <v>0.24117720766999978</v>
      </c>
      <c r="F44" s="85">
        <f t="shared" si="1"/>
        <v>14.823582479115181</v>
      </c>
      <c r="G44" s="85">
        <f t="shared" si="2"/>
        <v>-0.2783107948319099</v>
      </c>
    </row>
    <row r="45" spans="1:7">
      <c r="A45" s="75" t="s">
        <v>227</v>
      </c>
      <c r="B45" s="109">
        <v>56.266428575651041</v>
      </c>
      <c r="C45" s="109">
        <v>69.344634777499479</v>
      </c>
      <c r="D45" s="109">
        <v>69.195785415212384</v>
      </c>
      <c r="E45" s="94">
        <f t="shared" si="0"/>
        <v>0.2297881199653117</v>
      </c>
      <c r="F45" s="85">
        <f t="shared" si="1"/>
        <v>12.929356839561343</v>
      </c>
      <c r="G45" s="85">
        <f t="shared" si="2"/>
        <v>-0.14884936228709478</v>
      </c>
    </row>
    <row r="46" spans="1:7">
      <c r="A46" s="75" t="s">
        <v>228</v>
      </c>
      <c r="B46" s="109">
        <v>67.942781699371167</v>
      </c>
      <c r="C46" s="109">
        <v>83.01309669718637</v>
      </c>
      <c r="D46" s="109">
        <v>83.326872052483992</v>
      </c>
      <c r="E46" s="94">
        <f t="shared" si="0"/>
        <v>0.22642714896754382</v>
      </c>
      <c r="F46" s="85">
        <f t="shared" si="1"/>
        <v>15.384090353112825</v>
      </c>
      <c r="G46" s="85">
        <f t="shared" si="2"/>
        <v>0.31377535529762213</v>
      </c>
    </row>
    <row r="47" spans="1:7">
      <c r="A47" s="75" t="s">
        <v>280</v>
      </c>
      <c r="B47" s="109">
        <v>57.002899638571961</v>
      </c>
      <c r="C47" s="109">
        <v>73.521014966745966</v>
      </c>
      <c r="D47" s="109">
        <v>71.972224610744831</v>
      </c>
      <c r="E47" s="94">
        <f t="shared" si="0"/>
        <v>0.26260637734371722</v>
      </c>
      <c r="F47" s="85">
        <f t="shared" si="1"/>
        <v>14.969324972172871</v>
      </c>
      <c r="G47" s="85">
        <f t="shared" si="2"/>
        <v>-1.5487903560011347</v>
      </c>
    </row>
    <row r="48" spans="1:7">
      <c r="A48" s="75" t="s">
        <v>229</v>
      </c>
      <c r="B48" s="109">
        <v>54.528505352099621</v>
      </c>
      <c r="C48" s="109">
        <v>68.002860612102054</v>
      </c>
      <c r="D48" s="109">
        <v>68.880930796717863</v>
      </c>
      <c r="E48" s="94">
        <f t="shared" si="0"/>
        <v>0.26320958830509372</v>
      </c>
      <c r="F48" s="85">
        <f t="shared" si="1"/>
        <v>14.352425444618241</v>
      </c>
      <c r="G48" s="85">
        <f t="shared" si="2"/>
        <v>0.8780701846158081</v>
      </c>
    </row>
    <row r="49" spans="1:7">
      <c r="A49" s="75" t="s">
        <v>231</v>
      </c>
      <c r="B49" s="109">
        <v>63.143796150571099</v>
      </c>
      <c r="C49" s="109">
        <v>74.473734602871104</v>
      </c>
      <c r="D49" s="109">
        <v>76.519479969434883</v>
      </c>
      <c r="E49" s="94">
        <f t="shared" si="0"/>
        <v>0.21182894653606932</v>
      </c>
      <c r="F49" s="85">
        <f t="shared" si="1"/>
        <v>13.375683818863784</v>
      </c>
      <c r="G49" s="85">
        <f t="shared" si="2"/>
        <v>2.0457453665637786</v>
      </c>
    </row>
    <row r="50" spans="1:7">
      <c r="A50" s="75" t="s">
        <v>232</v>
      </c>
      <c r="B50" s="109">
        <v>59.063886092962406</v>
      </c>
      <c r="C50" s="109">
        <v>72.898352365124467</v>
      </c>
      <c r="D50" s="109">
        <v>72.906862872198474</v>
      </c>
      <c r="E50" s="94">
        <f t="shared" si="0"/>
        <v>0.23437294250243196</v>
      </c>
      <c r="F50" s="85">
        <f t="shared" si="1"/>
        <v>13.842976779236068</v>
      </c>
      <c r="G50" s="85">
        <f t="shared" si="2"/>
        <v>8.5105070740070232E-3</v>
      </c>
    </row>
    <row r="51" spans="1:7">
      <c r="A51" s="75" t="s">
        <v>233</v>
      </c>
      <c r="B51" s="109">
        <v>54.48230796870385</v>
      </c>
      <c r="C51" s="109">
        <v>66.646689533292616</v>
      </c>
      <c r="D51" s="109">
        <v>66.847842397585566</v>
      </c>
      <c r="E51" s="94">
        <f t="shared" si="0"/>
        <v>0.22696421810883677</v>
      </c>
      <c r="F51" s="85">
        <f t="shared" si="1"/>
        <v>12.365534428881716</v>
      </c>
      <c r="G51" s="85">
        <f t="shared" si="2"/>
        <v>0.20115286429295054</v>
      </c>
    </row>
    <row r="52" spans="1:7">
      <c r="A52" s="75" t="s">
        <v>234</v>
      </c>
      <c r="B52" s="109">
        <v>54.940207757800941</v>
      </c>
      <c r="C52" s="109">
        <v>68.257773938915008</v>
      </c>
      <c r="D52" s="109">
        <v>68.325491086037445</v>
      </c>
      <c r="E52" s="94">
        <f t="shared" si="0"/>
        <v>0.24363364964407022</v>
      </c>
      <c r="F52" s="85">
        <f t="shared" si="1"/>
        <v>13.385283328236504</v>
      </c>
      <c r="G52" s="85">
        <f t="shared" si="2"/>
        <v>6.7717147122436927E-2</v>
      </c>
    </row>
    <row r="53" spans="1:7">
      <c r="A53" s="75" t="s">
        <v>235</v>
      </c>
      <c r="B53" s="109">
        <v>55.00725918654301</v>
      </c>
      <c r="C53" s="109">
        <v>67.925466270830512</v>
      </c>
      <c r="D53" s="109">
        <v>68.230294567417488</v>
      </c>
      <c r="E53" s="94">
        <f t="shared" si="0"/>
        <v>0.24038709756528581</v>
      </c>
      <c r="F53" s="85">
        <f t="shared" si="1"/>
        <v>13.223035380874478</v>
      </c>
      <c r="G53" s="85">
        <f t="shared" si="2"/>
        <v>0.30482829658697597</v>
      </c>
    </row>
    <row r="54" spans="1:7">
      <c r="A54" s="75" t="s">
        <v>237</v>
      </c>
      <c r="B54" s="109">
        <v>68.672748258945774</v>
      </c>
      <c r="C54" s="109">
        <v>85.355190108911657</v>
      </c>
      <c r="D54" s="109">
        <v>77.800468832954849</v>
      </c>
      <c r="E54" s="94">
        <f t="shared" si="0"/>
        <v>0.132916197551771</v>
      </c>
      <c r="F54" s="85">
        <f t="shared" si="1"/>
        <v>9.127720574009075</v>
      </c>
      <c r="G54" s="85">
        <f t="shared" si="2"/>
        <v>-7.5547212759568083</v>
      </c>
    </row>
    <row r="55" spans="1:7">
      <c r="A55" s="75" t="s">
        <v>238</v>
      </c>
      <c r="B55" s="109">
        <v>68.233627751794145</v>
      </c>
      <c r="C55" s="109">
        <v>85.807890066947238</v>
      </c>
      <c r="D55" s="109">
        <v>80.976391956126875</v>
      </c>
      <c r="E55" s="94">
        <f t="shared" si="0"/>
        <v>0.18675196708997593</v>
      </c>
      <c r="F55" s="85">
        <f t="shared" si="1"/>
        <v>12.74276420433273</v>
      </c>
      <c r="G55" s="85">
        <f t="shared" si="2"/>
        <v>-4.8314981108203625</v>
      </c>
    </row>
    <row r="56" spans="1:7">
      <c r="A56" s="75" t="s">
        <v>239</v>
      </c>
      <c r="B56" s="109">
        <v>59.385952813076194</v>
      </c>
      <c r="C56" s="109">
        <v>72.630065504210137</v>
      </c>
      <c r="D56" s="109">
        <v>72.39363284664951</v>
      </c>
      <c r="E56" s="94">
        <f t="shared" si="0"/>
        <v>0.21903631107033705</v>
      </c>
      <c r="F56" s="85">
        <f t="shared" si="1"/>
        <v>13.007680033573315</v>
      </c>
      <c r="G56" s="85">
        <f t="shared" si="2"/>
        <v>-0.23643265756062704</v>
      </c>
    </row>
    <row r="57" spans="1:7">
      <c r="A57" s="75" t="s">
        <v>240</v>
      </c>
      <c r="B57" s="109">
        <v>63.762393103435059</v>
      </c>
      <c r="C57" s="109">
        <v>73.110262463789951</v>
      </c>
      <c r="D57" s="109">
        <v>72.808638747018122</v>
      </c>
      <c r="E57" s="94">
        <f t="shared" si="0"/>
        <v>0.14187431185194516</v>
      </c>
      <c r="F57" s="85">
        <f t="shared" si="1"/>
        <v>9.0462456435830632</v>
      </c>
      <c r="G57" s="85">
        <f t="shared" si="2"/>
        <v>-0.30162371677182875</v>
      </c>
    </row>
    <row r="58" spans="1:7">
      <c r="A58" s="75" t="s">
        <v>241</v>
      </c>
      <c r="B58" s="109">
        <v>54.771098844625691</v>
      </c>
      <c r="C58" s="109">
        <v>69.067709883834453</v>
      </c>
      <c r="D58" s="109">
        <v>68.720745660452835</v>
      </c>
      <c r="E58" s="94">
        <f t="shared" si="0"/>
        <v>0.25468992059844214</v>
      </c>
      <c r="F58" s="85">
        <f t="shared" si="1"/>
        <v>13.949646815827144</v>
      </c>
      <c r="G58" s="85">
        <f t="shared" si="2"/>
        <v>-0.34696422338161881</v>
      </c>
    </row>
    <row r="59" spans="1:7">
      <c r="A59" s="75" t="s">
        <v>242</v>
      </c>
      <c r="B59" s="109">
        <v>62.386174154701251</v>
      </c>
      <c r="C59" s="109">
        <v>78.359961003259073</v>
      </c>
      <c r="D59" s="109">
        <v>77.140648599328301</v>
      </c>
      <c r="E59" s="94">
        <f t="shared" si="0"/>
        <v>0.23650231232387878</v>
      </c>
      <c r="F59" s="85">
        <f t="shared" si="1"/>
        <v>14.75447444462705</v>
      </c>
      <c r="G59" s="85">
        <f t="shared" si="2"/>
        <v>-1.2193124039307719</v>
      </c>
    </row>
    <row r="60" spans="1:7">
      <c r="A60" s="75" t="s">
        <v>245</v>
      </c>
      <c r="B60" s="109">
        <v>70.413500056236956</v>
      </c>
      <c r="C60" s="109">
        <v>87.130769883726259</v>
      </c>
      <c r="D60" s="109">
        <v>84.840487806038354</v>
      </c>
      <c r="E60" s="94">
        <f t="shared" si="0"/>
        <v>0.20488951320810692</v>
      </c>
      <c r="F60" s="85">
        <f t="shared" si="1"/>
        <v>14.426987749801398</v>
      </c>
      <c r="G60" s="85">
        <f t="shared" si="2"/>
        <v>-2.2902820776879054</v>
      </c>
    </row>
    <row r="61" spans="1:7">
      <c r="A61" s="75" t="s">
        <v>246</v>
      </c>
      <c r="B61" s="109">
        <v>54.985046648213654</v>
      </c>
      <c r="C61" s="109">
        <v>70.377150751839565</v>
      </c>
      <c r="D61" s="109">
        <v>68.647921487896639</v>
      </c>
      <c r="E61" s="94">
        <f t="shared" si="0"/>
        <v>0.24848346364232579</v>
      </c>
      <c r="F61" s="85">
        <f t="shared" si="1"/>
        <v>13.662874839682985</v>
      </c>
      <c r="G61" s="85">
        <f t="shared" si="2"/>
        <v>-1.7292292639429263</v>
      </c>
    </row>
    <row r="62" spans="1:7">
      <c r="A62" s="75" t="s">
        <v>247</v>
      </c>
      <c r="B62" s="109">
        <v>58.200296637864312</v>
      </c>
      <c r="C62" s="109">
        <v>72.007740776588179</v>
      </c>
      <c r="D62" s="109">
        <v>71.19726988054525</v>
      </c>
      <c r="E62" s="94">
        <f t="shared" si="0"/>
        <v>0.22331455324963559</v>
      </c>
      <c r="F62" s="85">
        <f t="shared" si="1"/>
        <v>12.996973242680937</v>
      </c>
      <c r="G62" s="85">
        <f t="shared" si="2"/>
        <v>-0.81047089604292921</v>
      </c>
    </row>
    <row r="63" spans="1:7">
      <c r="A63" s="75" t="s">
        <v>248</v>
      </c>
      <c r="B63" s="109">
        <v>56.771156285014222</v>
      </c>
      <c r="C63" s="109">
        <v>75.902383820868138</v>
      </c>
      <c r="D63" s="109">
        <v>72.653663399545337</v>
      </c>
      <c r="E63" s="94">
        <f t="shared" si="0"/>
        <v>0.27976367144601549</v>
      </c>
      <c r="F63" s="85">
        <f t="shared" si="1"/>
        <v>15.882507114531116</v>
      </c>
      <c r="G63" s="85">
        <f t="shared" si="2"/>
        <v>-3.2487204213228011</v>
      </c>
    </row>
    <row r="64" spans="1:7">
      <c r="A64" s="75" t="s">
        <v>243</v>
      </c>
      <c r="B64" s="109">
        <v>57.326416733702082</v>
      </c>
      <c r="C64" s="109">
        <v>70.672968126787609</v>
      </c>
      <c r="D64" s="109">
        <v>71.812684989429172</v>
      </c>
      <c r="E64" s="94">
        <f t="shared" si="0"/>
        <v>0.25269795464488964</v>
      </c>
      <c r="F64" s="85">
        <f t="shared" si="1"/>
        <v>14.48626825572709</v>
      </c>
      <c r="G64" s="85">
        <f t="shared" si="2"/>
        <v>1.1397168626415635</v>
      </c>
    </row>
    <row r="65" spans="1:7">
      <c r="A65" s="75" t="s">
        <v>249</v>
      </c>
      <c r="B65" s="109">
        <v>56.967667394890086</v>
      </c>
      <c r="C65" s="109">
        <v>69.312319746445439</v>
      </c>
      <c r="D65" s="109">
        <v>70.792053320349567</v>
      </c>
      <c r="E65" s="94">
        <f t="shared" si="0"/>
        <v>0.24267073864252178</v>
      </c>
      <c r="F65" s="85">
        <f t="shared" si="1"/>
        <v>13.824385925459481</v>
      </c>
      <c r="G65" s="85">
        <f t="shared" si="2"/>
        <v>1.4797335739041273</v>
      </c>
    </row>
    <row r="66" spans="1:7">
      <c r="A66" s="75" t="s">
        <v>250</v>
      </c>
      <c r="B66" s="109">
        <v>59.53067509880276</v>
      </c>
      <c r="C66" s="109">
        <v>75.9844532945731</v>
      </c>
      <c r="D66" s="109">
        <v>74.934200453579791</v>
      </c>
      <c r="E66" s="94">
        <f t="shared" si="0"/>
        <v>0.25874938137711151</v>
      </c>
      <c r="F66" s="85">
        <f t="shared" si="1"/>
        <v>15.403525354777031</v>
      </c>
      <c r="G66" s="85">
        <f t="shared" si="2"/>
        <v>-1.0502528409933092</v>
      </c>
    </row>
    <row r="67" spans="1:7">
      <c r="A67" s="75" t="s">
        <v>252</v>
      </c>
      <c r="B67" s="109">
        <v>59.441232295480091</v>
      </c>
      <c r="C67" s="109">
        <v>73.245749942223256</v>
      </c>
      <c r="D67" s="109">
        <v>71.749985726464871</v>
      </c>
      <c r="E67" s="94">
        <f t="shared" ref="E67:E83" si="3">(D67-B67)/B67</f>
        <v>0.20707433132944547</v>
      </c>
      <c r="F67" s="85">
        <f t="shared" ref="F67:F83" si="4">(D67-B67)</f>
        <v>12.30875343098478</v>
      </c>
      <c r="G67" s="85">
        <f t="shared" ref="G67:G83" si="5">(D67-C67)</f>
        <v>-1.4957642157583848</v>
      </c>
    </row>
    <row r="68" spans="1:7">
      <c r="A68" s="75" t="s">
        <v>253</v>
      </c>
      <c r="B68" s="109">
        <v>76.222769047552404</v>
      </c>
      <c r="C68" s="109">
        <v>104.44168748205954</v>
      </c>
      <c r="D68" s="109">
        <v>98.520995894531424</v>
      </c>
      <c r="E68" s="94">
        <f t="shared" si="3"/>
        <v>0.29254023601619655</v>
      </c>
      <c r="F68" s="85">
        <f t="shared" si="4"/>
        <v>22.29822684697902</v>
      </c>
      <c r="G68" s="85">
        <f t="shared" si="5"/>
        <v>-5.9206915875281112</v>
      </c>
    </row>
    <row r="69" spans="1:7">
      <c r="A69" s="75" t="s">
        <v>179</v>
      </c>
      <c r="B69" s="109">
        <v>59.802625000874009</v>
      </c>
      <c r="C69" s="109">
        <v>74.002003477703383</v>
      </c>
      <c r="D69" s="109">
        <v>72.262320843475592</v>
      </c>
      <c r="E69" s="94">
        <f t="shared" si="3"/>
        <v>0.2083469721006308</v>
      </c>
      <c r="F69" s="85">
        <f t="shared" si="4"/>
        <v>12.459695842601583</v>
      </c>
      <c r="G69" s="85">
        <f t="shared" si="5"/>
        <v>-1.7396826342277905</v>
      </c>
    </row>
    <row r="70" spans="1:7">
      <c r="A70" s="75" t="s">
        <v>189</v>
      </c>
      <c r="B70" s="109">
        <v>55.481612422616791</v>
      </c>
      <c r="C70" s="109">
        <v>67.716717010234746</v>
      </c>
      <c r="D70" s="109">
        <v>70.178714407314857</v>
      </c>
      <c r="E70" s="94">
        <f t="shared" si="3"/>
        <v>0.26490041191929864</v>
      </c>
      <c r="F70" s="85">
        <f t="shared" si="4"/>
        <v>14.697101984698065</v>
      </c>
      <c r="G70" s="85">
        <f t="shared" si="5"/>
        <v>2.4619973970801112</v>
      </c>
    </row>
    <row r="71" spans="1:7">
      <c r="A71" s="75" t="s">
        <v>217</v>
      </c>
      <c r="B71" s="109">
        <v>58.057057169706603</v>
      </c>
      <c r="C71" s="109">
        <v>73.722229558211396</v>
      </c>
      <c r="D71" s="109">
        <v>72.097151518730684</v>
      </c>
      <c r="E71" s="94">
        <f t="shared" si="3"/>
        <v>0.24183269069225255</v>
      </c>
      <c r="F71" s="85">
        <f t="shared" si="4"/>
        <v>14.040094349024081</v>
      </c>
      <c r="G71" s="85">
        <f t="shared" si="5"/>
        <v>-1.6250780394807123</v>
      </c>
    </row>
    <row r="72" spans="1:7">
      <c r="A72" s="75" t="s">
        <v>222</v>
      </c>
      <c r="B72" s="109">
        <v>70.933837191130252</v>
      </c>
      <c r="C72" s="109">
        <v>90.144546651845801</v>
      </c>
      <c r="D72" s="109">
        <v>85.090983159739125</v>
      </c>
      <c r="E72" s="94">
        <f t="shared" si="3"/>
        <v>0.19958240706001337</v>
      </c>
      <c r="F72" s="85">
        <f t="shared" si="4"/>
        <v>14.157145968608873</v>
      </c>
      <c r="G72" s="85">
        <f t="shared" si="5"/>
        <v>-5.0535634921066759</v>
      </c>
    </row>
    <row r="73" spans="1:7">
      <c r="A73" s="75" t="s">
        <v>188</v>
      </c>
      <c r="B73" s="109">
        <v>65.661551585200385</v>
      </c>
      <c r="C73" s="109">
        <v>76.895666027617594</v>
      </c>
      <c r="D73" s="109">
        <v>79.88627920779021</v>
      </c>
      <c r="E73" s="94">
        <f t="shared" si="3"/>
        <v>0.21663709247157009</v>
      </c>
      <c r="F73" s="85">
        <f t="shared" si="4"/>
        <v>14.224727622589825</v>
      </c>
      <c r="G73" s="85">
        <f t="shared" si="5"/>
        <v>2.9906131801726161</v>
      </c>
    </row>
    <row r="74" spans="1:7">
      <c r="A74" s="75" t="s">
        <v>244</v>
      </c>
      <c r="B74" s="109">
        <v>54.966682634797642</v>
      </c>
      <c r="C74" s="109">
        <v>69.752136908145545</v>
      </c>
      <c r="D74" s="109">
        <v>68.078841839087261</v>
      </c>
      <c r="E74" s="94">
        <f t="shared" si="3"/>
        <v>0.23854739954760762</v>
      </c>
      <c r="F74" s="85">
        <f t="shared" si="4"/>
        <v>13.112159204289618</v>
      </c>
      <c r="G74" s="85">
        <f t="shared" si="5"/>
        <v>-1.673295069058284</v>
      </c>
    </row>
    <row r="75" spans="1:7">
      <c r="A75" s="75" t="s">
        <v>187</v>
      </c>
      <c r="B75" s="109">
        <v>55.381196393353498</v>
      </c>
      <c r="C75" s="109">
        <v>74.018595945318609</v>
      </c>
      <c r="D75" s="109">
        <v>71.4308789749402</v>
      </c>
      <c r="E75" s="94">
        <f t="shared" si="3"/>
        <v>0.28980382560881046</v>
      </c>
      <c r="F75" s="85">
        <f t="shared" si="4"/>
        <v>16.049682581586701</v>
      </c>
      <c r="G75" s="85">
        <f t="shared" si="5"/>
        <v>-2.5877169703784091</v>
      </c>
    </row>
    <row r="76" spans="1:7">
      <c r="A76" s="75" t="s">
        <v>183</v>
      </c>
      <c r="B76" s="109">
        <v>57.220776501821874</v>
      </c>
      <c r="C76" s="109">
        <v>71.191837556096672</v>
      </c>
      <c r="D76" s="109">
        <v>75.510638098889899</v>
      </c>
      <c r="E76" s="94">
        <f t="shared" si="3"/>
        <v>0.31963672489634404</v>
      </c>
      <c r="F76" s="85">
        <f t="shared" si="4"/>
        <v>18.289861597068025</v>
      </c>
      <c r="G76" s="85">
        <f t="shared" si="5"/>
        <v>4.3188005427932268</v>
      </c>
    </row>
    <row r="77" spans="1:7">
      <c r="A77" s="75" t="s">
        <v>211</v>
      </c>
      <c r="B77" s="109">
        <v>56.041773270824642</v>
      </c>
      <c r="C77" s="109">
        <v>69.591172899330502</v>
      </c>
      <c r="D77" s="109">
        <v>71.096146663997587</v>
      </c>
      <c r="E77" s="94">
        <f t="shared" si="3"/>
        <v>0.26862771312431427</v>
      </c>
      <c r="F77" s="85">
        <f t="shared" si="4"/>
        <v>15.054373393172945</v>
      </c>
      <c r="G77" s="85">
        <f t="shared" si="5"/>
        <v>1.5049737646670849</v>
      </c>
    </row>
    <row r="78" spans="1:7">
      <c r="A78" s="75" t="s">
        <v>251</v>
      </c>
      <c r="B78" s="109">
        <v>63.874072756170754</v>
      </c>
      <c r="C78" s="109">
        <v>79.680623902534194</v>
      </c>
      <c r="D78" s="109">
        <v>79.251756027273984</v>
      </c>
      <c r="E78" s="94">
        <f t="shared" si="3"/>
        <v>0.24075000399309313</v>
      </c>
      <c r="F78" s="85">
        <f t="shared" si="4"/>
        <v>15.37768327110323</v>
      </c>
      <c r="G78" s="85">
        <f t="shared" si="5"/>
        <v>-0.42886787526020953</v>
      </c>
    </row>
    <row r="79" spans="1:7">
      <c r="A79" s="75" t="s">
        <v>216</v>
      </c>
      <c r="B79" s="109">
        <v>68.488441133594478</v>
      </c>
      <c r="C79" s="109">
        <v>87.645061737923314</v>
      </c>
      <c r="D79" s="109">
        <v>82.208109282222324</v>
      </c>
      <c r="E79" s="94">
        <f t="shared" si="3"/>
        <v>0.20032092892676703</v>
      </c>
      <c r="F79" s="85">
        <f t="shared" si="4"/>
        <v>13.719668148627846</v>
      </c>
      <c r="G79" s="85">
        <f t="shared" si="5"/>
        <v>-5.4369524557009896</v>
      </c>
    </row>
    <row r="80" spans="1:7">
      <c r="A80" s="75" t="s">
        <v>221</v>
      </c>
      <c r="B80" s="109">
        <v>52.148807767038051</v>
      </c>
      <c r="C80" s="109">
        <v>65.019825411227956</v>
      </c>
      <c r="D80" s="109">
        <v>64.137730119214311</v>
      </c>
      <c r="E80" s="94">
        <f t="shared" si="3"/>
        <v>0.22989830190814364</v>
      </c>
      <c r="F80" s="85">
        <f t="shared" si="4"/>
        <v>11.98892235217626</v>
      </c>
      <c r="G80" s="85">
        <f t="shared" si="5"/>
        <v>-0.88209529201364489</v>
      </c>
    </row>
    <row r="81" spans="1:7">
      <c r="A81" s="75" t="s">
        <v>236</v>
      </c>
      <c r="B81" s="109">
        <v>59.289434242016455</v>
      </c>
      <c r="C81" s="109">
        <v>72.228429910884458</v>
      </c>
      <c r="D81" s="109">
        <v>73.8489272971958</v>
      </c>
      <c r="E81" s="94">
        <f t="shared" si="3"/>
        <v>0.24556640219821013</v>
      </c>
      <c r="F81" s="85">
        <f t="shared" si="4"/>
        <v>14.559493055179345</v>
      </c>
      <c r="G81" s="85">
        <f t="shared" si="5"/>
        <v>1.6204973863113423</v>
      </c>
    </row>
    <row r="82" spans="1:7">
      <c r="A82" s="75" t="s">
        <v>200</v>
      </c>
      <c r="B82" s="109">
        <v>59.636825777787763</v>
      </c>
      <c r="C82" s="109">
        <v>71.747068585430171</v>
      </c>
      <c r="D82" s="109">
        <v>71.98067144141487</v>
      </c>
      <c r="E82" s="94">
        <f t="shared" si="3"/>
        <v>0.20698361293777437</v>
      </c>
      <c r="F82" s="85">
        <f t="shared" si="4"/>
        <v>12.343845663627107</v>
      </c>
      <c r="G82" s="85">
        <f t="shared" si="5"/>
        <v>0.23360285598469943</v>
      </c>
    </row>
    <row r="83" spans="1:7" s="120" customFormat="1">
      <c r="A83" s="75" t="s">
        <v>173</v>
      </c>
      <c r="B83" s="110">
        <v>69.164359185022761</v>
      </c>
      <c r="C83" s="110">
        <v>84.349859167534078</v>
      </c>
      <c r="D83" s="110">
        <v>83.76723095974819</v>
      </c>
      <c r="E83" s="118">
        <f t="shared" si="3"/>
        <v>0.21113290062676698</v>
      </c>
      <c r="F83" s="121">
        <f t="shared" si="4"/>
        <v>14.602871774725429</v>
      </c>
      <c r="G83" s="121">
        <f t="shared" si="5"/>
        <v>-0.58262820778588775</v>
      </c>
    </row>
    <row r="84" spans="1:7">
      <c r="B84" s="76"/>
      <c r="C84" s="76"/>
      <c r="D84" s="76"/>
    </row>
  </sheetData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83"/>
  <sheetViews>
    <sheetView zoomScale="80" zoomScaleNormal="80" workbookViewId="0">
      <selection activeCell="L1" sqref="L1"/>
    </sheetView>
  </sheetViews>
  <sheetFormatPr defaultRowHeight="14.5"/>
  <cols>
    <col min="2" max="2" width="19.1796875" customWidth="1"/>
    <col min="3" max="3" width="11.1796875" style="157" customWidth="1"/>
    <col min="4" max="4" width="11.1796875" style="155" customWidth="1"/>
    <col min="5" max="5" width="11.1796875" style="156" customWidth="1"/>
    <col min="6" max="6" width="31.1796875" customWidth="1"/>
    <col min="7" max="7" width="25.1796875" customWidth="1"/>
    <col min="8" max="8" width="29" customWidth="1"/>
  </cols>
  <sheetData>
    <row r="1" spans="1:8" s="78" customFormat="1" ht="66.650000000000006" customHeight="1">
      <c r="A1" s="96" t="s">
        <v>91</v>
      </c>
      <c r="B1" s="96" t="s">
        <v>174</v>
      </c>
      <c r="C1" s="96">
        <v>42186</v>
      </c>
      <c r="D1" s="96">
        <v>42522</v>
      </c>
      <c r="E1" s="96">
        <v>42552</v>
      </c>
      <c r="F1" s="96" t="s">
        <v>322</v>
      </c>
      <c r="G1" s="96" t="s">
        <v>323</v>
      </c>
      <c r="H1" s="2" t="s">
        <v>324</v>
      </c>
    </row>
    <row r="2" spans="1:8">
      <c r="A2" s="79">
        <v>1</v>
      </c>
      <c r="B2" s="93" t="s">
        <v>92</v>
      </c>
      <c r="C2" s="86">
        <v>38441</v>
      </c>
      <c r="D2" s="86">
        <v>39147</v>
      </c>
      <c r="E2" s="86">
        <v>38340</v>
      </c>
      <c r="F2" s="94">
        <f>(E2-C2)/C2</f>
        <v>-2.6274030332197394E-3</v>
      </c>
      <c r="G2" s="87">
        <f>E2-C2</f>
        <v>-101</v>
      </c>
      <c r="H2" s="87">
        <f>E2-D2</f>
        <v>-807</v>
      </c>
    </row>
    <row r="3" spans="1:8">
      <c r="A3" s="79">
        <v>2</v>
      </c>
      <c r="B3" s="93" t="s">
        <v>93</v>
      </c>
      <c r="C3" s="86">
        <v>5711</v>
      </c>
      <c r="D3" s="86">
        <v>6398</v>
      </c>
      <c r="E3" s="86">
        <v>6025</v>
      </c>
      <c r="F3" s="94">
        <f t="shared" ref="F3:F66" si="0">(E3-C3)/C3</f>
        <v>5.4981614428296272E-2</v>
      </c>
      <c r="G3" s="87">
        <f t="shared" ref="G3:G66" si="1">E3-C3</f>
        <v>314</v>
      </c>
      <c r="H3" s="87">
        <f t="shared" ref="H3:H66" si="2">E3-D3</f>
        <v>-373</v>
      </c>
    </row>
    <row r="4" spans="1:8">
      <c r="A4" s="79">
        <v>3</v>
      </c>
      <c r="B4" s="93" t="s">
        <v>94</v>
      </c>
      <c r="C4" s="86">
        <v>11770</v>
      </c>
      <c r="D4" s="86">
        <v>12481</v>
      </c>
      <c r="E4" s="86">
        <v>12114</v>
      </c>
      <c r="F4" s="94">
        <f t="shared" si="0"/>
        <v>2.9226847918436702E-2</v>
      </c>
      <c r="G4" s="87">
        <f t="shared" si="1"/>
        <v>344</v>
      </c>
      <c r="H4" s="87">
        <f t="shared" si="2"/>
        <v>-367</v>
      </c>
    </row>
    <row r="5" spans="1:8">
      <c r="A5" s="79">
        <v>4</v>
      </c>
      <c r="B5" s="93" t="s">
        <v>95</v>
      </c>
      <c r="C5" s="86">
        <v>2172</v>
      </c>
      <c r="D5" s="86">
        <v>2456</v>
      </c>
      <c r="E5" s="86">
        <v>2270</v>
      </c>
      <c r="F5" s="94">
        <f t="shared" si="0"/>
        <v>4.5119705340699819E-2</v>
      </c>
      <c r="G5" s="87">
        <f t="shared" si="1"/>
        <v>98</v>
      </c>
      <c r="H5" s="87">
        <f t="shared" si="2"/>
        <v>-186</v>
      </c>
    </row>
    <row r="6" spans="1:8">
      <c r="A6" s="79">
        <v>5</v>
      </c>
      <c r="B6" s="93" t="s">
        <v>96</v>
      </c>
      <c r="C6" s="86">
        <v>5462</v>
      </c>
      <c r="D6" s="86">
        <v>5586</v>
      </c>
      <c r="E6" s="86">
        <v>5431</v>
      </c>
      <c r="F6" s="94">
        <f t="shared" si="0"/>
        <v>-5.6755767118271691E-3</v>
      </c>
      <c r="G6" s="87">
        <f t="shared" si="1"/>
        <v>-31</v>
      </c>
      <c r="H6" s="87">
        <f t="shared" si="2"/>
        <v>-155</v>
      </c>
    </row>
    <row r="7" spans="1:8">
      <c r="A7" s="79">
        <v>6</v>
      </c>
      <c r="B7" s="93" t="s">
        <v>97</v>
      </c>
      <c r="C7" s="86">
        <v>133983</v>
      </c>
      <c r="D7" s="86">
        <v>136524</v>
      </c>
      <c r="E7" s="86">
        <v>133944</v>
      </c>
      <c r="F7" s="94">
        <f t="shared" si="0"/>
        <v>-2.9108170439533373E-4</v>
      </c>
      <c r="G7" s="87">
        <f t="shared" si="1"/>
        <v>-39</v>
      </c>
      <c r="H7" s="87">
        <f t="shared" si="2"/>
        <v>-2580</v>
      </c>
    </row>
    <row r="8" spans="1:8">
      <c r="A8" s="79">
        <v>7</v>
      </c>
      <c r="B8" s="93" t="s">
        <v>98</v>
      </c>
      <c r="C8" s="86">
        <v>69638</v>
      </c>
      <c r="D8" s="86">
        <v>69488</v>
      </c>
      <c r="E8" s="86">
        <v>67886</v>
      </c>
      <c r="F8" s="94">
        <f t="shared" si="0"/>
        <v>-2.5158677733421408E-2</v>
      </c>
      <c r="G8" s="87">
        <f t="shared" si="1"/>
        <v>-1752</v>
      </c>
      <c r="H8" s="87">
        <f t="shared" si="2"/>
        <v>-1602</v>
      </c>
    </row>
    <row r="9" spans="1:8">
      <c r="A9" s="79">
        <v>8</v>
      </c>
      <c r="B9" s="93" t="s">
        <v>99</v>
      </c>
      <c r="C9" s="86">
        <v>3358</v>
      </c>
      <c r="D9" s="86">
        <v>3539</v>
      </c>
      <c r="E9" s="86">
        <v>3492</v>
      </c>
      <c r="F9" s="94">
        <f t="shared" si="0"/>
        <v>3.9904705181655745E-2</v>
      </c>
      <c r="G9" s="87">
        <f t="shared" si="1"/>
        <v>134</v>
      </c>
      <c r="H9" s="87">
        <f t="shared" si="2"/>
        <v>-47</v>
      </c>
    </row>
    <row r="10" spans="1:8">
      <c r="A10" s="79">
        <v>9</v>
      </c>
      <c r="B10" s="93" t="s">
        <v>100</v>
      </c>
      <c r="C10" s="86">
        <v>25086</v>
      </c>
      <c r="D10" s="86">
        <v>26338</v>
      </c>
      <c r="E10" s="86">
        <v>25716</v>
      </c>
      <c r="F10" s="94">
        <f t="shared" si="0"/>
        <v>2.5113609184405646E-2</v>
      </c>
      <c r="G10" s="87">
        <f t="shared" si="1"/>
        <v>630</v>
      </c>
      <c r="H10" s="87">
        <f t="shared" si="2"/>
        <v>-622</v>
      </c>
    </row>
    <row r="11" spans="1:8">
      <c r="A11" s="79">
        <v>10</v>
      </c>
      <c r="B11" s="93" t="s">
        <v>101</v>
      </c>
      <c r="C11" s="86">
        <v>26515</v>
      </c>
      <c r="D11" s="86">
        <v>27661</v>
      </c>
      <c r="E11" s="86">
        <v>26915</v>
      </c>
      <c r="F11" s="94">
        <f t="shared" si="0"/>
        <v>1.5085800490288516E-2</v>
      </c>
      <c r="G11" s="87">
        <f t="shared" si="1"/>
        <v>400</v>
      </c>
      <c r="H11" s="87">
        <f t="shared" si="2"/>
        <v>-746</v>
      </c>
    </row>
    <row r="12" spans="1:8">
      <c r="A12" s="79">
        <v>11</v>
      </c>
      <c r="B12" s="93" t="s">
        <v>102</v>
      </c>
      <c r="C12" s="86">
        <v>4249</v>
      </c>
      <c r="D12" s="86">
        <v>4508</v>
      </c>
      <c r="E12" s="86">
        <v>4368</v>
      </c>
      <c r="F12" s="94">
        <f t="shared" si="0"/>
        <v>2.800658978583196E-2</v>
      </c>
      <c r="G12" s="87">
        <f t="shared" si="1"/>
        <v>119</v>
      </c>
      <c r="H12" s="87">
        <f t="shared" si="2"/>
        <v>-140</v>
      </c>
    </row>
    <row r="13" spans="1:8">
      <c r="A13" s="79">
        <v>12</v>
      </c>
      <c r="B13" s="93" t="s">
        <v>103</v>
      </c>
      <c r="C13" s="86">
        <v>1966</v>
      </c>
      <c r="D13" s="86">
        <v>2230</v>
      </c>
      <c r="E13" s="86">
        <v>2168</v>
      </c>
      <c r="F13" s="94">
        <f t="shared" si="0"/>
        <v>0.10274669379450661</v>
      </c>
      <c r="G13" s="87">
        <f t="shared" si="1"/>
        <v>202</v>
      </c>
      <c r="H13" s="87">
        <f t="shared" si="2"/>
        <v>-62</v>
      </c>
    </row>
    <row r="14" spans="1:8">
      <c r="A14" s="79">
        <v>13</v>
      </c>
      <c r="B14" s="93" t="s">
        <v>104</v>
      </c>
      <c r="C14" s="86">
        <v>2395</v>
      </c>
      <c r="D14" s="86">
        <v>2499</v>
      </c>
      <c r="E14" s="86">
        <v>2402</v>
      </c>
      <c r="F14" s="94">
        <f t="shared" si="0"/>
        <v>2.9227557411273487E-3</v>
      </c>
      <c r="G14" s="87">
        <f t="shared" si="1"/>
        <v>7</v>
      </c>
      <c r="H14" s="87">
        <f t="shared" si="2"/>
        <v>-97</v>
      </c>
    </row>
    <row r="15" spans="1:8">
      <c r="A15" s="79">
        <v>14</v>
      </c>
      <c r="B15" s="93" t="s">
        <v>105</v>
      </c>
      <c r="C15" s="86">
        <v>6707</v>
      </c>
      <c r="D15" s="86">
        <v>7062</v>
      </c>
      <c r="E15" s="86">
        <v>6828</v>
      </c>
      <c r="F15" s="94">
        <f t="shared" si="0"/>
        <v>1.8040852840316087E-2</v>
      </c>
      <c r="G15" s="87">
        <f t="shared" si="1"/>
        <v>121</v>
      </c>
      <c r="H15" s="87">
        <f t="shared" si="2"/>
        <v>-234</v>
      </c>
    </row>
    <row r="16" spans="1:8">
      <c r="A16" s="79">
        <v>15</v>
      </c>
      <c r="B16" s="93" t="s">
        <v>106</v>
      </c>
      <c r="C16" s="86">
        <v>5530</v>
      </c>
      <c r="D16" s="86">
        <v>5862</v>
      </c>
      <c r="E16" s="86">
        <v>5671</v>
      </c>
      <c r="F16" s="94">
        <f t="shared" si="0"/>
        <v>2.5497287522603978E-2</v>
      </c>
      <c r="G16" s="87">
        <f t="shared" si="1"/>
        <v>141</v>
      </c>
      <c r="H16" s="87">
        <f t="shared" si="2"/>
        <v>-191</v>
      </c>
    </row>
    <row r="17" spans="1:8">
      <c r="A17" s="79">
        <v>16</v>
      </c>
      <c r="B17" s="93" t="s">
        <v>107</v>
      </c>
      <c r="C17" s="86">
        <v>69533</v>
      </c>
      <c r="D17" s="86">
        <v>71775</v>
      </c>
      <c r="E17" s="86">
        <v>70691</v>
      </c>
      <c r="F17" s="94">
        <f t="shared" si="0"/>
        <v>1.6653962866552571E-2</v>
      </c>
      <c r="G17" s="87">
        <f t="shared" si="1"/>
        <v>1158</v>
      </c>
      <c r="H17" s="87">
        <f t="shared" si="2"/>
        <v>-1084</v>
      </c>
    </row>
    <row r="18" spans="1:8">
      <c r="A18" s="79">
        <v>17</v>
      </c>
      <c r="B18" s="93" t="s">
        <v>108</v>
      </c>
      <c r="C18" s="86">
        <v>13063</v>
      </c>
      <c r="D18" s="86">
        <v>13728</v>
      </c>
      <c r="E18" s="86">
        <v>13503</v>
      </c>
      <c r="F18" s="94">
        <f t="shared" si="0"/>
        <v>3.3682921227895582E-2</v>
      </c>
      <c r="G18" s="87">
        <f t="shared" si="1"/>
        <v>440</v>
      </c>
      <c r="H18" s="87">
        <f t="shared" si="2"/>
        <v>-225</v>
      </c>
    </row>
    <row r="19" spans="1:8">
      <c r="A19" s="79">
        <v>18</v>
      </c>
      <c r="B19" s="93" t="s">
        <v>109</v>
      </c>
      <c r="C19" s="86">
        <v>2733</v>
      </c>
      <c r="D19" s="86">
        <v>3002</v>
      </c>
      <c r="E19" s="86">
        <v>2881</v>
      </c>
      <c r="F19" s="94">
        <f t="shared" si="0"/>
        <v>5.4152945481156241E-2</v>
      </c>
      <c r="G19" s="87">
        <f t="shared" si="1"/>
        <v>148</v>
      </c>
      <c r="H19" s="87">
        <f t="shared" si="2"/>
        <v>-121</v>
      </c>
    </row>
    <row r="20" spans="1:8">
      <c r="A20" s="79">
        <v>19</v>
      </c>
      <c r="B20" s="93" t="s">
        <v>110</v>
      </c>
      <c r="C20" s="86">
        <v>7764</v>
      </c>
      <c r="D20" s="86">
        <v>8274</v>
      </c>
      <c r="E20" s="86">
        <v>7899</v>
      </c>
      <c r="F20" s="94">
        <f t="shared" si="0"/>
        <v>1.7387944358578052E-2</v>
      </c>
      <c r="G20" s="87">
        <f t="shared" si="1"/>
        <v>135</v>
      </c>
      <c r="H20" s="87">
        <f t="shared" si="2"/>
        <v>-375</v>
      </c>
    </row>
    <row r="21" spans="1:8">
      <c r="A21" s="79">
        <v>20</v>
      </c>
      <c r="B21" s="93" t="s">
        <v>111</v>
      </c>
      <c r="C21" s="86">
        <v>23667</v>
      </c>
      <c r="D21" s="86">
        <v>24327</v>
      </c>
      <c r="E21" s="86">
        <v>23694</v>
      </c>
      <c r="F21" s="94">
        <f t="shared" si="0"/>
        <v>1.1408290024084169E-3</v>
      </c>
      <c r="G21" s="87">
        <f t="shared" si="1"/>
        <v>27</v>
      </c>
      <c r="H21" s="87">
        <f t="shared" si="2"/>
        <v>-633</v>
      </c>
    </row>
    <row r="22" spans="1:8">
      <c r="A22" s="79">
        <v>21</v>
      </c>
      <c r="B22" s="93" t="s">
        <v>112</v>
      </c>
      <c r="C22" s="86">
        <v>12814</v>
      </c>
      <c r="D22" s="86">
        <v>13279</v>
      </c>
      <c r="E22" s="86">
        <v>12966</v>
      </c>
      <c r="F22" s="94">
        <f t="shared" si="0"/>
        <v>1.1862025909161853E-2</v>
      </c>
      <c r="G22" s="87">
        <f t="shared" si="1"/>
        <v>152</v>
      </c>
      <c r="H22" s="87">
        <f t="shared" si="2"/>
        <v>-313</v>
      </c>
    </row>
    <row r="23" spans="1:8">
      <c r="A23" s="79">
        <v>22</v>
      </c>
      <c r="B23" s="93" t="s">
        <v>113</v>
      </c>
      <c r="C23" s="86">
        <v>9114</v>
      </c>
      <c r="D23" s="86">
        <v>9261</v>
      </c>
      <c r="E23" s="86">
        <v>8972</v>
      </c>
      <c r="F23" s="94">
        <f t="shared" si="0"/>
        <v>-1.5580425718674566E-2</v>
      </c>
      <c r="G23" s="87">
        <f t="shared" si="1"/>
        <v>-142</v>
      </c>
      <c r="H23" s="87">
        <f t="shared" si="2"/>
        <v>-289</v>
      </c>
    </row>
    <row r="24" spans="1:8">
      <c r="A24" s="79">
        <v>23</v>
      </c>
      <c r="B24" s="93" t="s">
        <v>114</v>
      </c>
      <c r="C24" s="86">
        <v>6853</v>
      </c>
      <c r="D24" s="86">
        <v>7167</v>
      </c>
      <c r="E24" s="86">
        <v>7056</v>
      </c>
      <c r="F24" s="94">
        <f t="shared" si="0"/>
        <v>2.9622063329928498E-2</v>
      </c>
      <c r="G24" s="87">
        <f t="shared" si="1"/>
        <v>203</v>
      </c>
      <c r="H24" s="87">
        <f t="shared" si="2"/>
        <v>-111</v>
      </c>
    </row>
    <row r="25" spans="1:8">
      <c r="A25" s="79">
        <v>24</v>
      </c>
      <c r="B25" s="93" t="s">
        <v>115</v>
      </c>
      <c r="C25" s="86">
        <v>3331</v>
      </c>
      <c r="D25" s="86">
        <v>3570</v>
      </c>
      <c r="E25" s="86">
        <v>3470</v>
      </c>
      <c r="F25" s="94">
        <f t="shared" si="0"/>
        <v>4.172921044731312E-2</v>
      </c>
      <c r="G25" s="87">
        <f t="shared" si="1"/>
        <v>139</v>
      </c>
      <c r="H25" s="87">
        <f t="shared" si="2"/>
        <v>-100</v>
      </c>
    </row>
    <row r="26" spans="1:8">
      <c r="A26" s="79">
        <v>25</v>
      </c>
      <c r="B26" s="93" t="s">
        <v>116</v>
      </c>
      <c r="C26" s="86">
        <v>8592</v>
      </c>
      <c r="D26" s="86">
        <v>9512</v>
      </c>
      <c r="E26" s="86">
        <v>9071</v>
      </c>
      <c r="F26" s="94">
        <f t="shared" si="0"/>
        <v>5.5749534450651769E-2</v>
      </c>
      <c r="G26" s="87">
        <f t="shared" si="1"/>
        <v>479</v>
      </c>
      <c r="H26" s="87">
        <f t="shared" si="2"/>
        <v>-441</v>
      </c>
    </row>
    <row r="27" spans="1:8">
      <c r="A27" s="79">
        <v>26</v>
      </c>
      <c r="B27" s="93" t="s">
        <v>117</v>
      </c>
      <c r="C27" s="86">
        <v>18804</v>
      </c>
      <c r="D27" s="86">
        <v>19536</v>
      </c>
      <c r="E27" s="86">
        <v>19026</v>
      </c>
      <c r="F27" s="94">
        <f t="shared" si="0"/>
        <v>1.1805998723675814E-2</v>
      </c>
      <c r="G27" s="87">
        <f t="shared" si="1"/>
        <v>222</v>
      </c>
      <c r="H27" s="87">
        <f t="shared" si="2"/>
        <v>-510</v>
      </c>
    </row>
    <row r="28" spans="1:8">
      <c r="A28" s="79">
        <v>27</v>
      </c>
      <c r="B28" s="93" t="s">
        <v>118</v>
      </c>
      <c r="C28" s="86">
        <v>31222</v>
      </c>
      <c r="D28" s="86">
        <v>31875</v>
      </c>
      <c r="E28" s="86">
        <v>31206</v>
      </c>
      <c r="F28" s="94">
        <f t="shared" si="0"/>
        <v>-5.1245916341041578E-4</v>
      </c>
      <c r="G28" s="87">
        <f t="shared" si="1"/>
        <v>-16</v>
      </c>
      <c r="H28" s="87">
        <f t="shared" si="2"/>
        <v>-669</v>
      </c>
    </row>
    <row r="29" spans="1:8">
      <c r="A29" s="79">
        <v>28</v>
      </c>
      <c r="B29" s="93" t="s">
        <v>119</v>
      </c>
      <c r="C29" s="86">
        <v>7286</v>
      </c>
      <c r="D29" s="86">
        <v>7805</v>
      </c>
      <c r="E29" s="86">
        <v>7460</v>
      </c>
      <c r="F29" s="94">
        <f t="shared" si="0"/>
        <v>2.3881416415042548E-2</v>
      </c>
      <c r="G29" s="87">
        <f t="shared" si="1"/>
        <v>174</v>
      </c>
      <c r="H29" s="87">
        <f t="shared" si="2"/>
        <v>-345</v>
      </c>
    </row>
    <row r="30" spans="1:8">
      <c r="A30" s="79">
        <v>29</v>
      </c>
      <c r="B30" s="93" t="s">
        <v>120</v>
      </c>
      <c r="C30" s="86">
        <v>2065</v>
      </c>
      <c r="D30" s="86">
        <v>2211</v>
      </c>
      <c r="E30" s="86">
        <v>2143</v>
      </c>
      <c r="F30" s="94">
        <f t="shared" si="0"/>
        <v>3.777239709443099E-2</v>
      </c>
      <c r="G30" s="87">
        <f t="shared" si="1"/>
        <v>78</v>
      </c>
      <c r="H30" s="87">
        <f t="shared" si="2"/>
        <v>-68</v>
      </c>
    </row>
    <row r="31" spans="1:8">
      <c r="A31" s="79">
        <v>30</v>
      </c>
      <c r="B31" s="93" t="s">
        <v>121</v>
      </c>
      <c r="C31" s="86">
        <v>1199</v>
      </c>
      <c r="D31" s="86">
        <v>1173</v>
      </c>
      <c r="E31" s="86">
        <v>1155</v>
      </c>
      <c r="F31" s="94">
        <f t="shared" si="0"/>
        <v>-3.669724770642202E-2</v>
      </c>
      <c r="G31" s="87">
        <f t="shared" si="1"/>
        <v>-44</v>
      </c>
      <c r="H31" s="87">
        <f t="shared" si="2"/>
        <v>-18</v>
      </c>
    </row>
    <row r="32" spans="1:8">
      <c r="A32" s="79">
        <v>31</v>
      </c>
      <c r="B32" s="93" t="s">
        <v>122</v>
      </c>
      <c r="C32" s="86">
        <v>20752</v>
      </c>
      <c r="D32" s="86">
        <v>21384</v>
      </c>
      <c r="E32" s="86">
        <v>21075</v>
      </c>
      <c r="F32" s="94">
        <f t="shared" si="0"/>
        <v>1.5564764841942946E-2</v>
      </c>
      <c r="G32" s="87">
        <f t="shared" si="1"/>
        <v>323</v>
      </c>
      <c r="H32" s="87">
        <f t="shared" si="2"/>
        <v>-309</v>
      </c>
    </row>
    <row r="33" spans="1:8">
      <c r="A33" s="79">
        <v>32</v>
      </c>
      <c r="B33" s="93" t="s">
        <v>123</v>
      </c>
      <c r="C33" s="86">
        <v>8078</v>
      </c>
      <c r="D33" s="86">
        <v>8690</v>
      </c>
      <c r="E33" s="86">
        <v>8402</v>
      </c>
      <c r="F33" s="94">
        <f t="shared" si="0"/>
        <v>4.0108937855904928E-2</v>
      </c>
      <c r="G33" s="87">
        <f t="shared" si="1"/>
        <v>324</v>
      </c>
      <c r="H33" s="87">
        <f t="shared" si="2"/>
        <v>-288</v>
      </c>
    </row>
    <row r="34" spans="1:8">
      <c r="A34" s="79">
        <v>33</v>
      </c>
      <c r="B34" s="93" t="s">
        <v>124</v>
      </c>
      <c r="C34" s="86">
        <v>33629</v>
      </c>
      <c r="D34" s="86">
        <v>35175</v>
      </c>
      <c r="E34" s="86">
        <v>34375</v>
      </c>
      <c r="F34" s="94">
        <f t="shared" si="0"/>
        <v>2.2183234708138808E-2</v>
      </c>
      <c r="G34" s="87">
        <f t="shared" si="1"/>
        <v>746</v>
      </c>
      <c r="H34" s="87">
        <f t="shared" si="2"/>
        <v>-800</v>
      </c>
    </row>
    <row r="35" spans="1:8">
      <c r="A35" s="79">
        <v>34</v>
      </c>
      <c r="B35" s="93" t="s">
        <v>125</v>
      </c>
      <c r="C35" s="86">
        <v>494701</v>
      </c>
      <c r="D35" s="86">
        <v>501902</v>
      </c>
      <c r="E35" s="86">
        <v>492578</v>
      </c>
      <c r="F35" s="94">
        <f t="shared" si="0"/>
        <v>-4.2914811168766592E-3</v>
      </c>
      <c r="G35" s="87">
        <f t="shared" si="1"/>
        <v>-2123</v>
      </c>
      <c r="H35" s="87">
        <f t="shared" si="2"/>
        <v>-9324</v>
      </c>
    </row>
    <row r="36" spans="1:8">
      <c r="A36" s="79">
        <v>35</v>
      </c>
      <c r="B36" s="93" t="s">
        <v>126</v>
      </c>
      <c r="C36" s="86">
        <v>118120</v>
      </c>
      <c r="D36" s="86">
        <v>121514</v>
      </c>
      <c r="E36" s="86">
        <v>119030</v>
      </c>
      <c r="F36" s="94">
        <f t="shared" si="0"/>
        <v>7.7040298002031835E-3</v>
      </c>
      <c r="G36" s="87">
        <f t="shared" si="1"/>
        <v>910</v>
      </c>
      <c r="H36" s="87">
        <f t="shared" si="2"/>
        <v>-2484</v>
      </c>
    </row>
    <row r="37" spans="1:8">
      <c r="A37" s="79">
        <v>36</v>
      </c>
      <c r="B37" s="93" t="s">
        <v>127</v>
      </c>
      <c r="C37" s="86">
        <v>2651</v>
      </c>
      <c r="D37" s="86">
        <v>2925</v>
      </c>
      <c r="E37" s="86">
        <v>2743</v>
      </c>
      <c r="F37" s="94">
        <f t="shared" si="0"/>
        <v>3.4703885326291962E-2</v>
      </c>
      <c r="G37" s="87">
        <f t="shared" si="1"/>
        <v>92</v>
      </c>
      <c r="H37" s="87">
        <f t="shared" si="2"/>
        <v>-182</v>
      </c>
    </row>
    <row r="38" spans="1:8">
      <c r="A38" s="79">
        <v>37</v>
      </c>
      <c r="B38" s="93" t="s">
        <v>128</v>
      </c>
      <c r="C38" s="86">
        <v>6386</v>
      </c>
      <c r="D38" s="86">
        <v>7100</v>
      </c>
      <c r="E38" s="86">
        <v>6686</v>
      </c>
      <c r="F38" s="94">
        <f t="shared" si="0"/>
        <v>4.6977763858440338E-2</v>
      </c>
      <c r="G38" s="87">
        <f t="shared" si="1"/>
        <v>300</v>
      </c>
      <c r="H38" s="87">
        <f t="shared" si="2"/>
        <v>-414</v>
      </c>
    </row>
    <row r="39" spans="1:8">
      <c r="A39" s="79">
        <v>38</v>
      </c>
      <c r="B39" s="93" t="s">
        <v>129</v>
      </c>
      <c r="C39" s="86">
        <v>28257</v>
      </c>
      <c r="D39" s="86">
        <v>29278</v>
      </c>
      <c r="E39" s="86">
        <v>28780</v>
      </c>
      <c r="F39" s="94">
        <f t="shared" si="0"/>
        <v>1.8508688112680045E-2</v>
      </c>
      <c r="G39" s="87">
        <f t="shared" si="1"/>
        <v>523</v>
      </c>
      <c r="H39" s="87">
        <f t="shared" si="2"/>
        <v>-498</v>
      </c>
    </row>
    <row r="40" spans="1:8">
      <c r="A40" s="79">
        <v>39</v>
      </c>
      <c r="B40" s="93" t="s">
        <v>130</v>
      </c>
      <c r="C40" s="86">
        <v>7502</v>
      </c>
      <c r="D40" s="86">
        <v>7891</v>
      </c>
      <c r="E40" s="86">
        <v>7647</v>
      </c>
      <c r="F40" s="94">
        <f t="shared" si="0"/>
        <v>1.9328179152226073E-2</v>
      </c>
      <c r="G40" s="87">
        <f t="shared" si="1"/>
        <v>145</v>
      </c>
      <c r="H40" s="87">
        <f t="shared" si="2"/>
        <v>-244</v>
      </c>
    </row>
    <row r="41" spans="1:8">
      <c r="A41" s="79">
        <v>40</v>
      </c>
      <c r="B41" s="93" t="s">
        <v>131</v>
      </c>
      <c r="C41" s="86">
        <v>3503</v>
      </c>
      <c r="D41" s="86">
        <v>3749</v>
      </c>
      <c r="E41" s="86">
        <v>3623</v>
      </c>
      <c r="F41" s="94">
        <f t="shared" si="0"/>
        <v>3.4256351698544102E-2</v>
      </c>
      <c r="G41" s="87">
        <f t="shared" si="1"/>
        <v>120</v>
      </c>
      <c r="H41" s="87">
        <f t="shared" si="2"/>
        <v>-126</v>
      </c>
    </row>
    <row r="42" spans="1:8">
      <c r="A42" s="79">
        <v>41</v>
      </c>
      <c r="B42" s="93" t="s">
        <v>132</v>
      </c>
      <c r="C42" s="86">
        <v>40895</v>
      </c>
      <c r="D42" s="86">
        <v>43116</v>
      </c>
      <c r="E42" s="86">
        <v>42395</v>
      </c>
      <c r="F42" s="94">
        <f t="shared" si="0"/>
        <v>3.6679300648000977E-2</v>
      </c>
      <c r="G42" s="87">
        <f t="shared" si="1"/>
        <v>1500</v>
      </c>
      <c r="H42" s="87">
        <f t="shared" si="2"/>
        <v>-721</v>
      </c>
    </row>
    <row r="43" spans="1:8">
      <c r="A43" s="79">
        <v>42</v>
      </c>
      <c r="B43" s="93" t="s">
        <v>133</v>
      </c>
      <c r="C43" s="86">
        <v>40826</v>
      </c>
      <c r="D43" s="86">
        <v>42971</v>
      </c>
      <c r="E43" s="86">
        <v>42012</v>
      </c>
      <c r="F43" s="94">
        <f t="shared" si="0"/>
        <v>2.9050115122715915E-2</v>
      </c>
      <c r="G43" s="87">
        <f t="shared" si="1"/>
        <v>1186</v>
      </c>
      <c r="H43" s="87">
        <f t="shared" si="2"/>
        <v>-959</v>
      </c>
    </row>
    <row r="44" spans="1:8">
      <c r="A44" s="79">
        <v>43</v>
      </c>
      <c r="B44" s="93" t="s">
        <v>134</v>
      </c>
      <c r="C44" s="86">
        <v>9726</v>
      </c>
      <c r="D44" s="86">
        <v>10183</v>
      </c>
      <c r="E44" s="86">
        <v>9849</v>
      </c>
      <c r="F44" s="94">
        <f t="shared" si="0"/>
        <v>1.2646514497223937E-2</v>
      </c>
      <c r="G44" s="87">
        <f t="shared" si="1"/>
        <v>123</v>
      </c>
      <c r="H44" s="87">
        <f t="shared" si="2"/>
        <v>-334</v>
      </c>
    </row>
    <row r="45" spans="1:8">
      <c r="A45" s="79">
        <v>44</v>
      </c>
      <c r="B45" s="93" t="s">
        <v>135</v>
      </c>
      <c r="C45" s="86">
        <v>10113</v>
      </c>
      <c r="D45" s="86">
        <v>10936</v>
      </c>
      <c r="E45" s="86">
        <v>10633</v>
      </c>
      <c r="F45" s="94">
        <f t="shared" si="0"/>
        <v>5.1418965687728663E-2</v>
      </c>
      <c r="G45" s="87">
        <f t="shared" si="1"/>
        <v>520</v>
      </c>
      <c r="H45" s="87">
        <f t="shared" si="2"/>
        <v>-303</v>
      </c>
    </row>
    <row r="46" spans="1:8">
      <c r="A46" s="79">
        <v>45</v>
      </c>
      <c r="B46" s="93" t="s">
        <v>136</v>
      </c>
      <c r="C46" s="86">
        <v>25021</v>
      </c>
      <c r="D46" s="86">
        <v>26380</v>
      </c>
      <c r="E46" s="86">
        <v>25579</v>
      </c>
      <c r="F46" s="94">
        <f t="shared" si="0"/>
        <v>2.2301266935773952E-2</v>
      </c>
      <c r="G46" s="87">
        <f t="shared" si="1"/>
        <v>558</v>
      </c>
      <c r="H46" s="87">
        <f t="shared" si="2"/>
        <v>-801</v>
      </c>
    </row>
    <row r="47" spans="1:8">
      <c r="A47" s="79">
        <v>46</v>
      </c>
      <c r="B47" s="93" t="s">
        <v>137</v>
      </c>
      <c r="C47" s="86">
        <v>13315</v>
      </c>
      <c r="D47" s="86">
        <v>14330</v>
      </c>
      <c r="E47" s="86">
        <v>13971</v>
      </c>
      <c r="F47" s="94">
        <f t="shared" si="0"/>
        <v>4.9267743146826887E-2</v>
      </c>
      <c r="G47" s="87">
        <f t="shared" si="1"/>
        <v>656</v>
      </c>
      <c r="H47" s="87">
        <f t="shared" si="2"/>
        <v>-359</v>
      </c>
    </row>
    <row r="48" spans="1:8">
      <c r="A48" s="79">
        <v>47</v>
      </c>
      <c r="B48" s="93" t="s">
        <v>138</v>
      </c>
      <c r="C48" s="86">
        <v>4807</v>
      </c>
      <c r="D48" s="86">
        <v>4929</v>
      </c>
      <c r="E48" s="86">
        <v>4781</v>
      </c>
      <c r="F48" s="94">
        <f t="shared" si="0"/>
        <v>-5.4087788641564386E-3</v>
      </c>
      <c r="G48" s="87">
        <f t="shared" si="1"/>
        <v>-26</v>
      </c>
      <c r="H48" s="87">
        <f t="shared" si="2"/>
        <v>-148</v>
      </c>
    </row>
    <row r="49" spans="1:8">
      <c r="A49" s="79">
        <v>48</v>
      </c>
      <c r="B49" s="93" t="s">
        <v>139</v>
      </c>
      <c r="C49" s="86">
        <v>34684</v>
      </c>
      <c r="D49" s="86">
        <v>34848</v>
      </c>
      <c r="E49" s="86">
        <v>34305</v>
      </c>
      <c r="F49" s="94">
        <f t="shared" si="0"/>
        <v>-1.0927228693345635E-2</v>
      </c>
      <c r="G49" s="87">
        <f t="shared" si="1"/>
        <v>-379</v>
      </c>
      <c r="H49" s="87">
        <f t="shared" si="2"/>
        <v>-543</v>
      </c>
    </row>
    <row r="50" spans="1:8">
      <c r="A50" s="79">
        <v>49</v>
      </c>
      <c r="B50" s="93" t="s">
        <v>140</v>
      </c>
      <c r="C50" s="86">
        <v>1899</v>
      </c>
      <c r="D50" s="86">
        <v>2113</v>
      </c>
      <c r="E50" s="86">
        <v>2046</v>
      </c>
      <c r="F50" s="94">
        <f t="shared" si="0"/>
        <v>7.7409162717219593E-2</v>
      </c>
      <c r="G50" s="87">
        <f t="shared" si="1"/>
        <v>147</v>
      </c>
      <c r="H50" s="87">
        <f t="shared" si="2"/>
        <v>-67</v>
      </c>
    </row>
    <row r="51" spans="1:8">
      <c r="A51" s="79">
        <v>50</v>
      </c>
      <c r="B51" s="93" t="s">
        <v>141</v>
      </c>
      <c r="C51" s="86">
        <v>5748</v>
      </c>
      <c r="D51" s="86">
        <v>6050</v>
      </c>
      <c r="E51" s="86">
        <v>5855</v>
      </c>
      <c r="F51" s="94">
        <f t="shared" si="0"/>
        <v>1.8615170494084898E-2</v>
      </c>
      <c r="G51" s="87">
        <f t="shared" si="1"/>
        <v>107</v>
      </c>
      <c r="H51" s="87">
        <f t="shared" si="2"/>
        <v>-195</v>
      </c>
    </row>
    <row r="52" spans="1:8">
      <c r="A52" s="79">
        <v>51</v>
      </c>
      <c r="B52" s="93" t="s">
        <v>142</v>
      </c>
      <c r="C52" s="86">
        <v>5319</v>
      </c>
      <c r="D52" s="86">
        <v>5678</v>
      </c>
      <c r="E52" s="86">
        <v>5480</v>
      </c>
      <c r="F52" s="94">
        <f t="shared" si="0"/>
        <v>3.0268847527730777E-2</v>
      </c>
      <c r="G52" s="87">
        <f t="shared" si="1"/>
        <v>161</v>
      </c>
      <c r="H52" s="87">
        <f t="shared" si="2"/>
        <v>-198</v>
      </c>
    </row>
    <row r="53" spans="1:8">
      <c r="A53" s="79">
        <v>52</v>
      </c>
      <c r="B53" s="93" t="s">
        <v>143</v>
      </c>
      <c r="C53" s="86">
        <v>10822</v>
      </c>
      <c r="D53" s="86">
        <v>11671</v>
      </c>
      <c r="E53" s="86">
        <v>11214</v>
      </c>
      <c r="F53" s="94">
        <f t="shared" si="0"/>
        <v>3.6222509702457953E-2</v>
      </c>
      <c r="G53" s="87">
        <f t="shared" si="1"/>
        <v>392</v>
      </c>
      <c r="H53" s="87">
        <f t="shared" si="2"/>
        <v>-457</v>
      </c>
    </row>
    <row r="54" spans="1:8">
      <c r="A54" s="79">
        <v>53</v>
      </c>
      <c r="B54" s="93" t="s">
        <v>144</v>
      </c>
      <c r="C54" s="86">
        <v>5841</v>
      </c>
      <c r="D54" s="86">
        <v>6200</v>
      </c>
      <c r="E54" s="86">
        <v>5954</v>
      </c>
      <c r="F54" s="94">
        <f t="shared" si="0"/>
        <v>1.9346002396849856E-2</v>
      </c>
      <c r="G54" s="87">
        <f t="shared" si="1"/>
        <v>113</v>
      </c>
      <c r="H54" s="87">
        <f t="shared" si="2"/>
        <v>-246</v>
      </c>
    </row>
    <row r="55" spans="1:8">
      <c r="A55" s="79">
        <v>54</v>
      </c>
      <c r="B55" s="93" t="s">
        <v>145</v>
      </c>
      <c r="C55" s="86">
        <v>20557</v>
      </c>
      <c r="D55" s="86">
        <v>21837</v>
      </c>
      <c r="E55" s="86">
        <v>21360</v>
      </c>
      <c r="F55" s="94">
        <f t="shared" si="0"/>
        <v>3.9062119959138004E-2</v>
      </c>
      <c r="G55" s="87">
        <f t="shared" si="1"/>
        <v>803</v>
      </c>
      <c r="H55" s="87">
        <f t="shared" si="2"/>
        <v>-477</v>
      </c>
    </row>
    <row r="56" spans="1:8">
      <c r="A56" s="79">
        <v>55</v>
      </c>
      <c r="B56" s="93" t="s">
        <v>146</v>
      </c>
      <c r="C56" s="86">
        <v>22486</v>
      </c>
      <c r="D56" s="86">
        <v>23753</v>
      </c>
      <c r="E56" s="86">
        <v>23051</v>
      </c>
      <c r="F56" s="94">
        <f t="shared" si="0"/>
        <v>2.5126745530552344E-2</v>
      </c>
      <c r="G56" s="87">
        <f t="shared" si="1"/>
        <v>565</v>
      </c>
      <c r="H56" s="87">
        <f t="shared" si="2"/>
        <v>-702</v>
      </c>
    </row>
    <row r="57" spans="1:8">
      <c r="A57" s="79">
        <v>56</v>
      </c>
      <c r="B57" s="93" t="s">
        <v>147</v>
      </c>
      <c r="C57" s="86">
        <v>1900</v>
      </c>
      <c r="D57" s="86">
        <v>2022</v>
      </c>
      <c r="E57" s="86">
        <v>1946</v>
      </c>
      <c r="F57" s="94">
        <f t="shared" si="0"/>
        <v>2.4210526315789474E-2</v>
      </c>
      <c r="G57" s="87">
        <f t="shared" si="1"/>
        <v>46</v>
      </c>
      <c r="H57" s="87">
        <f t="shared" si="2"/>
        <v>-76</v>
      </c>
    </row>
    <row r="58" spans="1:8">
      <c r="A58" s="79">
        <v>57</v>
      </c>
      <c r="B58" s="93" t="s">
        <v>148</v>
      </c>
      <c r="C58" s="86">
        <v>3704</v>
      </c>
      <c r="D58" s="86">
        <v>3931</v>
      </c>
      <c r="E58" s="86">
        <v>3820</v>
      </c>
      <c r="F58" s="94">
        <f t="shared" si="0"/>
        <v>3.1317494600431962E-2</v>
      </c>
      <c r="G58" s="87">
        <f t="shared" si="1"/>
        <v>116</v>
      </c>
      <c r="H58" s="87">
        <f t="shared" si="2"/>
        <v>-111</v>
      </c>
    </row>
    <row r="59" spans="1:8">
      <c r="A59" s="79">
        <v>58</v>
      </c>
      <c r="B59" s="93" t="s">
        <v>149</v>
      </c>
      <c r="C59" s="86">
        <v>8788</v>
      </c>
      <c r="D59" s="86">
        <v>9539</v>
      </c>
      <c r="E59" s="86">
        <v>9280</v>
      </c>
      <c r="F59" s="94">
        <f t="shared" si="0"/>
        <v>5.5985434683659532E-2</v>
      </c>
      <c r="G59" s="87">
        <f t="shared" si="1"/>
        <v>492</v>
      </c>
      <c r="H59" s="87">
        <f t="shared" si="2"/>
        <v>-259</v>
      </c>
    </row>
    <row r="60" spans="1:8">
      <c r="A60" s="79">
        <v>59</v>
      </c>
      <c r="B60" s="93" t="s">
        <v>150</v>
      </c>
      <c r="C60" s="86">
        <v>21455</v>
      </c>
      <c r="D60" s="86">
        <v>22688</v>
      </c>
      <c r="E60" s="86">
        <v>22243</v>
      </c>
      <c r="F60" s="94">
        <f t="shared" si="0"/>
        <v>3.6728035422978325E-2</v>
      </c>
      <c r="G60" s="87">
        <f t="shared" si="1"/>
        <v>788</v>
      </c>
      <c r="H60" s="87">
        <f t="shared" si="2"/>
        <v>-445</v>
      </c>
    </row>
    <row r="61" spans="1:8">
      <c r="A61" s="79">
        <v>60</v>
      </c>
      <c r="B61" s="93" t="s">
        <v>151</v>
      </c>
      <c r="C61" s="86">
        <v>7492</v>
      </c>
      <c r="D61" s="86">
        <v>7973</v>
      </c>
      <c r="E61" s="86">
        <v>7700</v>
      </c>
      <c r="F61" s="94">
        <f t="shared" si="0"/>
        <v>2.7762947143619862E-2</v>
      </c>
      <c r="G61" s="87">
        <f t="shared" si="1"/>
        <v>208</v>
      </c>
      <c r="H61" s="87">
        <f t="shared" si="2"/>
        <v>-273</v>
      </c>
    </row>
    <row r="62" spans="1:8">
      <c r="A62" s="79">
        <v>61</v>
      </c>
      <c r="B62" s="93" t="s">
        <v>152</v>
      </c>
      <c r="C62" s="86">
        <v>15613</v>
      </c>
      <c r="D62" s="86">
        <v>16521</v>
      </c>
      <c r="E62" s="86">
        <v>16056</v>
      </c>
      <c r="F62" s="94">
        <f t="shared" si="0"/>
        <v>2.8373791071542944E-2</v>
      </c>
      <c r="G62" s="87">
        <f t="shared" si="1"/>
        <v>443</v>
      </c>
      <c r="H62" s="87">
        <f t="shared" si="2"/>
        <v>-465</v>
      </c>
    </row>
    <row r="63" spans="1:8">
      <c r="A63" s="79">
        <v>62</v>
      </c>
      <c r="B63" s="93" t="s">
        <v>153</v>
      </c>
      <c r="C63" s="86">
        <v>1205</v>
      </c>
      <c r="D63" s="86">
        <v>1203</v>
      </c>
      <c r="E63" s="86">
        <v>1186</v>
      </c>
      <c r="F63" s="94">
        <f t="shared" si="0"/>
        <v>-1.5767634854771784E-2</v>
      </c>
      <c r="G63" s="87">
        <f t="shared" si="1"/>
        <v>-19</v>
      </c>
      <c r="H63" s="87">
        <f t="shared" si="2"/>
        <v>-17</v>
      </c>
    </row>
    <row r="64" spans="1:8">
      <c r="A64" s="79">
        <v>63</v>
      </c>
      <c r="B64" s="93" t="s">
        <v>154</v>
      </c>
      <c r="C64" s="86">
        <v>10750</v>
      </c>
      <c r="D64" s="86">
        <v>11818</v>
      </c>
      <c r="E64" s="86">
        <v>11162</v>
      </c>
      <c r="F64" s="94">
        <f t="shared" si="0"/>
        <v>3.8325581395348834E-2</v>
      </c>
      <c r="G64" s="87">
        <f t="shared" si="1"/>
        <v>412</v>
      </c>
      <c r="H64" s="87">
        <f t="shared" si="2"/>
        <v>-656</v>
      </c>
    </row>
    <row r="65" spans="1:8">
      <c r="A65" s="79">
        <v>64</v>
      </c>
      <c r="B65" s="93" t="s">
        <v>155</v>
      </c>
      <c r="C65" s="86">
        <v>7933</v>
      </c>
      <c r="D65" s="86">
        <v>8270</v>
      </c>
      <c r="E65" s="86">
        <v>7982</v>
      </c>
      <c r="F65" s="94">
        <f t="shared" si="0"/>
        <v>6.1767301147107019E-3</v>
      </c>
      <c r="G65" s="87">
        <f t="shared" si="1"/>
        <v>49</v>
      </c>
      <c r="H65" s="87">
        <f t="shared" si="2"/>
        <v>-288</v>
      </c>
    </row>
    <row r="66" spans="1:8">
      <c r="A66" s="79">
        <v>65</v>
      </c>
      <c r="B66" s="93" t="s">
        <v>156</v>
      </c>
      <c r="C66" s="86">
        <v>6585</v>
      </c>
      <c r="D66" s="86">
        <v>7510</v>
      </c>
      <c r="E66" s="86">
        <v>7300</v>
      </c>
      <c r="F66" s="94">
        <f t="shared" si="0"/>
        <v>0.10858010630220197</v>
      </c>
      <c r="G66" s="87">
        <f t="shared" si="1"/>
        <v>715</v>
      </c>
      <c r="H66" s="87">
        <f t="shared" si="2"/>
        <v>-210</v>
      </c>
    </row>
    <row r="67" spans="1:8">
      <c r="A67" s="79">
        <v>66</v>
      </c>
      <c r="B67" s="93" t="s">
        <v>157</v>
      </c>
      <c r="C67" s="86">
        <v>5167</v>
      </c>
      <c r="D67" s="86">
        <v>5738</v>
      </c>
      <c r="E67" s="86">
        <v>5454</v>
      </c>
      <c r="F67" s="94">
        <f t="shared" ref="F67:F83" si="3">(E67-C67)/C67</f>
        <v>5.5544803561060577E-2</v>
      </c>
      <c r="G67" s="87">
        <f t="shared" ref="G67:G83" si="4">E67-C67</f>
        <v>287</v>
      </c>
      <c r="H67" s="87">
        <f t="shared" ref="H67:H83" si="5">E67-D67</f>
        <v>-284</v>
      </c>
    </row>
    <row r="68" spans="1:8">
      <c r="A68" s="79">
        <v>67</v>
      </c>
      <c r="B68" s="93" t="s">
        <v>158</v>
      </c>
      <c r="C68" s="86">
        <v>10349</v>
      </c>
      <c r="D68" s="86">
        <v>10767</v>
      </c>
      <c r="E68" s="86">
        <v>10339</v>
      </c>
      <c r="F68" s="94">
        <f t="shared" si="3"/>
        <v>-9.6627693496956224E-4</v>
      </c>
      <c r="G68" s="87">
        <f t="shared" si="4"/>
        <v>-10</v>
      </c>
      <c r="H68" s="87">
        <f t="shared" si="5"/>
        <v>-428</v>
      </c>
    </row>
    <row r="69" spans="1:8">
      <c r="A69" s="79">
        <v>68</v>
      </c>
      <c r="B69" s="93" t="s">
        <v>159</v>
      </c>
      <c r="C69" s="86">
        <v>5953</v>
      </c>
      <c r="D69" s="86">
        <v>6620</v>
      </c>
      <c r="E69" s="86">
        <v>6418</v>
      </c>
      <c r="F69" s="94">
        <f t="shared" si="3"/>
        <v>7.8111876364858057E-2</v>
      </c>
      <c r="G69" s="87">
        <f t="shared" si="4"/>
        <v>465</v>
      </c>
      <c r="H69" s="87">
        <f t="shared" si="5"/>
        <v>-202</v>
      </c>
    </row>
    <row r="70" spans="1:8">
      <c r="A70" s="79">
        <v>69</v>
      </c>
      <c r="B70" s="93" t="s">
        <v>160</v>
      </c>
      <c r="C70" s="86">
        <v>1067</v>
      </c>
      <c r="D70" s="86">
        <v>1121</v>
      </c>
      <c r="E70" s="86">
        <v>1074</v>
      </c>
      <c r="F70" s="94">
        <f t="shared" si="3"/>
        <v>6.5604498594189313E-3</v>
      </c>
      <c r="G70" s="87">
        <f t="shared" si="4"/>
        <v>7</v>
      </c>
      <c r="H70" s="87">
        <f t="shared" si="5"/>
        <v>-47</v>
      </c>
    </row>
    <row r="71" spans="1:8">
      <c r="A71" s="79">
        <v>70</v>
      </c>
      <c r="B71" s="93" t="s">
        <v>161</v>
      </c>
      <c r="C71" s="86">
        <v>3937</v>
      </c>
      <c r="D71" s="86">
        <v>4253</v>
      </c>
      <c r="E71" s="86">
        <v>4093</v>
      </c>
      <c r="F71" s="94">
        <f t="shared" si="3"/>
        <v>3.9624079248158493E-2</v>
      </c>
      <c r="G71" s="87">
        <f t="shared" si="4"/>
        <v>156</v>
      </c>
      <c r="H71" s="87">
        <f t="shared" si="5"/>
        <v>-160</v>
      </c>
    </row>
    <row r="72" spans="1:8">
      <c r="A72" s="79">
        <v>71</v>
      </c>
      <c r="B72" s="93" t="s">
        <v>162</v>
      </c>
      <c r="C72" s="86">
        <v>4401</v>
      </c>
      <c r="D72" s="86">
        <v>4666</v>
      </c>
      <c r="E72" s="86">
        <v>4493</v>
      </c>
      <c r="F72" s="94">
        <f t="shared" si="3"/>
        <v>2.0904339922744829E-2</v>
      </c>
      <c r="G72" s="87">
        <f t="shared" si="4"/>
        <v>92</v>
      </c>
      <c r="H72" s="87">
        <f t="shared" si="5"/>
        <v>-173</v>
      </c>
    </row>
    <row r="73" spans="1:8">
      <c r="A73" s="79">
        <v>72</v>
      </c>
      <c r="B73" s="93" t="s">
        <v>163</v>
      </c>
      <c r="C73" s="86">
        <v>3394</v>
      </c>
      <c r="D73" s="86">
        <v>3646</v>
      </c>
      <c r="E73" s="86">
        <v>3532</v>
      </c>
      <c r="F73" s="94">
        <f t="shared" si="3"/>
        <v>4.0659988214496172E-2</v>
      </c>
      <c r="G73" s="87">
        <f t="shared" si="4"/>
        <v>138</v>
      </c>
      <c r="H73" s="87">
        <f t="shared" si="5"/>
        <v>-114</v>
      </c>
    </row>
    <row r="74" spans="1:8">
      <c r="A74" s="79">
        <v>73</v>
      </c>
      <c r="B74" s="93" t="s">
        <v>164</v>
      </c>
      <c r="C74" s="86">
        <v>1978</v>
      </c>
      <c r="D74" s="86">
        <v>1900</v>
      </c>
      <c r="E74" s="86">
        <v>1842</v>
      </c>
      <c r="F74" s="94">
        <f t="shared" si="3"/>
        <v>-6.8756319514661268E-2</v>
      </c>
      <c r="G74" s="87">
        <f t="shared" si="4"/>
        <v>-136</v>
      </c>
      <c r="H74" s="87">
        <f t="shared" si="5"/>
        <v>-58</v>
      </c>
    </row>
    <row r="75" spans="1:8">
      <c r="A75" s="79">
        <v>74</v>
      </c>
      <c r="B75" s="93" t="s">
        <v>165</v>
      </c>
      <c r="C75" s="86">
        <v>3947</v>
      </c>
      <c r="D75" s="86">
        <v>4084</v>
      </c>
      <c r="E75" s="86">
        <v>3999</v>
      </c>
      <c r="F75" s="94">
        <f t="shared" si="3"/>
        <v>1.3174562959209527E-2</v>
      </c>
      <c r="G75" s="87">
        <f t="shared" si="4"/>
        <v>52</v>
      </c>
      <c r="H75" s="87">
        <f t="shared" si="5"/>
        <v>-85</v>
      </c>
    </row>
    <row r="76" spans="1:8">
      <c r="A76" s="79">
        <v>75</v>
      </c>
      <c r="B76" s="93" t="s">
        <v>166</v>
      </c>
      <c r="C76" s="86">
        <v>1110</v>
      </c>
      <c r="D76" s="86">
        <v>1193</v>
      </c>
      <c r="E76" s="86">
        <v>1103</v>
      </c>
      <c r="F76" s="94">
        <f t="shared" si="3"/>
        <v>-6.3063063063063061E-3</v>
      </c>
      <c r="G76" s="87">
        <f t="shared" si="4"/>
        <v>-7</v>
      </c>
      <c r="H76" s="87">
        <f t="shared" si="5"/>
        <v>-90</v>
      </c>
    </row>
    <row r="77" spans="1:8">
      <c r="A77" s="79">
        <v>76</v>
      </c>
      <c r="B77" s="93" t="s">
        <v>167</v>
      </c>
      <c r="C77" s="86">
        <v>1616</v>
      </c>
      <c r="D77" s="86">
        <v>1752</v>
      </c>
      <c r="E77" s="86">
        <v>1696</v>
      </c>
      <c r="F77" s="94">
        <f t="shared" si="3"/>
        <v>4.9504950495049507E-2</v>
      </c>
      <c r="G77" s="87">
        <f t="shared" si="4"/>
        <v>80</v>
      </c>
      <c r="H77" s="87">
        <f t="shared" si="5"/>
        <v>-56</v>
      </c>
    </row>
    <row r="78" spans="1:8">
      <c r="A78" s="79">
        <v>77</v>
      </c>
      <c r="B78" s="93" t="s">
        <v>168</v>
      </c>
      <c r="C78" s="86">
        <v>6312</v>
      </c>
      <c r="D78" s="86">
        <v>6713</v>
      </c>
      <c r="E78" s="86">
        <v>6622</v>
      </c>
      <c r="F78" s="94">
        <f t="shared" si="3"/>
        <v>4.91128010139417E-2</v>
      </c>
      <c r="G78" s="87">
        <f t="shared" si="4"/>
        <v>310</v>
      </c>
      <c r="H78" s="87">
        <f t="shared" si="5"/>
        <v>-91</v>
      </c>
    </row>
    <row r="79" spans="1:8">
      <c r="A79" s="79">
        <v>78</v>
      </c>
      <c r="B79" s="93" t="s">
        <v>169</v>
      </c>
      <c r="C79" s="86">
        <v>4959</v>
      </c>
      <c r="D79" s="86">
        <v>5099</v>
      </c>
      <c r="E79" s="86">
        <v>4934</v>
      </c>
      <c r="F79" s="94">
        <f t="shared" si="3"/>
        <v>-5.0413389796329904E-3</v>
      </c>
      <c r="G79" s="87">
        <f t="shared" si="4"/>
        <v>-25</v>
      </c>
      <c r="H79" s="87">
        <f t="shared" si="5"/>
        <v>-165</v>
      </c>
    </row>
    <row r="80" spans="1:8">
      <c r="A80" s="79">
        <v>79</v>
      </c>
      <c r="B80" s="93" t="s">
        <v>170</v>
      </c>
      <c r="C80" s="86">
        <v>1429</v>
      </c>
      <c r="D80" s="86">
        <v>1501</v>
      </c>
      <c r="E80" s="86">
        <v>1403</v>
      </c>
      <c r="F80" s="94">
        <f t="shared" si="3"/>
        <v>-1.8194541637508749E-2</v>
      </c>
      <c r="G80" s="87">
        <f t="shared" si="4"/>
        <v>-26</v>
      </c>
      <c r="H80" s="87">
        <f t="shared" si="5"/>
        <v>-98</v>
      </c>
    </row>
    <row r="81" spans="1:8">
      <c r="A81" s="79">
        <v>80</v>
      </c>
      <c r="B81" s="93" t="s">
        <v>171</v>
      </c>
      <c r="C81" s="86">
        <v>5872</v>
      </c>
      <c r="D81" s="86">
        <v>6156</v>
      </c>
      <c r="E81" s="86">
        <v>5985</v>
      </c>
      <c r="F81" s="94">
        <f t="shared" si="3"/>
        <v>1.9243869209809264E-2</v>
      </c>
      <c r="G81" s="87">
        <f t="shared" si="4"/>
        <v>113</v>
      </c>
      <c r="H81" s="87">
        <f t="shared" si="5"/>
        <v>-171</v>
      </c>
    </row>
    <row r="82" spans="1:8">
      <c r="A82" s="79">
        <v>81</v>
      </c>
      <c r="B82" s="93" t="s">
        <v>172</v>
      </c>
      <c r="C82" s="86">
        <v>6953</v>
      </c>
      <c r="D82" s="86">
        <v>7518</v>
      </c>
      <c r="E82" s="86">
        <v>7353</v>
      </c>
      <c r="F82" s="94">
        <f t="shared" si="3"/>
        <v>5.7529124119085284E-2</v>
      </c>
      <c r="G82" s="87">
        <f t="shared" si="4"/>
        <v>400</v>
      </c>
      <c r="H82" s="87">
        <f t="shared" si="5"/>
        <v>-165</v>
      </c>
    </row>
    <row r="83" spans="1:8" s="120" customFormat="1">
      <c r="A83" s="170" t="s">
        <v>173</v>
      </c>
      <c r="B83" s="170"/>
      <c r="C83" s="122">
        <v>1690530</v>
      </c>
      <c r="D83" s="122">
        <v>1747079</v>
      </c>
      <c r="E83" s="122">
        <v>1707202</v>
      </c>
      <c r="F83" s="117">
        <f t="shared" si="3"/>
        <v>9.861995942100998E-3</v>
      </c>
      <c r="G83" s="123">
        <f t="shared" si="4"/>
        <v>16672</v>
      </c>
      <c r="H83" s="123">
        <f t="shared" si="5"/>
        <v>-39877</v>
      </c>
    </row>
  </sheetData>
  <mergeCells count="1">
    <mergeCell ref="A83:B8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91"/>
  <sheetViews>
    <sheetView topLeftCell="A70" zoomScale="80" zoomScaleNormal="80" workbookViewId="0">
      <selection activeCell="H96" sqref="H96"/>
    </sheetView>
  </sheetViews>
  <sheetFormatPr defaultRowHeight="14.5"/>
  <cols>
    <col min="2" max="2" width="34.54296875" customWidth="1"/>
    <col min="3" max="3" width="11.453125" style="158" customWidth="1"/>
    <col min="4" max="4" width="11.453125" style="157" customWidth="1"/>
    <col min="5" max="5" width="11.453125" style="159" customWidth="1"/>
    <col min="6" max="6" width="24.453125" customWidth="1"/>
    <col min="7" max="7" width="23.54296875" customWidth="1"/>
    <col min="8" max="8" width="30.81640625" customWidth="1"/>
  </cols>
  <sheetData>
    <row r="1" spans="1:8" ht="43.5">
      <c r="A1" s="99" t="s">
        <v>1</v>
      </c>
      <c r="B1" s="98" t="s">
        <v>90</v>
      </c>
      <c r="C1" s="97">
        <v>42186</v>
      </c>
      <c r="D1" s="97">
        <v>42522</v>
      </c>
      <c r="E1" s="97">
        <v>42552</v>
      </c>
      <c r="F1" s="96" t="s">
        <v>325</v>
      </c>
      <c r="G1" s="96" t="s">
        <v>326</v>
      </c>
      <c r="H1" s="2" t="s">
        <v>327</v>
      </c>
    </row>
    <row r="2" spans="1:8">
      <c r="A2" s="88">
        <v>1</v>
      </c>
      <c r="B2" s="89" t="s">
        <v>2</v>
      </c>
      <c r="C2" s="86">
        <v>16216</v>
      </c>
      <c r="D2" s="86">
        <v>16759</v>
      </c>
      <c r="E2" s="86">
        <v>16628</v>
      </c>
      <c r="F2" s="94">
        <f>(E2-C2)/C2</f>
        <v>2.5407005426739022E-2</v>
      </c>
      <c r="G2" s="87">
        <f>E2-C2</f>
        <v>412</v>
      </c>
      <c r="H2" s="87">
        <f>E2-D2</f>
        <v>-131</v>
      </c>
    </row>
    <row r="3" spans="1:8">
      <c r="A3" s="88">
        <v>2</v>
      </c>
      <c r="B3" s="89" t="s">
        <v>3</v>
      </c>
      <c r="C3" s="86">
        <v>3091</v>
      </c>
      <c r="D3" s="86">
        <v>3157</v>
      </c>
      <c r="E3" s="86">
        <v>3177</v>
      </c>
      <c r="F3" s="94">
        <f t="shared" ref="F3:F66" si="0">(E3-C3)/C3</f>
        <v>2.7822711096732448E-2</v>
      </c>
      <c r="G3" s="87">
        <f t="shared" ref="G3:G66" si="1">E3-C3</f>
        <v>86</v>
      </c>
      <c r="H3" s="87">
        <f t="shared" ref="H3:H66" si="2">E3-D3</f>
        <v>20</v>
      </c>
    </row>
    <row r="4" spans="1:8">
      <c r="A4" s="88">
        <v>3</v>
      </c>
      <c r="B4" s="89" t="s">
        <v>4</v>
      </c>
      <c r="C4" s="86">
        <v>1128</v>
      </c>
      <c r="D4" s="86">
        <v>1148</v>
      </c>
      <c r="E4" s="86">
        <v>1144</v>
      </c>
      <c r="F4" s="94">
        <f t="shared" si="0"/>
        <v>1.4184397163120567E-2</v>
      </c>
      <c r="G4" s="87">
        <f t="shared" si="1"/>
        <v>16</v>
      </c>
      <c r="H4" s="87">
        <f t="shared" si="2"/>
        <v>-4</v>
      </c>
    </row>
    <row r="5" spans="1:8">
      <c r="A5" s="88">
        <v>5</v>
      </c>
      <c r="B5" s="89" t="s">
        <v>5</v>
      </c>
      <c r="C5" s="86">
        <v>602</v>
      </c>
      <c r="D5" s="86">
        <v>585</v>
      </c>
      <c r="E5" s="86">
        <v>578</v>
      </c>
      <c r="F5" s="94">
        <f t="shared" si="0"/>
        <v>-3.9867109634551492E-2</v>
      </c>
      <c r="G5" s="87">
        <f t="shared" si="1"/>
        <v>-24</v>
      </c>
      <c r="H5" s="87">
        <f t="shared" si="2"/>
        <v>-7</v>
      </c>
    </row>
    <row r="6" spans="1:8">
      <c r="A6" s="88">
        <v>6</v>
      </c>
      <c r="B6" s="89" t="s">
        <v>6</v>
      </c>
      <c r="C6" s="86">
        <v>43</v>
      </c>
      <c r="D6" s="86">
        <v>36</v>
      </c>
      <c r="E6" s="86">
        <v>40</v>
      </c>
      <c r="F6" s="94">
        <f t="shared" si="0"/>
        <v>-6.9767441860465115E-2</v>
      </c>
      <c r="G6" s="87">
        <f t="shared" si="1"/>
        <v>-3</v>
      </c>
      <c r="H6" s="87">
        <f t="shared" si="2"/>
        <v>4</v>
      </c>
    </row>
    <row r="7" spans="1:8">
      <c r="A7" s="88">
        <v>7</v>
      </c>
      <c r="B7" s="89" t="s">
        <v>7</v>
      </c>
      <c r="C7" s="86">
        <v>905</v>
      </c>
      <c r="D7" s="86">
        <v>838</v>
      </c>
      <c r="E7" s="86">
        <v>843</v>
      </c>
      <c r="F7" s="94">
        <f t="shared" si="0"/>
        <v>-6.8508287292817674E-2</v>
      </c>
      <c r="G7" s="87">
        <f t="shared" si="1"/>
        <v>-62</v>
      </c>
      <c r="H7" s="87">
        <f t="shared" si="2"/>
        <v>5</v>
      </c>
    </row>
    <row r="8" spans="1:8">
      <c r="A8" s="88">
        <v>8</v>
      </c>
      <c r="B8" s="89" t="s">
        <v>281</v>
      </c>
      <c r="C8" s="86">
        <v>4730</v>
      </c>
      <c r="D8" s="86">
        <v>4800</v>
      </c>
      <c r="E8" s="86">
        <v>4757</v>
      </c>
      <c r="F8" s="94">
        <f t="shared" si="0"/>
        <v>5.7082452431289638E-3</v>
      </c>
      <c r="G8" s="87">
        <f t="shared" si="1"/>
        <v>27</v>
      </c>
      <c r="H8" s="87">
        <f t="shared" si="2"/>
        <v>-43</v>
      </c>
    </row>
    <row r="9" spans="1:8">
      <c r="A9" s="88">
        <v>9</v>
      </c>
      <c r="B9" s="89" t="s">
        <v>8</v>
      </c>
      <c r="C9" s="86">
        <v>471</v>
      </c>
      <c r="D9" s="86">
        <v>459</v>
      </c>
      <c r="E9" s="86">
        <v>481</v>
      </c>
      <c r="F9" s="94">
        <f t="shared" si="0"/>
        <v>2.1231422505307854E-2</v>
      </c>
      <c r="G9" s="87">
        <f t="shared" si="1"/>
        <v>10</v>
      </c>
      <c r="H9" s="87">
        <f t="shared" si="2"/>
        <v>22</v>
      </c>
    </row>
    <row r="10" spans="1:8">
      <c r="A10" s="90">
        <v>10</v>
      </c>
      <c r="B10" s="89" t="s">
        <v>9</v>
      </c>
      <c r="C10" s="86">
        <v>41514</v>
      </c>
      <c r="D10" s="86">
        <v>41682</v>
      </c>
      <c r="E10" s="86">
        <v>41369</v>
      </c>
      <c r="F10" s="94">
        <f t="shared" si="0"/>
        <v>-3.4927976104446694E-3</v>
      </c>
      <c r="G10" s="87">
        <f t="shared" si="1"/>
        <v>-145</v>
      </c>
      <c r="H10" s="87">
        <f t="shared" si="2"/>
        <v>-313</v>
      </c>
    </row>
    <row r="11" spans="1:8">
      <c r="A11" s="90">
        <v>11</v>
      </c>
      <c r="B11" s="89" t="s">
        <v>10</v>
      </c>
      <c r="C11" s="86">
        <v>640</v>
      </c>
      <c r="D11" s="86">
        <v>645</v>
      </c>
      <c r="E11" s="86">
        <v>647</v>
      </c>
      <c r="F11" s="94">
        <f t="shared" si="0"/>
        <v>1.0937499999999999E-2</v>
      </c>
      <c r="G11" s="87">
        <f t="shared" si="1"/>
        <v>7</v>
      </c>
      <c r="H11" s="87">
        <f t="shared" si="2"/>
        <v>2</v>
      </c>
    </row>
    <row r="12" spans="1:8">
      <c r="A12" s="90">
        <v>12</v>
      </c>
      <c r="B12" s="89" t="s">
        <v>11</v>
      </c>
      <c r="C12" s="86">
        <v>42</v>
      </c>
      <c r="D12" s="86">
        <v>42</v>
      </c>
      <c r="E12" s="86">
        <v>44</v>
      </c>
      <c r="F12" s="94">
        <f t="shared" si="0"/>
        <v>4.7619047619047616E-2</v>
      </c>
      <c r="G12" s="87">
        <f t="shared" si="1"/>
        <v>2</v>
      </c>
      <c r="H12" s="87">
        <f t="shared" si="2"/>
        <v>2</v>
      </c>
    </row>
    <row r="13" spans="1:8">
      <c r="A13" s="90">
        <v>13</v>
      </c>
      <c r="B13" s="89" t="s">
        <v>12</v>
      </c>
      <c r="C13" s="86">
        <v>16831</v>
      </c>
      <c r="D13" s="86">
        <v>16484</v>
      </c>
      <c r="E13" s="86">
        <v>16333</v>
      </c>
      <c r="F13" s="94">
        <f t="shared" si="0"/>
        <v>-2.9588259758778445E-2</v>
      </c>
      <c r="G13" s="87">
        <f t="shared" si="1"/>
        <v>-498</v>
      </c>
      <c r="H13" s="87">
        <f t="shared" si="2"/>
        <v>-151</v>
      </c>
    </row>
    <row r="14" spans="1:8">
      <c r="A14" s="90">
        <v>14</v>
      </c>
      <c r="B14" s="89" t="s">
        <v>13</v>
      </c>
      <c r="C14" s="86">
        <v>33327</v>
      </c>
      <c r="D14" s="86">
        <v>32668</v>
      </c>
      <c r="E14" s="86">
        <v>32231</v>
      </c>
      <c r="F14" s="94">
        <f t="shared" si="0"/>
        <v>-3.2886248387193569E-2</v>
      </c>
      <c r="G14" s="87">
        <f t="shared" si="1"/>
        <v>-1096</v>
      </c>
      <c r="H14" s="87">
        <f t="shared" si="2"/>
        <v>-437</v>
      </c>
    </row>
    <row r="15" spans="1:8">
      <c r="A15" s="90">
        <v>15</v>
      </c>
      <c r="B15" s="89" t="s">
        <v>14</v>
      </c>
      <c r="C15" s="86">
        <v>6597</v>
      </c>
      <c r="D15" s="86">
        <v>6463</v>
      </c>
      <c r="E15" s="86">
        <v>6398</v>
      </c>
      <c r="F15" s="94">
        <f t="shared" si="0"/>
        <v>-3.016522661815977E-2</v>
      </c>
      <c r="G15" s="87">
        <f t="shared" si="1"/>
        <v>-199</v>
      </c>
      <c r="H15" s="87">
        <f t="shared" si="2"/>
        <v>-65</v>
      </c>
    </row>
    <row r="16" spans="1:8">
      <c r="A16" s="90">
        <v>16</v>
      </c>
      <c r="B16" s="89" t="s">
        <v>15</v>
      </c>
      <c r="C16" s="86">
        <v>10686</v>
      </c>
      <c r="D16" s="86">
        <v>10462</v>
      </c>
      <c r="E16" s="86">
        <v>10312</v>
      </c>
      <c r="F16" s="94">
        <f t="shared" si="0"/>
        <v>-3.4999064196144486E-2</v>
      </c>
      <c r="G16" s="87">
        <f t="shared" si="1"/>
        <v>-374</v>
      </c>
      <c r="H16" s="87">
        <f t="shared" si="2"/>
        <v>-150</v>
      </c>
    </row>
    <row r="17" spans="1:8">
      <c r="A17" s="90">
        <v>17</v>
      </c>
      <c r="B17" s="89" t="s">
        <v>16</v>
      </c>
      <c r="C17" s="86">
        <v>2301</v>
      </c>
      <c r="D17" s="86">
        <v>2372</v>
      </c>
      <c r="E17" s="86">
        <v>2381</v>
      </c>
      <c r="F17" s="94">
        <f t="shared" si="0"/>
        <v>3.4767492394611035E-2</v>
      </c>
      <c r="G17" s="87">
        <f t="shared" si="1"/>
        <v>80</v>
      </c>
      <c r="H17" s="87">
        <f t="shared" si="2"/>
        <v>9</v>
      </c>
    </row>
    <row r="18" spans="1:8">
      <c r="A18" s="90">
        <v>18</v>
      </c>
      <c r="B18" s="89" t="s">
        <v>17</v>
      </c>
      <c r="C18" s="86">
        <v>8745</v>
      </c>
      <c r="D18" s="86">
        <v>8066</v>
      </c>
      <c r="E18" s="86">
        <v>7937</v>
      </c>
      <c r="F18" s="94">
        <f t="shared" si="0"/>
        <v>-9.2395654659805607E-2</v>
      </c>
      <c r="G18" s="87">
        <f t="shared" si="1"/>
        <v>-808</v>
      </c>
      <c r="H18" s="87">
        <f t="shared" si="2"/>
        <v>-129</v>
      </c>
    </row>
    <row r="19" spans="1:8">
      <c r="A19" s="90">
        <v>19</v>
      </c>
      <c r="B19" s="89" t="s">
        <v>18</v>
      </c>
      <c r="C19" s="86">
        <v>311</v>
      </c>
      <c r="D19" s="86">
        <v>294</v>
      </c>
      <c r="E19" s="86">
        <v>292</v>
      </c>
      <c r="F19" s="94">
        <f t="shared" si="0"/>
        <v>-6.1093247588424437E-2</v>
      </c>
      <c r="G19" s="87">
        <f t="shared" si="1"/>
        <v>-19</v>
      </c>
      <c r="H19" s="87">
        <f t="shared" si="2"/>
        <v>-2</v>
      </c>
    </row>
    <row r="20" spans="1:8">
      <c r="A20" s="90">
        <v>20</v>
      </c>
      <c r="B20" s="89" t="s">
        <v>19</v>
      </c>
      <c r="C20" s="86">
        <v>4285</v>
      </c>
      <c r="D20" s="86">
        <v>4365</v>
      </c>
      <c r="E20" s="86">
        <v>4327</v>
      </c>
      <c r="F20" s="94">
        <f t="shared" si="0"/>
        <v>9.8016336056009328E-3</v>
      </c>
      <c r="G20" s="87">
        <f t="shared" si="1"/>
        <v>42</v>
      </c>
      <c r="H20" s="87">
        <f t="shared" si="2"/>
        <v>-38</v>
      </c>
    </row>
    <row r="21" spans="1:8">
      <c r="A21" s="90">
        <v>21</v>
      </c>
      <c r="B21" s="89" t="s">
        <v>20</v>
      </c>
      <c r="C21" s="86">
        <v>299</v>
      </c>
      <c r="D21" s="86">
        <v>320</v>
      </c>
      <c r="E21" s="86">
        <v>324</v>
      </c>
      <c r="F21" s="94">
        <f t="shared" si="0"/>
        <v>8.3612040133779264E-2</v>
      </c>
      <c r="G21" s="87">
        <f t="shared" si="1"/>
        <v>25</v>
      </c>
      <c r="H21" s="87">
        <f t="shared" si="2"/>
        <v>4</v>
      </c>
    </row>
    <row r="22" spans="1:8">
      <c r="A22" s="90">
        <v>22</v>
      </c>
      <c r="B22" s="89" t="s">
        <v>21</v>
      </c>
      <c r="C22" s="86">
        <v>12515</v>
      </c>
      <c r="D22" s="86">
        <v>12697</v>
      </c>
      <c r="E22" s="86">
        <v>12610</v>
      </c>
      <c r="F22" s="94">
        <f t="shared" si="0"/>
        <v>7.5908909308829405E-3</v>
      </c>
      <c r="G22" s="87">
        <f t="shared" si="1"/>
        <v>95</v>
      </c>
      <c r="H22" s="87">
        <f t="shared" si="2"/>
        <v>-87</v>
      </c>
    </row>
    <row r="23" spans="1:8">
      <c r="A23" s="90">
        <v>23</v>
      </c>
      <c r="B23" s="89" t="s">
        <v>22</v>
      </c>
      <c r="C23" s="86">
        <v>13685</v>
      </c>
      <c r="D23" s="86">
        <v>13770</v>
      </c>
      <c r="E23" s="86">
        <v>13693</v>
      </c>
      <c r="F23" s="94">
        <f t="shared" si="0"/>
        <v>5.8458165875045667E-4</v>
      </c>
      <c r="G23" s="87">
        <f t="shared" si="1"/>
        <v>8</v>
      </c>
      <c r="H23" s="87">
        <f t="shared" si="2"/>
        <v>-77</v>
      </c>
    </row>
    <row r="24" spans="1:8">
      <c r="A24" s="90">
        <v>24</v>
      </c>
      <c r="B24" s="89" t="s">
        <v>23</v>
      </c>
      <c r="C24" s="86">
        <v>7570</v>
      </c>
      <c r="D24" s="86">
        <v>7313</v>
      </c>
      <c r="E24" s="86">
        <v>7196</v>
      </c>
      <c r="F24" s="94">
        <f t="shared" si="0"/>
        <v>-4.9405548216644647E-2</v>
      </c>
      <c r="G24" s="87">
        <f t="shared" si="1"/>
        <v>-374</v>
      </c>
      <c r="H24" s="87">
        <f t="shared" si="2"/>
        <v>-117</v>
      </c>
    </row>
    <row r="25" spans="1:8">
      <c r="A25" s="90">
        <v>25</v>
      </c>
      <c r="B25" s="89" t="s">
        <v>24</v>
      </c>
      <c r="C25" s="86">
        <v>35061</v>
      </c>
      <c r="D25" s="86">
        <v>35196</v>
      </c>
      <c r="E25" s="86">
        <v>34887</v>
      </c>
      <c r="F25" s="94">
        <f t="shared" si="0"/>
        <v>-4.9627791563275434E-3</v>
      </c>
      <c r="G25" s="87">
        <f t="shared" si="1"/>
        <v>-174</v>
      </c>
      <c r="H25" s="87">
        <f t="shared" si="2"/>
        <v>-309</v>
      </c>
    </row>
    <row r="26" spans="1:8">
      <c r="A26" s="90">
        <v>26</v>
      </c>
      <c r="B26" s="89" t="s">
        <v>25</v>
      </c>
      <c r="C26" s="86">
        <v>1640</v>
      </c>
      <c r="D26" s="86">
        <v>1648</v>
      </c>
      <c r="E26" s="86">
        <v>1621</v>
      </c>
      <c r="F26" s="94">
        <f t="shared" si="0"/>
        <v>-1.1585365853658536E-2</v>
      </c>
      <c r="G26" s="87">
        <f t="shared" si="1"/>
        <v>-19</v>
      </c>
      <c r="H26" s="87">
        <f t="shared" si="2"/>
        <v>-27</v>
      </c>
    </row>
    <row r="27" spans="1:8">
      <c r="A27" s="90">
        <v>27</v>
      </c>
      <c r="B27" s="89" t="s">
        <v>26</v>
      </c>
      <c r="C27" s="86">
        <v>5413</v>
      </c>
      <c r="D27" s="86">
        <v>5688</v>
      </c>
      <c r="E27" s="86">
        <v>5592</v>
      </c>
      <c r="F27" s="94">
        <f t="shared" si="0"/>
        <v>3.3068538703122111E-2</v>
      </c>
      <c r="G27" s="87">
        <f t="shared" si="1"/>
        <v>179</v>
      </c>
      <c r="H27" s="87">
        <f t="shared" si="2"/>
        <v>-96</v>
      </c>
    </row>
    <row r="28" spans="1:8">
      <c r="A28" s="90">
        <v>28</v>
      </c>
      <c r="B28" s="89" t="s">
        <v>27</v>
      </c>
      <c r="C28" s="86">
        <v>9754</v>
      </c>
      <c r="D28" s="86">
        <v>10228</v>
      </c>
      <c r="E28" s="86">
        <v>10164</v>
      </c>
      <c r="F28" s="94">
        <f t="shared" si="0"/>
        <v>4.2034037318023375E-2</v>
      </c>
      <c r="G28" s="87">
        <f t="shared" si="1"/>
        <v>410</v>
      </c>
      <c r="H28" s="87">
        <f t="shared" si="2"/>
        <v>-64</v>
      </c>
    </row>
    <row r="29" spans="1:8">
      <c r="A29" s="90">
        <v>29</v>
      </c>
      <c r="B29" s="89" t="s">
        <v>28</v>
      </c>
      <c r="C29" s="86">
        <v>3433</v>
      </c>
      <c r="D29" s="86">
        <v>3468</v>
      </c>
      <c r="E29" s="86">
        <v>3457</v>
      </c>
      <c r="F29" s="94">
        <f t="shared" si="0"/>
        <v>6.9909699970870957E-3</v>
      </c>
      <c r="G29" s="87">
        <f t="shared" si="1"/>
        <v>24</v>
      </c>
      <c r="H29" s="87">
        <f t="shared" si="2"/>
        <v>-11</v>
      </c>
    </row>
    <row r="30" spans="1:8">
      <c r="A30" s="90">
        <v>30</v>
      </c>
      <c r="B30" s="89" t="s">
        <v>29</v>
      </c>
      <c r="C30" s="86">
        <v>1054</v>
      </c>
      <c r="D30" s="86">
        <v>1146</v>
      </c>
      <c r="E30" s="86">
        <v>1132</v>
      </c>
      <c r="F30" s="94">
        <f t="shared" si="0"/>
        <v>7.4003795066413663E-2</v>
      </c>
      <c r="G30" s="87">
        <f t="shared" si="1"/>
        <v>78</v>
      </c>
      <c r="H30" s="87">
        <f t="shared" si="2"/>
        <v>-14</v>
      </c>
    </row>
    <row r="31" spans="1:8">
      <c r="A31" s="90">
        <v>31</v>
      </c>
      <c r="B31" s="89" t="s">
        <v>30</v>
      </c>
      <c r="C31" s="86">
        <v>21214</v>
      </c>
      <c r="D31" s="86">
        <v>21436</v>
      </c>
      <c r="E31" s="86">
        <v>21255</v>
      </c>
      <c r="F31" s="94">
        <f t="shared" si="0"/>
        <v>1.9326859621004997E-3</v>
      </c>
      <c r="G31" s="87">
        <f t="shared" si="1"/>
        <v>41</v>
      </c>
      <c r="H31" s="87">
        <f t="shared" si="2"/>
        <v>-181</v>
      </c>
    </row>
    <row r="32" spans="1:8">
      <c r="A32" s="90">
        <v>32</v>
      </c>
      <c r="B32" s="89" t="s">
        <v>31</v>
      </c>
      <c r="C32" s="86">
        <v>6247</v>
      </c>
      <c r="D32" s="86">
        <v>6388</v>
      </c>
      <c r="E32" s="86">
        <v>6320</v>
      </c>
      <c r="F32" s="94">
        <f t="shared" si="0"/>
        <v>1.1685609092364335E-2</v>
      </c>
      <c r="G32" s="87">
        <f t="shared" si="1"/>
        <v>73</v>
      </c>
      <c r="H32" s="87">
        <f t="shared" si="2"/>
        <v>-68</v>
      </c>
    </row>
    <row r="33" spans="1:8">
      <c r="A33" s="90">
        <v>33</v>
      </c>
      <c r="B33" s="89" t="s">
        <v>32</v>
      </c>
      <c r="C33" s="86">
        <v>20641</v>
      </c>
      <c r="D33" s="86">
        <v>20090</v>
      </c>
      <c r="E33" s="86">
        <v>19802</v>
      </c>
      <c r="F33" s="94">
        <f t="shared" si="0"/>
        <v>-4.0647255462429144E-2</v>
      </c>
      <c r="G33" s="87">
        <f t="shared" si="1"/>
        <v>-839</v>
      </c>
      <c r="H33" s="87">
        <f t="shared" si="2"/>
        <v>-288</v>
      </c>
    </row>
    <row r="34" spans="1:8">
      <c r="A34" s="90">
        <v>35</v>
      </c>
      <c r="B34" s="89" t="s">
        <v>33</v>
      </c>
      <c r="C34" s="86">
        <v>18557</v>
      </c>
      <c r="D34" s="86">
        <v>17633</v>
      </c>
      <c r="E34" s="86">
        <v>17152</v>
      </c>
      <c r="F34" s="94">
        <f t="shared" si="0"/>
        <v>-7.5712669073664918E-2</v>
      </c>
      <c r="G34" s="87">
        <f t="shared" si="1"/>
        <v>-1405</v>
      </c>
      <c r="H34" s="87">
        <f t="shared" si="2"/>
        <v>-481</v>
      </c>
    </row>
    <row r="35" spans="1:8">
      <c r="A35" s="90">
        <v>36</v>
      </c>
      <c r="B35" s="89" t="s">
        <v>34</v>
      </c>
      <c r="C35" s="86">
        <v>994</v>
      </c>
      <c r="D35" s="86">
        <v>1009</v>
      </c>
      <c r="E35" s="86">
        <v>1021</v>
      </c>
      <c r="F35" s="94">
        <f t="shared" si="0"/>
        <v>2.716297786720322E-2</v>
      </c>
      <c r="G35" s="87">
        <f t="shared" si="1"/>
        <v>27</v>
      </c>
      <c r="H35" s="87">
        <f t="shared" si="2"/>
        <v>12</v>
      </c>
    </row>
    <row r="36" spans="1:8">
      <c r="A36" s="90">
        <v>37</v>
      </c>
      <c r="B36" s="89" t="s">
        <v>35</v>
      </c>
      <c r="C36" s="86">
        <v>428</v>
      </c>
      <c r="D36" s="86">
        <v>494</v>
      </c>
      <c r="E36" s="86">
        <v>494</v>
      </c>
      <c r="F36" s="94">
        <f t="shared" si="0"/>
        <v>0.1542056074766355</v>
      </c>
      <c r="G36" s="87">
        <f t="shared" si="1"/>
        <v>66</v>
      </c>
      <c r="H36" s="87">
        <f t="shared" si="2"/>
        <v>0</v>
      </c>
    </row>
    <row r="37" spans="1:8">
      <c r="A37" s="90">
        <v>38</v>
      </c>
      <c r="B37" s="89" t="s">
        <v>36</v>
      </c>
      <c r="C37" s="86">
        <v>3074</v>
      </c>
      <c r="D37" s="86">
        <v>3243</v>
      </c>
      <c r="E37" s="86">
        <v>3207</v>
      </c>
      <c r="F37" s="94">
        <f t="shared" si="0"/>
        <v>4.3266102797657774E-2</v>
      </c>
      <c r="G37" s="87">
        <f t="shared" si="1"/>
        <v>133</v>
      </c>
      <c r="H37" s="87">
        <f t="shared" si="2"/>
        <v>-36</v>
      </c>
    </row>
    <row r="38" spans="1:8">
      <c r="A38" s="90">
        <v>39</v>
      </c>
      <c r="B38" s="89" t="s">
        <v>37</v>
      </c>
      <c r="C38" s="86">
        <v>148</v>
      </c>
      <c r="D38" s="86">
        <v>123</v>
      </c>
      <c r="E38" s="86">
        <v>116</v>
      </c>
      <c r="F38" s="94">
        <f t="shared" si="0"/>
        <v>-0.21621621621621623</v>
      </c>
      <c r="G38" s="87">
        <f t="shared" si="1"/>
        <v>-32</v>
      </c>
      <c r="H38" s="87">
        <f t="shared" si="2"/>
        <v>-7</v>
      </c>
    </row>
    <row r="39" spans="1:8">
      <c r="A39" s="90">
        <v>41</v>
      </c>
      <c r="B39" s="89" t="s">
        <v>38</v>
      </c>
      <c r="C39" s="86">
        <v>123075</v>
      </c>
      <c r="D39" s="86">
        <v>130101</v>
      </c>
      <c r="E39" s="86">
        <v>127229</v>
      </c>
      <c r="F39" s="94">
        <f t="shared" si="0"/>
        <v>3.3751777371521428E-2</v>
      </c>
      <c r="G39" s="87">
        <f t="shared" si="1"/>
        <v>4154</v>
      </c>
      <c r="H39" s="87">
        <f t="shared" si="2"/>
        <v>-2872</v>
      </c>
    </row>
    <row r="40" spans="1:8">
      <c r="A40" s="90">
        <v>42</v>
      </c>
      <c r="B40" s="89" t="s">
        <v>39</v>
      </c>
      <c r="C40" s="86">
        <v>15758</v>
      </c>
      <c r="D40" s="86">
        <v>14980</v>
      </c>
      <c r="E40" s="86">
        <v>15310</v>
      </c>
      <c r="F40" s="94">
        <f t="shared" si="0"/>
        <v>-2.8430003807589796E-2</v>
      </c>
      <c r="G40" s="87">
        <f t="shared" si="1"/>
        <v>-448</v>
      </c>
      <c r="H40" s="87">
        <f t="shared" si="2"/>
        <v>330</v>
      </c>
    </row>
    <row r="41" spans="1:8">
      <c r="A41" s="90">
        <v>43</v>
      </c>
      <c r="B41" s="89" t="s">
        <v>40</v>
      </c>
      <c r="C41" s="86">
        <v>54061</v>
      </c>
      <c r="D41" s="86">
        <v>54513</v>
      </c>
      <c r="E41" s="86">
        <v>54009</v>
      </c>
      <c r="F41" s="94">
        <f t="shared" si="0"/>
        <v>-9.6187639888274353E-4</v>
      </c>
      <c r="G41" s="87">
        <f t="shared" si="1"/>
        <v>-52</v>
      </c>
      <c r="H41" s="87">
        <f t="shared" si="2"/>
        <v>-504</v>
      </c>
    </row>
    <row r="42" spans="1:8">
      <c r="A42" s="90">
        <v>45</v>
      </c>
      <c r="B42" s="89" t="s">
        <v>41</v>
      </c>
      <c r="C42" s="86">
        <v>44349</v>
      </c>
      <c r="D42" s="86">
        <v>46970</v>
      </c>
      <c r="E42" s="86">
        <v>46698</v>
      </c>
      <c r="F42" s="94">
        <f t="shared" si="0"/>
        <v>5.296624501116147E-2</v>
      </c>
      <c r="G42" s="87">
        <f t="shared" si="1"/>
        <v>2349</v>
      </c>
      <c r="H42" s="87">
        <f t="shared" si="2"/>
        <v>-272</v>
      </c>
    </row>
    <row r="43" spans="1:8">
      <c r="A43" s="90">
        <v>46</v>
      </c>
      <c r="B43" s="89" t="s">
        <v>42</v>
      </c>
      <c r="C43" s="86">
        <v>118974</v>
      </c>
      <c r="D43" s="86">
        <v>125175</v>
      </c>
      <c r="E43" s="86">
        <v>124106</v>
      </c>
      <c r="F43" s="94">
        <f t="shared" si="0"/>
        <v>4.3135474977726226E-2</v>
      </c>
      <c r="G43" s="87">
        <f t="shared" si="1"/>
        <v>5132</v>
      </c>
      <c r="H43" s="87">
        <f t="shared" si="2"/>
        <v>-1069</v>
      </c>
    </row>
    <row r="44" spans="1:8">
      <c r="A44" s="90">
        <v>47</v>
      </c>
      <c r="B44" s="89" t="s">
        <v>43</v>
      </c>
      <c r="C44" s="86">
        <v>293527</v>
      </c>
      <c r="D44" s="86">
        <v>301169</v>
      </c>
      <c r="E44" s="86">
        <v>298332</v>
      </c>
      <c r="F44" s="94">
        <f t="shared" si="0"/>
        <v>1.6369873980928502E-2</v>
      </c>
      <c r="G44" s="87">
        <f t="shared" si="1"/>
        <v>4805</v>
      </c>
      <c r="H44" s="87">
        <f t="shared" si="2"/>
        <v>-2837</v>
      </c>
    </row>
    <row r="45" spans="1:8">
      <c r="A45" s="90">
        <v>49</v>
      </c>
      <c r="B45" s="89" t="s">
        <v>44</v>
      </c>
      <c r="C45" s="86">
        <v>116772</v>
      </c>
      <c r="D45" s="86">
        <v>120518</v>
      </c>
      <c r="E45" s="86">
        <v>113859</v>
      </c>
      <c r="F45" s="94">
        <f t="shared" si="0"/>
        <v>-2.4946048710307266E-2</v>
      </c>
      <c r="G45" s="87">
        <f t="shared" si="1"/>
        <v>-2913</v>
      </c>
      <c r="H45" s="87">
        <f t="shared" si="2"/>
        <v>-6659</v>
      </c>
    </row>
    <row r="46" spans="1:8">
      <c r="A46" s="90">
        <v>50</v>
      </c>
      <c r="B46" s="89" t="s">
        <v>45</v>
      </c>
      <c r="C46" s="86">
        <v>2755</v>
      </c>
      <c r="D46" s="86">
        <v>2597</v>
      </c>
      <c r="E46" s="86">
        <v>2672</v>
      </c>
      <c r="F46" s="94">
        <f t="shared" si="0"/>
        <v>-3.012704174228675E-2</v>
      </c>
      <c r="G46" s="87">
        <f t="shared" si="1"/>
        <v>-83</v>
      </c>
      <c r="H46" s="87">
        <f t="shared" si="2"/>
        <v>75</v>
      </c>
    </row>
    <row r="47" spans="1:8">
      <c r="A47" s="90">
        <v>51</v>
      </c>
      <c r="B47" s="89" t="s">
        <v>46</v>
      </c>
      <c r="C47" s="86">
        <v>286</v>
      </c>
      <c r="D47" s="86">
        <v>284</v>
      </c>
      <c r="E47" s="86">
        <v>280</v>
      </c>
      <c r="F47" s="94">
        <f t="shared" si="0"/>
        <v>-2.097902097902098E-2</v>
      </c>
      <c r="G47" s="87">
        <f t="shared" si="1"/>
        <v>-6</v>
      </c>
      <c r="H47" s="87">
        <f t="shared" si="2"/>
        <v>-4</v>
      </c>
    </row>
    <row r="48" spans="1:8">
      <c r="A48" s="90">
        <v>52</v>
      </c>
      <c r="B48" s="89" t="s">
        <v>47</v>
      </c>
      <c r="C48" s="86">
        <v>18061</v>
      </c>
      <c r="D48" s="86">
        <v>18427</v>
      </c>
      <c r="E48" s="86">
        <v>18189</v>
      </c>
      <c r="F48" s="94">
        <f t="shared" si="0"/>
        <v>7.0870937378882679E-3</v>
      </c>
      <c r="G48" s="87">
        <f t="shared" si="1"/>
        <v>128</v>
      </c>
      <c r="H48" s="87">
        <f t="shared" si="2"/>
        <v>-238</v>
      </c>
    </row>
    <row r="49" spans="1:8">
      <c r="A49" s="90">
        <v>53</v>
      </c>
      <c r="B49" s="89" t="s">
        <v>48</v>
      </c>
      <c r="C49" s="86">
        <v>2632</v>
      </c>
      <c r="D49" s="86">
        <v>2610</v>
      </c>
      <c r="E49" s="86">
        <v>2589</v>
      </c>
      <c r="F49" s="94">
        <f t="shared" si="0"/>
        <v>-1.6337386018237081E-2</v>
      </c>
      <c r="G49" s="87">
        <f t="shared" si="1"/>
        <v>-43</v>
      </c>
      <c r="H49" s="87">
        <f t="shared" si="2"/>
        <v>-21</v>
      </c>
    </row>
    <row r="50" spans="1:8">
      <c r="A50" s="90">
        <v>55</v>
      </c>
      <c r="B50" s="89" t="s">
        <v>49</v>
      </c>
      <c r="C50" s="86">
        <v>17849</v>
      </c>
      <c r="D50" s="86">
        <v>18461</v>
      </c>
      <c r="E50" s="86">
        <v>18178</v>
      </c>
      <c r="F50" s="94">
        <f t="shared" si="0"/>
        <v>1.8432405176760602E-2</v>
      </c>
      <c r="G50" s="87">
        <f t="shared" si="1"/>
        <v>329</v>
      </c>
      <c r="H50" s="87">
        <f t="shared" si="2"/>
        <v>-283</v>
      </c>
    </row>
    <row r="51" spans="1:8">
      <c r="A51" s="90">
        <v>56</v>
      </c>
      <c r="B51" s="89" t="s">
        <v>50</v>
      </c>
      <c r="C51" s="86">
        <v>99287</v>
      </c>
      <c r="D51" s="86">
        <v>106791</v>
      </c>
      <c r="E51" s="86">
        <v>103056</v>
      </c>
      <c r="F51" s="94">
        <f t="shared" si="0"/>
        <v>3.7960659502251047E-2</v>
      </c>
      <c r="G51" s="87">
        <f t="shared" si="1"/>
        <v>3769</v>
      </c>
      <c r="H51" s="87">
        <f t="shared" si="2"/>
        <v>-3735</v>
      </c>
    </row>
    <row r="52" spans="1:8">
      <c r="A52" s="90">
        <v>58</v>
      </c>
      <c r="B52" s="89" t="s">
        <v>51</v>
      </c>
      <c r="C52" s="86">
        <v>2132</v>
      </c>
      <c r="D52" s="86">
        <v>2602</v>
      </c>
      <c r="E52" s="86">
        <v>2585</v>
      </c>
      <c r="F52" s="94">
        <f t="shared" si="0"/>
        <v>0.2124765478424015</v>
      </c>
      <c r="G52" s="87">
        <f t="shared" si="1"/>
        <v>453</v>
      </c>
      <c r="H52" s="87">
        <f t="shared" si="2"/>
        <v>-17</v>
      </c>
    </row>
    <row r="53" spans="1:8">
      <c r="A53" s="90">
        <v>59</v>
      </c>
      <c r="B53" s="89" t="s">
        <v>52</v>
      </c>
      <c r="C53" s="86">
        <v>1967</v>
      </c>
      <c r="D53" s="86">
        <v>1978</v>
      </c>
      <c r="E53" s="86">
        <v>1945</v>
      </c>
      <c r="F53" s="94">
        <f t="shared" si="0"/>
        <v>-1.1184544992374174E-2</v>
      </c>
      <c r="G53" s="87">
        <f t="shared" si="1"/>
        <v>-22</v>
      </c>
      <c r="H53" s="87">
        <f t="shared" si="2"/>
        <v>-33</v>
      </c>
    </row>
    <row r="54" spans="1:8">
      <c r="A54" s="90">
        <v>60</v>
      </c>
      <c r="B54" s="89" t="s">
        <v>53</v>
      </c>
      <c r="C54" s="86">
        <v>763</v>
      </c>
      <c r="D54" s="86">
        <v>838</v>
      </c>
      <c r="E54" s="86">
        <v>824</v>
      </c>
      <c r="F54" s="94">
        <f t="shared" si="0"/>
        <v>7.9947575360419396E-2</v>
      </c>
      <c r="G54" s="87">
        <f t="shared" si="1"/>
        <v>61</v>
      </c>
      <c r="H54" s="87">
        <f t="shared" si="2"/>
        <v>-14</v>
      </c>
    </row>
    <row r="55" spans="1:8">
      <c r="A55" s="90">
        <v>61</v>
      </c>
      <c r="B55" s="89" t="s">
        <v>54</v>
      </c>
      <c r="C55" s="86">
        <v>3315</v>
      </c>
      <c r="D55" s="86">
        <v>3228</v>
      </c>
      <c r="E55" s="86">
        <v>3152</v>
      </c>
      <c r="F55" s="94">
        <f t="shared" si="0"/>
        <v>-4.9170437405731522E-2</v>
      </c>
      <c r="G55" s="87">
        <f t="shared" si="1"/>
        <v>-163</v>
      </c>
      <c r="H55" s="87">
        <f t="shared" si="2"/>
        <v>-76</v>
      </c>
    </row>
    <row r="56" spans="1:8">
      <c r="A56" s="90">
        <v>62</v>
      </c>
      <c r="B56" s="89" t="s">
        <v>55</v>
      </c>
      <c r="C56" s="86">
        <v>6812</v>
      </c>
      <c r="D56" s="86">
        <v>7435</v>
      </c>
      <c r="E56" s="86">
        <v>7379</v>
      </c>
      <c r="F56" s="94">
        <f t="shared" si="0"/>
        <v>8.3235466823253085E-2</v>
      </c>
      <c r="G56" s="87">
        <f t="shared" si="1"/>
        <v>567</v>
      </c>
      <c r="H56" s="87">
        <f t="shared" si="2"/>
        <v>-56</v>
      </c>
    </row>
    <row r="57" spans="1:8">
      <c r="A57" s="90">
        <v>63</v>
      </c>
      <c r="B57" s="89" t="s">
        <v>56</v>
      </c>
      <c r="C57" s="86">
        <v>1698</v>
      </c>
      <c r="D57" s="86">
        <v>1724</v>
      </c>
      <c r="E57" s="86">
        <v>1727</v>
      </c>
      <c r="F57" s="94">
        <f t="shared" si="0"/>
        <v>1.7078916372202591E-2</v>
      </c>
      <c r="G57" s="87">
        <f t="shared" si="1"/>
        <v>29</v>
      </c>
      <c r="H57" s="87">
        <f t="shared" si="2"/>
        <v>3</v>
      </c>
    </row>
    <row r="58" spans="1:8">
      <c r="A58" s="90">
        <v>64</v>
      </c>
      <c r="B58" s="89" t="s">
        <v>57</v>
      </c>
      <c r="C58" s="86">
        <v>7722</v>
      </c>
      <c r="D58" s="86">
        <v>7587</v>
      </c>
      <c r="E58" s="86">
        <v>7550</v>
      </c>
      <c r="F58" s="94">
        <f t="shared" si="0"/>
        <v>-2.2274022274022275E-2</v>
      </c>
      <c r="G58" s="87">
        <f t="shared" si="1"/>
        <v>-172</v>
      </c>
      <c r="H58" s="87">
        <f t="shared" si="2"/>
        <v>-37</v>
      </c>
    </row>
    <row r="59" spans="1:8">
      <c r="A59" s="90">
        <v>65</v>
      </c>
      <c r="B59" s="89" t="s">
        <v>58</v>
      </c>
      <c r="C59" s="86">
        <v>4172</v>
      </c>
      <c r="D59" s="86">
        <v>4033</v>
      </c>
      <c r="E59" s="86">
        <v>3990</v>
      </c>
      <c r="F59" s="94">
        <f t="shared" si="0"/>
        <v>-4.3624161073825503E-2</v>
      </c>
      <c r="G59" s="87">
        <f t="shared" si="1"/>
        <v>-182</v>
      </c>
      <c r="H59" s="87">
        <f t="shared" si="2"/>
        <v>-43</v>
      </c>
    </row>
    <row r="60" spans="1:8">
      <c r="A60" s="90">
        <v>66</v>
      </c>
      <c r="B60" s="89" t="s">
        <v>59</v>
      </c>
      <c r="C60" s="86">
        <v>10815</v>
      </c>
      <c r="D60" s="86">
        <v>11212</v>
      </c>
      <c r="E60" s="86">
        <v>11191</v>
      </c>
      <c r="F60" s="94">
        <f t="shared" si="0"/>
        <v>3.4766527970411465E-2</v>
      </c>
      <c r="G60" s="87">
        <f t="shared" si="1"/>
        <v>376</v>
      </c>
      <c r="H60" s="87">
        <f t="shared" si="2"/>
        <v>-21</v>
      </c>
    </row>
    <row r="61" spans="1:8">
      <c r="A61" s="90">
        <v>68</v>
      </c>
      <c r="B61" s="89" t="s">
        <v>60</v>
      </c>
      <c r="C61" s="86">
        <v>44879</v>
      </c>
      <c r="D61" s="86">
        <v>49374</v>
      </c>
      <c r="E61" s="86">
        <v>49517</v>
      </c>
      <c r="F61" s="94">
        <f t="shared" si="0"/>
        <v>0.103344548675327</v>
      </c>
      <c r="G61" s="87">
        <f t="shared" si="1"/>
        <v>4638</v>
      </c>
      <c r="H61" s="87">
        <f t="shared" si="2"/>
        <v>143</v>
      </c>
    </row>
    <row r="62" spans="1:8">
      <c r="A62" s="90">
        <v>69</v>
      </c>
      <c r="B62" s="89" t="s">
        <v>61</v>
      </c>
      <c r="C62" s="86">
        <v>44749</v>
      </c>
      <c r="D62" s="86">
        <v>46291</v>
      </c>
      <c r="E62" s="86">
        <v>45793</v>
      </c>
      <c r="F62" s="94">
        <f t="shared" si="0"/>
        <v>2.3330130282240943E-2</v>
      </c>
      <c r="G62" s="87">
        <f t="shared" si="1"/>
        <v>1044</v>
      </c>
      <c r="H62" s="87">
        <f t="shared" si="2"/>
        <v>-498</v>
      </c>
    </row>
    <row r="63" spans="1:8">
      <c r="A63" s="90">
        <v>70</v>
      </c>
      <c r="B63" s="89" t="s">
        <v>62</v>
      </c>
      <c r="C63" s="86">
        <v>21778</v>
      </c>
      <c r="D63" s="86">
        <v>21251</v>
      </c>
      <c r="E63" s="86">
        <v>20911</v>
      </c>
      <c r="F63" s="94">
        <f t="shared" si="0"/>
        <v>-3.9810818256956565E-2</v>
      </c>
      <c r="G63" s="87">
        <f t="shared" si="1"/>
        <v>-867</v>
      </c>
      <c r="H63" s="87">
        <f t="shared" si="2"/>
        <v>-340</v>
      </c>
    </row>
    <row r="64" spans="1:8">
      <c r="A64" s="90">
        <v>71</v>
      </c>
      <c r="B64" s="89" t="s">
        <v>63</v>
      </c>
      <c r="C64" s="86">
        <v>21279</v>
      </c>
      <c r="D64" s="86">
        <v>22518</v>
      </c>
      <c r="E64" s="86">
        <v>22387</v>
      </c>
      <c r="F64" s="94">
        <f t="shared" si="0"/>
        <v>5.2070116076883312E-2</v>
      </c>
      <c r="G64" s="87">
        <f t="shared" si="1"/>
        <v>1108</v>
      </c>
      <c r="H64" s="87">
        <f t="shared" si="2"/>
        <v>-131</v>
      </c>
    </row>
    <row r="65" spans="1:8">
      <c r="A65" s="90">
        <v>72</v>
      </c>
      <c r="B65" s="89" t="s">
        <v>64</v>
      </c>
      <c r="C65" s="86">
        <v>865</v>
      </c>
      <c r="D65" s="86">
        <v>939</v>
      </c>
      <c r="E65" s="86">
        <v>936</v>
      </c>
      <c r="F65" s="94">
        <f t="shared" si="0"/>
        <v>8.208092485549133E-2</v>
      </c>
      <c r="G65" s="87">
        <f t="shared" si="1"/>
        <v>71</v>
      </c>
      <c r="H65" s="87">
        <f t="shared" si="2"/>
        <v>-3</v>
      </c>
    </row>
    <row r="66" spans="1:8">
      <c r="A66" s="90">
        <v>73</v>
      </c>
      <c r="B66" s="89" t="s">
        <v>65</v>
      </c>
      <c r="C66" s="86">
        <v>7104</v>
      </c>
      <c r="D66" s="86">
        <v>7184</v>
      </c>
      <c r="E66" s="86">
        <v>7068</v>
      </c>
      <c r="F66" s="94">
        <f t="shared" si="0"/>
        <v>-5.0675675675675678E-3</v>
      </c>
      <c r="G66" s="87">
        <f t="shared" si="1"/>
        <v>-36</v>
      </c>
      <c r="H66" s="87">
        <f t="shared" si="2"/>
        <v>-116</v>
      </c>
    </row>
    <row r="67" spans="1:8">
      <c r="A67" s="90">
        <v>74</v>
      </c>
      <c r="B67" s="89" t="s">
        <v>66</v>
      </c>
      <c r="C67" s="86">
        <v>7005</v>
      </c>
      <c r="D67" s="86">
        <v>7545</v>
      </c>
      <c r="E67" s="86">
        <v>7492</v>
      </c>
      <c r="F67" s="94">
        <f t="shared" ref="F67:F90" si="3">(E67-C67)/C67</f>
        <v>6.9521770164168453E-2</v>
      </c>
      <c r="G67" s="87">
        <f t="shared" ref="G67:G90" si="4">E67-C67</f>
        <v>487</v>
      </c>
      <c r="H67" s="87">
        <f t="shared" ref="H67:H90" si="5">E67-D67</f>
        <v>-53</v>
      </c>
    </row>
    <row r="68" spans="1:8">
      <c r="A68" s="90">
        <v>75</v>
      </c>
      <c r="B68" s="89" t="s">
        <v>67</v>
      </c>
      <c r="C68" s="86">
        <v>2048</v>
      </c>
      <c r="D68" s="86">
        <v>2159</v>
      </c>
      <c r="E68" s="86">
        <v>2143</v>
      </c>
      <c r="F68" s="94">
        <f t="shared" si="3"/>
        <v>4.638671875E-2</v>
      </c>
      <c r="G68" s="87">
        <f t="shared" si="4"/>
        <v>95</v>
      </c>
      <c r="H68" s="87">
        <f t="shared" si="5"/>
        <v>-16</v>
      </c>
    </row>
    <row r="69" spans="1:8">
      <c r="A69" s="90">
        <v>77</v>
      </c>
      <c r="B69" s="89" t="s">
        <v>68</v>
      </c>
      <c r="C69" s="86">
        <v>5793</v>
      </c>
      <c r="D69" s="86">
        <v>5692</v>
      </c>
      <c r="E69" s="86">
        <v>5621</v>
      </c>
      <c r="F69" s="94">
        <f t="shared" si="3"/>
        <v>-2.9691006387018815E-2</v>
      </c>
      <c r="G69" s="87">
        <f t="shared" si="4"/>
        <v>-172</v>
      </c>
      <c r="H69" s="87">
        <f t="shared" si="5"/>
        <v>-71</v>
      </c>
    </row>
    <row r="70" spans="1:8">
      <c r="A70" s="90">
        <v>78</v>
      </c>
      <c r="B70" s="89" t="s">
        <v>69</v>
      </c>
      <c r="C70" s="86">
        <v>1171</v>
      </c>
      <c r="D70" s="86">
        <v>1454</v>
      </c>
      <c r="E70" s="86">
        <v>1444</v>
      </c>
      <c r="F70" s="94">
        <f t="shared" si="3"/>
        <v>0.233134073441503</v>
      </c>
      <c r="G70" s="87">
        <f t="shared" si="4"/>
        <v>273</v>
      </c>
      <c r="H70" s="87">
        <f t="shared" si="5"/>
        <v>-10</v>
      </c>
    </row>
    <row r="71" spans="1:8">
      <c r="A71" s="90">
        <v>79</v>
      </c>
      <c r="B71" s="89" t="s">
        <v>70</v>
      </c>
      <c r="C71" s="86">
        <v>8056</v>
      </c>
      <c r="D71" s="86">
        <v>8273</v>
      </c>
      <c r="E71" s="86">
        <v>8169</v>
      </c>
      <c r="F71" s="94">
        <f t="shared" si="3"/>
        <v>1.4026812313803377E-2</v>
      </c>
      <c r="G71" s="87">
        <f t="shared" si="4"/>
        <v>113</v>
      </c>
      <c r="H71" s="87">
        <f t="shared" si="5"/>
        <v>-104</v>
      </c>
    </row>
    <row r="72" spans="1:8">
      <c r="A72" s="90">
        <v>80</v>
      </c>
      <c r="B72" s="89" t="s">
        <v>71</v>
      </c>
      <c r="C72" s="86">
        <v>19547</v>
      </c>
      <c r="D72" s="86">
        <v>20339</v>
      </c>
      <c r="E72" s="86">
        <v>19943</v>
      </c>
      <c r="F72" s="94">
        <f t="shared" si="3"/>
        <v>2.0258863252673044E-2</v>
      </c>
      <c r="G72" s="87">
        <f t="shared" si="4"/>
        <v>396</v>
      </c>
      <c r="H72" s="87">
        <f t="shared" si="5"/>
        <v>-396</v>
      </c>
    </row>
    <row r="73" spans="1:8">
      <c r="A73" s="90">
        <v>81</v>
      </c>
      <c r="B73" s="89" t="s">
        <v>72</v>
      </c>
      <c r="C73" s="86">
        <v>46990</v>
      </c>
      <c r="D73" s="86">
        <v>54539</v>
      </c>
      <c r="E73" s="86">
        <v>46758</v>
      </c>
      <c r="F73" s="94">
        <f t="shared" si="3"/>
        <v>-4.9372206852521814E-3</v>
      </c>
      <c r="G73" s="87">
        <f t="shared" si="4"/>
        <v>-232</v>
      </c>
      <c r="H73" s="87">
        <f t="shared" si="5"/>
        <v>-7781</v>
      </c>
    </row>
    <row r="74" spans="1:8">
      <c r="A74" s="90">
        <v>82</v>
      </c>
      <c r="B74" s="89" t="s">
        <v>73</v>
      </c>
      <c r="C74" s="86">
        <v>51342</v>
      </c>
      <c r="D74" s="86">
        <v>51211</v>
      </c>
      <c r="E74" s="86">
        <v>50309</v>
      </c>
      <c r="F74" s="94">
        <f t="shared" si="3"/>
        <v>-2.0119979743679638E-2</v>
      </c>
      <c r="G74" s="87">
        <f t="shared" si="4"/>
        <v>-1033</v>
      </c>
      <c r="H74" s="87">
        <f t="shared" si="5"/>
        <v>-902</v>
      </c>
    </row>
    <row r="75" spans="1:8">
      <c r="A75" s="90">
        <v>84</v>
      </c>
      <c r="B75" s="89" t="s">
        <v>74</v>
      </c>
      <c r="C75" s="86">
        <v>991</v>
      </c>
      <c r="D75" s="86">
        <v>2466</v>
      </c>
      <c r="E75" s="86">
        <v>2661</v>
      </c>
      <c r="F75" s="94">
        <f t="shared" si="3"/>
        <v>1.6851664984863775</v>
      </c>
      <c r="G75" s="87">
        <f t="shared" si="4"/>
        <v>1670</v>
      </c>
      <c r="H75" s="87">
        <f t="shared" si="5"/>
        <v>195</v>
      </c>
    </row>
    <row r="76" spans="1:8">
      <c r="A76" s="90">
        <v>85</v>
      </c>
      <c r="B76" s="89" t="s">
        <v>75</v>
      </c>
      <c r="C76" s="86">
        <v>24029</v>
      </c>
      <c r="D76" s="86">
        <v>32104</v>
      </c>
      <c r="E76" s="86">
        <v>25756</v>
      </c>
      <c r="F76" s="94">
        <f t="shared" si="3"/>
        <v>7.1871488617920018E-2</v>
      </c>
      <c r="G76" s="87">
        <f t="shared" si="4"/>
        <v>1727</v>
      </c>
      <c r="H76" s="87">
        <f t="shared" si="5"/>
        <v>-6348</v>
      </c>
    </row>
    <row r="77" spans="1:8">
      <c r="A77" s="90">
        <v>86</v>
      </c>
      <c r="B77" s="89" t="s">
        <v>76</v>
      </c>
      <c r="C77" s="86">
        <v>21230</v>
      </c>
      <c r="D77" s="86">
        <v>22707</v>
      </c>
      <c r="E77" s="86">
        <v>22637</v>
      </c>
      <c r="F77" s="94">
        <f t="shared" si="3"/>
        <v>6.6274140367404616E-2</v>
      </c>
      <c r="G77" s="87">
        <f t="shared" si="4"/>
        <v>1407</v>
      </c>
      <c r="H77" s="87">
        <f t="shared" si="5"/>
        <v>-70</v>
      </c>
    </row>
    <row r="78" spans="1:8">
      <c r="A78" s="90">
        <v>87</v>
      </c>
      <c r="B78" s="89" t="s">
        <v>77</v>
      </c>
      <c r="C78" s="86">
        <v>1579</v>
      </c>
      <c r="D78" s="86">
        <v>1549</v>
      </c>
      <c r="E78" s="86">
        <v>1518</v>
      </c>
      <c r="F78" s="94">
        <f t="shared" si="3"/>
        <v>-3.8632045598480054E-2</v>
      </c>
      <c r="G78" s="87">
        <f t="shared" si="4"/>
        <v>-61</v>
      </c>
      <c r="H78" s="87">
        <f t="shared" si="5"/>
        <v>-31</v>
      </c>
    </row>
    <row r="79" spans="1:8">
      <c r="A79" s="90">
        <v>88</v>
      </c>
      <c r="B79" s="89" t="s">
        <v>78</v>
      </c>
      <c r="C79" s="86">
        <v>4110</v>
      </c>
      <c r="D79" s="86">
        <v>4394</v>
      </c>
      <c r="E79" s="86">
        <v>4328</v>
      </c>
      <c r="F79" s="94">
        <f t="shared" si="3"/>
        <v>5.3041362530413624E-2</v>
      </c>
      <c r="G79" s="87">
        <f t="shared" si="4"/>
        <v>218</v>
      </c>
      <c r="H79" s="87">
        <f t="shared" si="5"/>
        <v>-66</v>
      </c>
    </row>
    <row r="80" spans="1:8">
      <c r="A80" s="90">
        <v>90</v>
      </c>
      <c r="B80" s="89" t="s">
        <v>79</v>
      </c>
      <c r="C80" s="86">
        <v>1437</v>
      </c>
      <c r="D80" s="86">
        <v>1466</v>
      </c>
      <c r="E80" s="86">
        <v>1423</v>
      </c>
      <c r="F80" s="94">
        <f t="shared" si="3"/>
        <v>-9.7425191370911629E-3</v>
      </c>
      <c r="G80" s="87">
        <f t="shared" si="4"/>
        <v>-14</v>
      </c>
      <c r="H80" s="87">
        <f t="shared" si="5"/>
        <v>-43</v>
      </c>
    </row>
    <row r="81" spans="1:8">
      <c r="A81" s="90">
        <v>91</v>
      </c>
      <c r="B81" s="89" t="s">
        <v>80</v>
      </c>
      <c r="C81" s="86">
        <v>343</v>
      </c>
      <c r="D81" s="86">
        <v>396</v>
      </c>
      <c r="E81" s="86">
        <v>400</v>
      </c>
      <c r="F81" s="94">
        <f t="shared" si="3"/>
        <v>0.16618075801749271</v>
      </c>
      <c r="G81" s="87">
        <f t="shared" si="4"/>
        <v>57</v>
      </c>
      <c r="H81" s="87">
        <f t="shared" si="5"/>
        <v>4</v>
      </c>
    </row>
    <row r="82" spans="1:8">
      <c r="A82" s="90">
        <v>92</v>
      </c>
      <c r="B82" s="89" t="s">
        <v>81</v>
      </c>
      <c r="C82" s="86">
        <v>4116</v>
      </c>
      <c r="D82" s="86">
        <v>3883</v>
      </c>
      <c r="E82" s="86">
        <v>3818</v>
      </c>
      <c r="F82" s="94">
        <f t="shared" si="3"/>
        <v>-7.240038872691934E-2</v>
      </c>
      <c r="G82" s="87">
        <f t="shared" si="4"/>
        <v>-298</v>
      </c>
      <c r="H82" s="87">
        <f t="shared" si="5"/>
        <v>-65</v>
      </c>
    </row>
    <row r="83" spans="1:8">
      <c r="A83" s="90">
        <v>93</v>
      </c>
      <c r="B83" s="89" t="s">
        <v>82</v>
      </c>
      <c r="C83" s="86">
        <v>7141</v>
      </c>
      <c r="D83" s="86">
        <v>7498</v>
      </c>
      <c r="E83" s="86">
        <v>7457</v>
      </c>
      <c r="F83" s="94">
        <f t="shared" si="3"/>
        <v>4.4251505391401762E-2</v>
      </c>
      <c r="G83" s="87">
        <f t="shared" si="4"/>
        <v>316</v>
      </c>
      <c r="H83" s="87">
        <f t="shared" si="5"/>
        <v>-41</v>
      </c>
    </row>
    <row r="84" spans="1:8">
      <c r="A84" s="90">
        <v>94</v>
      </c>
      <c r="B84" s="89" t="s">
        <v>83</v>
      </c>
      <c r="C84" s="86">
        <v>10070</v>
      </c>
      <c r="D84" s="86">
        <v>10246</v>
      </c>
      <c r="E84" s="86">
        <v>9927</v>
      </c>
      <c r="F84" s="94">
        <f t="shared" si="3"/>
        <v>-1.420059582919563E-2</v>
      </c>
      <c r="G84" s="87">
        <f t="shared" si="4"/>
        <v>-143</v>
      </c>
      <c r="H84" s="87">
        <f t="shared" si="5"/>
        <v>-319</v>
      </c>
    </row>
    <row r="85" spans="1:8">
      <c r="A85" s="90">
        <v>95</v>
      </c>
      <c r="B85" s="89" t="s">
        <v>84</v>
      </c>
      <c r="C85" s="86">
        <v>11670</v>
      </c>
      <c r="D85" s="86">
        <v>11662</v>
      </c>
      <c r="E85" s="86">
        <v>11541</v>
      </c>
      <c r="F85" s="94">
        <f t="shared" si="3"/>
        <v>-1.1053984575835476E-2</v>
      </c>
      <c r="G85" s="87">
        <f t="shared" si="4"/>
        <v>-129</v>
      </c>
      <c r="H85" s="87">
        <f t="shared" si="5"/>
        <v>-121</v>
      </c>
    </row>
    <row r="86" spans="1:8">
      <c r="A86" s="90">
        <v>96</v>
      </c>
      <c r="B86" s="89" t="s">
        <v>85</v>
      </c>
      <c r="C86" s="86">
        <v>28803</v>
      </c>
      <c r="D86" s="86">
        <v>29063</v>
      </c>
      <c r="E86" s="86">
        <v>28748</v>
      </c>
      <c r="F86" s="94">
        <f t="shared" si="3"/>
        <v>-1.9095233135437281E-3</v>
      </c>
      <c r="G86" s="87">
        <f t="shared" si="4"/>
        <v>-55</v>
      </c>
      <c r="H86" s="87">
        <f t="shared" si="5"/>
        <v>-315</v>
      </c>
    </row>
    <row r="87" spans="1:8">
      <c r="A87" s="90">
        <v>97</v>
      </c>
      <c r="B87" s="89" t="s">
        <v>86</v>
      </c>
      <c r="C87" s="86">
        <v>30411</v>
      </c>
      <c r="D87" s="86">
        <v>23452</v>
      </c>
      <c r="E87" s="86">
        <v>22717</v>
      </c>
      <c r="F87" s="94">
        <f t="shared" si="3"/>
        <v>-0.25300055900825358</v>
      </c>
      <c r="G87" s="87">
        <f t="shared" si="4"/>
        <v>-7694</v>
      </c>
      <c r="H87" s="87">
        <f t="shared" si="5"/>
        <v>-735</v>
      </c>
    </row>
    <row r="88" spans="1:8">
      <c r="A88" s="90">
        <v>98</v>
      </c>
      <c r="B88" s="89" t="s">
        <v>87</v>
      </c>
      <c r="C88" s="86">
        <v>532</v>
      </c>
      <c r="D88" s="86">
        <v>496</v>
      </c>
      <c r="E88" s="86">
        <v>491</v>
      </c>
      <c r="F88" s="94">
        <f t="shared" si="3"/>
        <v>-7.7067669172932327E-2</v>
      </c>
      <c r="G88" s="87">
        <f t="shared" si="4"/>
        <v>-41</v>
      </c>
      <c r="H88" s="87">
        <f t="shared" si="5"/>
        <v>-5</v>
      </c>
    </row>
    <row r="89" spans="1:8">
      <c r="A89" s="90">
        <v>99</v>
      </c>
      <c r="B89" s="89" t="s">
        <v>88</v>
      </c>
      <c r="C89" s="86">
        <v>488</v>
      </c>
      <c r="D89" s="86">
        <v>480</v>
      </c>
      <c r="E89" s="86">
        <v>477</v>
      </c>
      <c r="F89" s="94">
        <f t="shared" si="3"/>
        <v>-2.2540983606557378E-2</v>
      </c>
      <c r="G89" s="87">
        <f t="shared" si="4"/>
        <v>-11</v>
      </c>
      <c r="H89" s="87">
        <f t="shared" si="5"/>
        <v>-3</v>
      </c>
    </row>
    <row r="90" spans="1:8" s="120" customFormat="1" ht="14.5" customHeight="1">
      <c r="A90" s="172" t="s">
        <v>89</v>
      </c>
      <c r="B90" s="172"/>
      <c r="C90" s="122">
        <v>1690530</v>
      </c>
      <c r="D90" s="122">
        <v>1747079</v>
      </c>
      <c r="E90" s="122">
        <v>1707202</v>
      </c>
      <c r="F90" s="117">
        <f t="shared" si="3"/>
        <v>9.861995942100998E-3</v>
      </c>
      <c r="G90" s="123">
        <f t="shared" si="4"/>
        <v>16672</v>
      </c>
      <c r="H90" s="123">
        <f t="shared" si="5"/>
        <v>-39877</v>
      </c>
    </row>
    <row r="91" spans="1:8">
      <c r="A91" s="8"/>
      <c r="B91" s="8"/>
    </row>
  </sheetData>
  <mergeCells count="1">
    <mergeCell ref="A90:B90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86"/>
  <sheetViews>
    <sheetView topLeftCell="A70" zoomScale="80" zoomScaleNormal="80" workbookViewId="0">
      <selection activeCell="L7" sqref="L7"/>
    </sheetView>
  </sheetViews>
  <sheetFormatPr defaultRowHeight="14.5"/>
  <cols>
    <col min="2" max="2" width="19.1796875" customWidth="1"/>
    <col min="3" max="3" width="13.1796875" style="160" customWidth="1"/>
    <col min="4" max="4" width="13.1796875" style="159" customWidth="1"/>
    <col min="5" max="5" width="13.1796875" style="161" customWidth="1"/>
    <col min="6" max="6" width="34.81640625" customWidth="1"/>
    <col min="7" max="7" width="34.54296875" customWidth="1"/>
    <col min="8" max="8" width="31" customWidth="1"/>
  </cols>
  <sheetData>
    <row r="1" spans="1:8" ht="43.5" customHeight="1">
      <c r="A1" s="96" t="s">
        <v>91</v>
      </c>
      <c r="B1" s="96" t="s">
        <v>174</v>
      </c>
      <c r="C1" s="96">
        <v>42186</v>
      </c>
      <c r="D1" s="96">
        <v>42522</v>
      </c>
      <c r="E1" s="96">
        <v>42552</v>
      </c>
      <c r="F1" s="96" t="s">
        <v>328</v>
      </c>
      <c r="G1" s="96" t="s">
        <v>329</v>
      </c>
      <c r="H1" s="2" t="s">
        <v>330</v>
      </c>
    </row>
    <row r="2" spans="1:8">
      <c r="A2" s="79">
        <v>1</v>
      </c>
      <c r="B2" s="93" t="s">
        <v>92</v>
      </c>
      <c r="C2" s="27">
        <v>238869</v>
      </c>
      <c r="D2" s="27">
        <v>245424</v>
      </c>
      <c r="E2" s="27">
        <v>240919</v>
      </c>
      <c r="F2" s="94">
        <f>(E2-C2)/C2</f>
        <v>8.5821098593789908E-3</v>
      </c>
      <c r="G2" s="27">
        <f>E2-C2</f>
        <v>2050</v>
      </c>
      <c r="H2" s="27">
        <f>E2-D2</f>
        <v>-4505</v>
      </c>
    </row>
    <row r="3" spans="1:8">
      <c r="A3" s="79">
        <v>2</v>
      </c>
      <c r="B3" s="93" t="s">
        <v>93</v>
      </c>
      <c r="C3" s="27">
        <v>36995</v>
      </c>
      <c r="D3" s="27">
        <v>42376</v>
      </c>
      <c r="E3" s="27">
        <v>37693</v>
      </c>
      <c r="F3" s="94">
        <f t="shared" ref="F3:F66" si="0">(E3-C3)/C3</f>
        <v>1.8867414515475064E-2</v>
      </c>
      <c r="G3" s="27">
        <f t="shared" ref="G3:G66" si="1">E3-C3</f>
        <v>698</v>
      </c>
      <c r="H3" s="27">
        <f t="shared" ref="H3:H66" si="2">E3-D3</f>
        <v>-4683</v>
      </c>
    </row>
    <row r="4" spans="1:8">
      <c r="A4" s="79">
        <v>3</v>
      </c>
      <c r="B4" s="93" t="s">
        <v>94</v>
      </c>
      <c r="C4" s="27">
        <v>80347</v>
      </c>
      <c r="D4" s="27">
        <v>83444</v>
      </c>
      <c r="E4" s="27">
        <v>82120</v>
      </c>
      <c r="F4" s="94">
        <f t="shared" si="0"/>
        <v>2.2066785318680223E-2</v>
      </c>
      <c r="G4" s="27">
        <f t="shared" si="1"/>
        <v>1773</v>
      </c>
      <c r="H4" s="27">
        <f t="shared" si="2"/>
        <v>-1324</v>
      </c>
    </row>
    <row r="5" spans="1:8">
      <c r="A5" s="79">
        <v>4</v>
      </c>
      <c r="B5" s="93" t="s">
        <v>95</v>
      </c>
      <c r="C5" s="27">
        <v>17996</v>
      </c>
      <c r="D5" s="27">
        <v>21964</v>
      </c>
      <c r="E5" s="27">
        <v>17677</v>
      </c>
      <c r="F5" s="94">
        <f t="shared" si="0"/>
        <v>-1.7726161369193152E-2</v>
      </c>
      <c r="G5" s="27">
        <f t="shared" si="1"/>
        <v>-319</v>
      </c>
      <c r="H5" s="27">
        <f t="shared" si="2"/>
        <v>-4287</v>
      </c>
    </row>
    <row r="6" spans="1:8">
      <c r="A6" s="79">
        <v>5</v>
      </c>
      <c r="B6" s="93" t="s">
        <v>96</v>
      </c>
      <c r="C6" s="27">
        <v>34419</v>
      </c>
      <c r="D6" s="27">
        <v>35009</v>
      </c>
      <c r="E6" s="27">
        <v>34408</v>
      </c>
      <c r="F6" s="94">
        <f t="shared" si="0"/>
        <v>-3.1959092361776926E-4</v>
      </c>
      <c r="G6" s="27">
        <f t="shared" si="1"/>
        <v>-11</v>
      </c>
      <c r="H6" s="27">
        <f t="shared" si="2"/>
        <v>-601</v>
      </c>
    </row>
    <row r="7" spans="1:8">
      <c r="A7" s="79">
        <v>6</v>
      </c>
      <c r="B7" s="93" t="s">
        <v>97</v>
      </c>
      <c r="C7" s="27">
        <v>885987</v>
      </c>
      <c r="D7" s="27">
        <v>892943</v>
      </c>
      <c r="E7" s="27">
        <v>878144</v>
      </c>
      <c r="F7" s="94">
        <f t="shared" si="0"/>
        <v>-8.8522743561700121E-3</v>
      </c>
      <c r="G7" s="27">
        <f t="shared" si="1"/>
        <v>-7843</v>
      </c>
      <c r="H7" s="27">
        <f t="shared" si="2"/>
        <v>-14799</v>
      </c>
    </row>
    <row r="8" spans="1:8">
      <c r="A8" s="79">
        <v>7</v>
      </c>
      <c r="B8" s="93" t="s">
        <v>98</v>
      </c>
      <c r="C8" s="27">
        <v>441160</v>
      </c>
      <c r="D8" s="27">
        <v>422079</v>
      </c>
      <c r="E8" s="27">
        <v>415923</v>
      </c>
      <c r="F8" s="94">
        <f t="shared" si="0"/>
        <v>-5.7206002357421341E-2</v>
      </c>
      <c r="G8" s="27">
        <f t="shared" si="1"/>
        <v>-25237</v>
      </c>
      <c r="H8" s="27">
        <f t="shared" si="2"/>
        <v>-6156</v>
      </c>
    </row>
    <row r="9" spans="1:8">
      <c r="A9" s="79">
        <v>8</v>
      </c>
      <c r="B9" s="93" t="s">
        <v>99</v>
      </c>
      <c r="C9" s="27">
        <v>19824</v>
      </c>
      <c r="D9" s="27">
        <v>22179</v>
      </c>
      <c r="E9" s="27">
        <v>21440</v>
      </c>
      <c r="F9" s="94">
        <f t="shared" si="0"/>
        <v>8.1517352703793386E-2</v>
      </c>
      <c r="G9" s="27">
        <f t="shared" si="1"/>
        <v>1616</v>
      </c>
      <c r="H9" s="27">
        <f t="shared" si="2"/>
        <v>-739</v>
      </c>
    </row>
    <row r="10" spans="1:8">
      <c r="A10" s="79">
        <v>9</v>
      </c>
      <c r="B10" s="93" t="s">
        <v>100</v>
      </c>
      <c r="C10" s="27">
        <v>136333</v>
      </c>
      <c r="D10" s="27">
        <v>141209</v>
      </c>
      <c r="E10" s="27">
        <v>140393</v>
      </c>
      <c r="F10" s="94">
        <f t="shared" si="0"/>
        <v>2.9780023912038905E-2</v>
      </c>
      <c r="G10" s="27">
        <f t="shared" si="1"/>
        <v>4060</v>
      </c>
      <c r="H10" s="27">
        <f t="shared" si="2"/>
        <v>-816</v>
      </c>
    </row>
    <row r="11" spans="1:8">
      <c r="A11" s="79">
        <v>10</v>
      </c>
      <c r="B11" s="93" t="s">
        <v>101</v>
      </c>
      <c r="C11" s="27">
        <v>147660</v>
      </c>
      <c r="D11" s="27">
        <v>150077</v>
      </c>
      <c r="E11" s="27">
        <v>149662</v>
      </c>
      <c r="F11" s="94">
        <f t="shared" si="0"/>
        <v>1.3558174183936069E-2</v>
      </c>
      <c r="G11" s="27">
        <f t="shared" si="1"/>
        <v>2002</v>
      </c>
      <c r="H11" s="27">
        <f t="shared" si="2"/>
        <v>-415</v>
      </c>
    </row>
    <row r="12" spans="1:8">
      <c r="A12" s="79">
        <v>11</v>
      </c>
      <c r="B12" s="93" t="s">
        <v>102</v>
      </c>
      <c r="C12" s="27">
        <v>29541</v>
      </c>
      <c r="D12" s="27">
        <v>30885</v>
      </c>
      <c r="E12" s="27">
        <v>30034</v>
      </c>
      <c r="F12" s="94">
        <f t="shared" si="0"/>
        <v>1.668866998408991E-2</v>
      </c>
      <c r="G12" s="27">
        <f t="shared" si="1"/>
        <v>493</v>
      </c>
      <c r="H12" s="27">
        <f t="shared" si="2"/>
        <v>-851</v>
      </c>
    </row>
    <row r="13" spans="1:8">
      <c r="A13" s="79">
        <v>12</v>
      </c>
      <c r="B13" s="93" t="s">
        <v>103</v>
      </c>
      <c r="C13" s="27">
        <v>17678</v>
      </c>
      <c r="D13" s="27">
        <v>22200</v>
      </c>
      <c r="E13" s="27">
        <v>20149</v>
      </c>
      <c r="F13" s="94">
        <f t="shared" si="0"/>
        <v>0.1397782554587623</v>
      </c>
      <c r="G13" s="27">
        <f t="shared" si="1"/>
        <v>2471</v>
      </c>
      <c r="H13" s="27">
        <f t="shared" si="2"/>
        <v>-2051</v>
      </c>
    </row>
    <row r="14" spans="1:8">
      <c r="A14" s="79">
        <v>13</v>
      </c>
      <c r="B14" s="93" t="s">
        <v>104</v>
      </c>
      <c r="C14" s="27">
        <v>18992</v>
      </c>
      <c r="D14" s="27">
        <v>20238</v>
      </c>
      <c r="E14" s="27">
        <v>17649</v>
      </c>
      <c r="F14" s="94">
        <f t="shared" si="0"/>
        <v>-7.0713984835720306E-2</v>
      </c>
      <c r="G14" s="27">
        <f t="shared" si="1"/>
        <v>-1343</v>
      </c>
      <c r="H14" s="27">
        <f t="shared" si="2"/>
        <v>-2589</v>
      </c>
    </row>
    <row r="15" spans="1:8">
      <c r="A15" s="79">
        <v>14</v>
      </c>
      <c r="B15" s="93" t="s">
        <v>105</v>
      </c>
      <c r="C15" s="27">
        <v>45917</v>
      </c>
      <c r="D15" s="27">
        <v>46427</v>
      </c>
      <c r="E15" s="27">
        <v>45950</v>
      </c>
      <c r="F15" s="94">
        <f t="shared" si="0"/>
        <v>7.1868806760023518E-4</v>
      </c>
      <c r="G15" s="27">
        <f t="shared" si="1"/>
        <v>33</v>
      </c>
      <c r="H15" s="27">
        <f t="shared" si="2"/>
        <v>-477</v>
      </c>
    </row>
    <row r="16" spans="1:8">
      <c r="A16" s="79">
        <v>15</v>
      </c>
      <c r="B16" s="93" t="s">
        <v>106</v>
      </c>
      <c r="C16" s="27">
        <v>34386</v>
      </c>
      <c r="D16" s="27">
        <v>35462</v>
      </c>
      <c r="E16" s="27">
        <v>35080</v>
      </c>
      <c r="F16" s="94">
        <f t="shared" si="0"/>
        <v>2.0182632466701565E-2</v>
      </c>
      <c r="G16" s="27">
        <f t="shared" si="1"/>
        <v>694</v>
      </c>
      <c r="H16" s="27">
        <f t="shared" si="2"/>
        <v>-382</v>
      </c>
    </row>
    <row r="17" spans="1:8">
      <c r="A17" s="79">
        <v>16</v>
      </c>
      <c r="B17" s="93" t="s">
        <v>107</v>
      </c>
      <c r="C17" s="27">
        <v>496408</v>
      </c>
      <c r="D17" s="27">
        <v>501361</v>
      </c>
      <c r="E17" s="27">
        <v>496874</v>
      </c>
      <c r="F17" s="94">
        <f t="shared" si="0"/>
        <v>9.3874393643938049E-4</v>
      </c>
      <c r="G17" s="27">
        <f t="shared" si="1"/>
        <v>466</v>
      </c>
      <c r="H17" s="27">
        <f t="shared" si="2"/>
        <v>-4487</v>
      </c>
    </row>
    <row r="18" spans="1:8">
      <c r="A18" s="79">
        <v>17</v>
      </c>
      <c r="B18" s="93" t="s">
        <v>108</v>
      </c>
      <c r="C18" s="27">
        <v>67646</v>
      </c>
      <c r="D18" s="27">
        <v>70026</v>
      </c>
      <c r="E18" s="27">
        <v>69207</v>
      </c>
      <c r="F18" s="94">
        <f t="shared" si="0"/>
        <v>2.307601336368743E-2</v>
      </c>
      <c r="G18" s="27">
        <f t="shared" si="1"/>
        <v>1561</v>
      </c>
      <c r="H18" s="27">
        <f t="shared" si="2"/>
        <v>-819</v>
      </c>
    </row>
    <row r="19" spans="1:8">
      <c r="A19" s="79">
        <v>18</v>
      </c>
      <c r="B19" s="93" t="s">
        <v>109</v>
      </c>
      <c r="C19" s="27">
        <v>18105</v>
      </c>
      <c r="D19" s="27">
        <v>20017</v>
      </c>
      <c r="E19" s="27">
        <v>19500</v>
      </c>
      <c r="F19" s="94">
        <f t="shared" si="0"/>
        <v>7.705053852526926E-2</v>
      </c>
      <c r="G19" s="27">
        <f t="shared" si="1"/>
        <v>1395</v>
      </c>
      <c r="H19" s="27">
        <f t="shared" si="2"/>
        <v>-517</v>
      </c>
    </row>
    <row r="20" spans="1:8">
      <c r="A20" s="79">
        <v>19</v>
      </c>
      <c r="B20" s="93" t="s">
        <v>110</v>
      </c>
      <c r="C20" s="27">
        <v>49128</v>
      </c>
      <c r="D20" s="27">
        <v>53576</v>
      </c>
      <c r="E20" s="27">
        <v>51894</v>
      </c>
      <c r="F20" s="94">
        <f t="shared" si="0"/>
        <v>5.6301905227161698E-2</v>
      </c>
      <c r="G20" s="27">
        <f t="shared" si="1"/>
        <v>2766</v>
      </c>
      <c r="H20" s="27">
        <f t="shared" si="2"/>
        <v>-1682</v>
      </c>
    </row>
    <row r="21" spans="1:8">
      <c r="A21" s="79">
        <v>20</v>
      </c>
      <c r="B21" s="93" t="s">
        <v>111</v>
      </c>
      <c r="C21" s="27">
        <v>162830</v>
      </c>
      <c r="D21" s="27">
        <v>164522</v>
      </c>
      <c r="E21" s="27">
        <v>161674</v>
      </c>
      <c r="F21" s="94">
        <f t="shared" si="0"/>
        <v>-7.0994288521771176E-3</v>
      </c>
      <c r="G21" s="27">
        <f t="shared" si="1"/>
        <v>-1156</v>
      </c>
      <c r="H21" s="27">
        <f t="shared" si="2"/>
        <v>-2848</v>
      </c>
    </row>
    <row r="22" spans="1:8">
      <c r="A22" s="79">
        <v>21</v>
      </c>
      <c r="B22" s="93" t="s">
        <v>112</v>
      </c>
      <c r="C22" s="27">
        <v>103897</v>
      </c>
      <c r="D22" s="27">
        <v>108693</v>
      </c>
      <c r="E22" s="27">
        <v>101139</v>
      </c>
      <c r="F22" s="94">
        <f t="shared" si="0"/>
        <v>-2.6545521044880987E-2</v>
      </c>
      <c r="G22" s="27">
        <f t="shared" si="1"/>
        <v>-2758</v>
      </c>
      <c r="H22" s="27">
        <f t="shared" si="2"/>
        <v>-7554</v>
      </c>
    </row>
    <row r="23" spans="1:8">
      <c r="A23" s="79">
        <v>22</v>
      </c>
      <c r="B23" s="93" t="s">
        <v>113</v>
      </c>
      <c r="C23" s="27">
        <v>50872</v>
      </c>
      <c r="D23" s="27">
        <v>49955</v>
      </c>
      <c r="E23" s="27">
        <v>48695</v>
      </c>
      <c r="F23" s="94">
        <f t="shared" si="0"/>
        <v>-4.2793678251297373E-2</v>
      </c>
      <c r="G23" s="27">
        <f t="shared" si="1"/>
        <v>-2177</v>
      </c>
      <c r="H23" s="27">
        <f t="shared" si="2"/>
        <v>-1260</v>
      </c>
    </row>
    <row r="24" spans="1:8">
      <c r="A24" s="79">
        <v>23</v>
      </c>
      <c r="B24" s="93" t="s">
        <v>114</v>
      </c>
      <c r="C24" s="27">
        <v>51618</v>
      </c>
      <c r="D24" s="27">
        <v>52461</v>
      </c>
      <c r="E24" s="27">
        <v>51001</v>
      </c>
      <c r="F24" s="94">
        <f t="shared" si="0"/>
        <v>-1.1953194622031075E-2</v>
      </c>
      <c r="G24" s="27">
        <f t="shared" si="1"/>
        <v>-617</v>
      </c>
      <c r="H24" s="27">
        <f t="shared" si="2"/>
        <v>-1460</v>
      </c>
    </row>
    <row r="25" spans="1:8">
      <c r="A25" s="79">
        <v>24</v>
      </c>
      <c r="B25" s="93" t="s">
        <v>115</v>
      </c>
      <c r="C25" s="27">
        <v>23285</v>
      </c>
      <c r="D25" s="27">
        <v>26130</v>
      </c>
      <c r="E25" s="27">
        <v>24556</v>
      </c>
      <c r="F25" s="94">
        <f t="shared" si="0"/>
        <v>5.4584496456946532E-2</v>
      </c>
      <c r="G25" s="27">
        <f t="shared" si="1"/>
        <v>1271</v>
      </c>
      <c r="H25" s="27">
        <f t="shared" si="2"/>
        <v>-1574</v>
      </c>
    </row>
    <row r="26" spans="1:8">
      <c r="A26" s="79">
        <v>25</v>
      </c>
      <c r="B26" s="93" t="s">
        <v>116</v>
      </c>
      <c r="C26" s="27">
        <v>61953</v>
      </c>
      <c r="D26" s="27">
        <v>71327</v>
      </c>
      <c r="E26" s="27">
        <v>65071</v>
      </c>
      <c r="F26" s="94">
        <f t="shared" si="0"/>
        <v>5.0328474811550693E-2</v>
      </c>
      <c r="G26" s="27">
        <f t="shared" si="1"/>
        <v>3118</v>
      </c>
      <c r="H26" s="27">
        <f t="shared" si="2"/>
        <v>-6256</v>
      </c>
    </row>
    <row r="27" spans="1:8">
      <c r="A27" s="79">
        <v>26</v>
      </c>
      <c r="B27" s="93" t="s">
        <v>117</v>
      </c>
      <c r="C27" s="27">
        <v>117051</v>
      </c>
      <c r="D27" s="27">
        <v>118158</v>
      </c>
      <c r="E27" s="27">
        <v>116448</v>
      </c>
      <c r="F27" s="94">
        <f t="shared" si="0"/>
        <v>-5.1516005843606633E-3</v>
      </c>
      <c r="G27" s="27">
        <f t="shared" si="1"/>
        <v>-603</v>
      </c>
      <c r="H27" s="27">
        <f t="shared" si="2"/>
        <v>-1710</v>
      </c>
    </row>
    <row r="28" spans="1:8">
      <c r="A28" s="79">
        <v>27</v>
      </c>
      <c r="B28" s="93" t="s">
        <v>118</v>
      </c>
      <c r="C28" s="27">
        <v>202253</v>
      </c>
      <c r="D28" s="27">
        <v>201136</v>
      </c>
      <c r="E28" s="27">
        <v>196854</v>
      </c>
      <c r="F28" s="94">
        <f t="shared" si="0"/>
        <v>-2.6694288836259537E-2</v>
      </c>
      <c r="G28" s="27">
        <f t="shared" si="1"/>
        <v>-5399</v>
      </c>
      <c r="H28" s="27">
        <f t="shared" si="2"/>
        <v>-4282</v>
      </c>
    </row>
    <row r="29" spans="1:8">
      <c r="A29" s="79">
        <v>28</v>
      </c>
      <c r="B29" s="93" t="s">
        <v>119</v>
      </c>
      <c r="C29" s="27">
        <v>41213</v>
      </c>
      <c r="D29" s="27">
        <v>44349</v>
      </c>
      <c r="E29" s="27">
        <v>41410</v>
      </c>
      <c r="F29" s="94">
        <f t="shared" si="0"/>
        <v>4.7800451313905808E-3</v>
      </c>
      <c r="G29" s="27">
        <f t="shared" si="1"/>
        <v>197</v>
      </c>
      <c r="H29" s="27">
        <f t="shared" si="2"/>
        <v>-2939</v>
      </c>
    </row>
    <row r="30" spans="1:8">
      <c r="A30" s="79">
        <v>29</v>
      </c>
      <c r="B30" s="93" t="s">
        <v>120</v>
      </c>
      <c r="C30" s="27">
        <v>12460</v>
      </c>
      <c r="D30" s="27">
        <v>13737</v>
      </c>
      <c r="E30" s="27">
        <v>13854</v>
      </c>
      <c r="F30" s="94">
        <f t="shared" si="0"/>
        <v>0.11187800963081862</v>
      </c>
      <c r="G30" s="27">
        <f t="shared" si="1"/>
        <v>1394</v>
      </c>
      <c r="H30" s="27">
        <f t="shared" si="2"/>
        <v>117</v>
      </c>
    </row>
    <row r="31" spans="1:8">
      <c r="A31" s="79">
        <v>30</v>
      </c>
      <c r="B31" s="93" t="s">
        <v>121</v>
      </c>
      <c r="C31" s="27">
        <v>11302</v>
      </c>
      <c r="D31" s="27">
        <v>10507</v>
      </c>
      <c r="E31" s="27">
        <v>9715</v>
      </c>
      <c r="F31" s="94">
        <f t="shared" si="0"/>
        <v>-0.1404176251990798</v>
      </c>
      <c r="G31" s="27">
        <f t="shared" si="1"/>
        <v>-1587</v>
      </c>
      <c r="H31" s="27">
        <f t="shared" si="2"/>
        <v>-792</v>
      </c>
    </row>
    <row r="32" spans="1:8">
      <c r="A32" s="79">
        <v>31</v>
      </c>
      <c r="B32" s="93" t="s">
        <v>122</v>
      </c>
      <c r="C32" s="27">
        <v>127566</v>
      </c>
      <c r="D32" s="27">
        <v>130264</v>
      </c>
      <c r="E32" s="27">
        <v>128580</v>
      </c>
      <c r="F32" s="94">
        <f t="shared" si="0"/>
        <v>7.9488264898170367E-3</v>
      </c>
      <c r="G32" s="27">
        <f t="shared" si="1"/>
        <v>1014</v>
      </c>
      <c r="H32" s="27">
        <f t="shared" si="2"/>
        <v>-1684</v>
      </c>
    </row>
    <row r="33" spans="1:8">
      <c r="A33" s="79">
        <v>32</v>
      </c>
      <c r="B33" s="93" t="s">
        <v>123</v>
      </c>
      <c r="C33" s="27">
        <v>49218</v>
      </c>
      <c r="D33" s="27">
        <v>51887</v>
      </c>
      <c r="E33" s="27">
        <v>51620</v>
      </c>
      <c r="F33" s="94">
        <f t="shared" si="0"/>
        <v>4.8803283351619327E-2</v>
      </c>
      <c r="G33" s="27">
        <f t="shared" si="1"/>
        <v>2402</v>
      </c>
      <c r="H33" s="27">
        <f t="shared" si="2"/>
        <v>-267</v>
      </c>
    </row>
    <row r="34" spans="1:8">
      <c r="A34" s="79">
        <v>33</v>
      </c>
      <c r="B34" s="93" t="s">
        <v>124</v>
      </c>
      <c r="C34" s="27">
        <v>199480</v>
      </c>
      <c r="D34" s="27">
        <v>204920</v>
      </c>
      <c r="E34" s="27">
        <v>201161</v>
      </c>
      <c r="F34" s="94">
        <f t="shared" si="0"/>
        <v>8.4269099659113698E-3</v>
      </c>
      <c r="G34" s="27">
        <f t="shared" si="1"/>
        <v>1681</v>
      </c>
      <c r="H34" s="27">
        <f t="shared" si="2"/>
        <v>-3759</v>
      </c>
    </row>
    <row r="35" spans="1:8">
      <c r="A35" s="79">
        <v>34</v>
      </c>
      <c r="B35" s="93" t="s">
        <v>125</v>
      </c>
      <c r="C35" s="27">
        <v>3258084</v>
      </c>
      <c r="D35" s="27">
        <v>3290438</v>
      </c>
      <c r="E35" s="27">
        <v>3220777</v>
      </c>
      <c r="F35" s="94">
        <f t="shared" si="0"/>
        <v>-1.145059488951175E-2</v>
      </c>
      <c r="G35" s="27">
        <f t="shared" si="1"/>
        <v>-37307</v>
      </c>
      <c r="H35" s="27">
        <f t="shared" si="2"/>
        <v>-69661</v>
      </c>
    </row>
    <row r="36" spans="1:8">
      <c r="A36" s="79">
        <v>35</v>
      </c>
      <c r="B36" s="93" t="s">
        <v>126</v>
      </c>
      <c r="C36" s="27">
        <v>721226</v>
      </c>
      <c r="D36" s="27">
        <v>734791</v>
      </c>
      <c r="E36" s="27">
        <v>724005</v>
      </c>
      <c r="F36" s="94">
        <f t="shared" si="0"/>
        <v>3.8531611450502339E-3</v>
      </c>
      <c r="G36" s="27">
        <f t="shared" si="1"/>
        <v>2779</v>
      </c>
      <c r="H36" s="27">
        <f t="shared" si="2"/>
        <v>-10786</v>
      </c>
    </row>
    <row r="37" spans="1:8">
      <c r="A37" s="79">
        <v>36</v>
      </c>
      <c r="B37" s="93" t="s">
        <v>127</v>
      </c>
      <c r="C37" s="27">
        <v>19758</v>
      </c>
      <c r="D37" s="27">
        <v>22030</v>
      </c>
      <c r="E37" s="27">
        <v>19663</v>
      </c>
      <c r="F37" s="94">
        <f t="shared" si="0"/>
        <v>-4.8081789654823362E-3</v>
      </c>
      <c r="G37" s="27">
        <f t="shared" si="1"/>
        <v>-95</v>
      </c>
      <c r="H37" s="27">
        <f t="shared" si="2"/>
        <v>-2367</v>
      </c>
    </row>
    <row r="38" spans="1:8">
      <c r="A38" s="79">
        <v>37</v>
      </c>
      <c r="B38" s="93" t="s">
        <v>128</v>
      </c>
      <c r="C38" s="27">
        <v>41493</v>
      </c>
      <c r="D38" s="27">
        <v>43495</v>
      </c>
      <c r="E38" s="27">
        <v>41556</v>
      </c>
      <c r="F38" s="94">
        <f t="shared" si="0"/>
        <v>1.5183283927409444E-3</v>
      </c>
      <c r="G38" s="27">
        <f t="shared" si="1"/>
        <v>63</v>
      </c>
      <c r="H38" s="27">
        <f t="shared" si="2"/>
        <v>-1939</v>
      </c>
    </row>
    <row r="39" spans="1:8">
      <c r="A39" s="79">
        <v>38</v>
      </c>
      <c r="B39" s="93" t="s">
        <v>129</v>
      </c>
      <c r="C39" s="27">
        <v>178198</v>
      </c>
      <c r="D39" s="27">
        <v>177550</v>
      </c>
      <c r="E39" s="27">
        <v>175334</v>
      </c>
      <c r="F39" s="94">
        <f t="shared" si="0"/>
        <v>-1.6072009786866296E-2</v>
      </c>
      <c r="G39" s="27">
        <f t="shared" si="1"/>
        <v>-2864</v>
      </c>
      <c r="H39" s="27">
        <f t="shared" si="2"/>
        <v>-2216</v>
      </c>
    </row>
    <row r="40" spans="1:8">
      <c r="A40" s="79">
        <v>39</v>
      </c>
      <c r="B40" s="93" t="s">
        <v>130</v>
      </c>
      <c r="C40" s="27">
        <v>46870</v>
      </c>
      <c r="D40" s="27">
        <v>48822</v>
      </c>
      <c r="E40" s="27">
        <v>46390</v>
      </c>
      <c r="F40" s="94">
        <f t="shared" si="0"/>
        <v>-1.0241092383187539E-2</v>
      </c>
      <c r="G40" s="27">
        <f t="shared" si="1"/>
        <v>-480</v>
      </c>
      <c r="H40" s="27">
        <f t="shared" si="2"/>
        <v>-2432</v>
      </c>
    </row>
    <row r="41" spans="1:8">
      <c r="A41" s="79">
        <v>40</v>
      </c>
      <c r="B41" s="93" t="s">
        <v>131</v>
      </c>
      <c r="C41" s="27">
        <v>21223</v>
      </c>
      <c r="D41" s="27">
        <v>22275</v>
      </c>
      <c r="E41" s="27">
        <v>21472</v>
      </c>
      <c r="F41" s="94">
        <f t="shared" si="0"/>
        <v>1.1732554304292512E-2</v>
      </c>
      <c r="G41" s="27">
        <f t="shared" si="1"/>
        <v>249</v>
      </c>
      <c r="H41" s="27">
        <f t="shared" si="2"/>
        <v>-803</v>
      </c>
    </row>
    <row r="42" spans="1:8">
      <c r="A42" s="79">
        <v>41</v>
      </c>
      <c r="B42" s="93" t="s">
        <v>132</v>
      </c>
      <c r="C42" s="27">
        <v>339838</v>
      </c>
      <c r="D42" s="27">
        <v>352247</v>
      </c>
      <c r="E42" s="27">
        <v>349223</v>
      </c>
      <c r="F42" s="94">
        <f t="shared" si="0"/>
        <v>2.7616099435613439E-2</v>
      </c>
      <c r="G42" s="27">
        <f t="shared" si="1"/>
        <v>9385</v>
      </c>
      <c r="H42" s="27">
        <f t="shared" si="2"/>
        <v>-3024</v>
      </c>
    </row>
    <row r="43" spans="1:8">
      <c r="A43" s="79">
        <v>42</v>
      </c>
      <c r="B43" s="93" t="s">
        <v>133</v>
      </c>
      <c r="C43" s="27">
        <v>256111</v>
      </c>
      <c r="D43" s="27">
        <v>260973</v>
      </c>
      <c r="E43" s="27">
        <v>256812</v>
      </c>
      <c r="F43" s="94">
        <f t="shared" si="0"/>
        <v>2.7370944629477065E-3</v>
      </c>
      <c r="G43" s="27">
        <f t="shared" si="1"/>
        <v>701</v>
      </c>
      <c r="H43" s="27">
        <f t="shared" si="2"/>
        <v>-4161</v>
      </c>
    </row>
    <row r="44" spans="1:8">
      <c r="A44" s="79">
        <v>43</v>
      </c>
      <c r="B44" s="93" t="s">
        <v>134</v>
      </c>
      <c r="C44" s="27">
        <v>62326</v>
      </c>
      <c r="D44" s="27">
        <v>63180</v>
      </c>
      <c r="E44" s="27">
        <v>62297</v>
      </c>
      <c r="F44" s="94">
        <f t="shared" si="0"/>
        <v>-4.6529538234444697E-4</v>
      </c>
      <c r="G44" s="27">
        <f t="shared" si="1"/>
        <v>-29</v>
      </c>
      <c r="H44" s="27">
        <f t="shared" si="2"/>
        <v>-883</v>
      </c>
    </row>
    <row r="45" spans="1:8">
      <c r="A45" s="79">
        <v>44</v>
      </c>
      <c r="B45" s="93" t="s">
        <v>135</v>
      </c>
      <c r="C45" s="27">
        <v>73378</v>
      </c>
      <c r="D45" s="27">
        <v>75570</v>
      </c>
      <c r="E45" s="27">
        <v>74067</v>
      </c>
      <c r="F45" s="94">
        <f t="shared" si="0"/>
        <v>9.3897353430183426E-3</v>
      </c>
      <c r="G45" s="27">
        <f t="shared" si="1"/>
        <v>689</v>
      </c>
      <c r="H45" s="27">
        <f t="shared" si="2"/>
        <v>-1503</v>
      </c>
    </row>
    <row r="46" spans="1:8">
      <c r="A46" s="79">
        <v>45</v>
      </c>
      <c r="B46" s="93" t="s">
        <v>136</v>
      </c>
      <c r="C46" s="27">
        <v>161205</v>
      </c>
      <c r="D46" s="27">
        <v>169952</v>
      </c>
      <c r="E46" s="27">
        <v>165020</v>
      </c>
      <c r="F46" s="94">
        <f t="shared" si="0"/>
        <v>2.3665519059582519E-2</v>
      </c>
      <c r="G46" s="27">
        <f t="shared" si="1"/>
        <v>3815</v>
      </c>
      <c r="H46" s="27">
        <f t="shared" si="2"/>
        <v>-4932</v>
      </c>
    </row>
    <row r="47" spans="1:8">
      <c r="A47" s="79">
        <v>46</v>
      </c>
      <c r="B47" s="93" t="s">
        <v>137</v>
      </c>
      <c r="C47" s="27">
        <v>99668</v>
      </c>
      <c r="D47" s="27">
        <v>105933</v>
      </c>
      <c r="E47" s="27">
        <v>103058</v>
      </c>
      <c r="F47" s="94">
        <f t="shared" si="0"/>
        <v>3.4012922904041419E-2</v>
      </c>
      <c r="G47" s="27">
        <f t="shared" si="1"/>
        <v>3390</v>
      </c>
      <c r="H47" s="27">
        <f t="shared" si="2"/>
        <v>-2875</v>
      </c>
    </row>
    <row r="48" spans="1:8">
      <c r="A48" s="79">
        <v>47</v>
      </c>
      <c r="B48" s="93" t="s">
        <v>138</v>
      </c>
      <c r="C48" s="27">
        <v>48256</v>
      </c>
      <c r="D48" s="27">
        <v>51659</v>
      </c>
      <c r="E48" s="27">
        <v>46795</v>
      </c>
      <c r="F48" s="94">
        <f t="shared" si="0"/>
        <v>-3.0276027851458887E-2</v>
      </c>
      <c r="G48" s="27">
        <f t="shared" si="1"/>
        <v>-1461</v>
      </c>
      <c r="H48" s="27">
        <f t="shared" si="2"/>
        <v>-4864</v>
      </c>
    </row>
    <row r="49" spans="1:8">
      <c r="A49" s="79">
        <v>48</v>
      </c>
      <c r="B49" s="93" t="s">
        <v>139</v>
      </c>
      <c r="C49" s="27">
        <v>202468</v>
      </c>
      <c r="D49" s="27">
        <v>197059</v>
      </c>
      <c r="E49" s="27">
        <v>193828</v>
      </c>
      <c r="F49" s="94">
        <f t="shared" si="0"/>
        <v>-4.2673410119129937E-2</v>
      </c>
      <c r="G49" s="27">
        <f t="shared" si="1"/>
        <v>-8640</v>
      </c>
      <c r="H49" s="27">
        <f t="shared" si="2"/>
        <v>-3231</v>
      </c>
    </row>
    <row r="50" spans="1:8">
      <c r="A50" s="79">
        <v>49</v>
      </c>
      <c r="B50" s="93" t="s">
        <v>140</v>
      </c>
      <c r="C50" s="27">
        <v>15975</v>
      </c>
      <c r="D50" s="27">
        <v>20211</v>
      </c>
      <c r="E50" s="27">
        <v>18291</v>
      </c>
      <c r="F50" s="94">
        <f t="shared" si="0"/>
        <v>0.14497652582159623</v>
      </c>
      <c r="G50" s="27">
        <f t="shared" si="1"/>
        <v>2316</v>
      </c>
      <c r="H50" s="27">
        <f t="shared" si="2"/>
        <v>-1920</v>
      </c>
    </row>
    <row r="51" spans="1:8">
      <c r="A51" s="79">
        <v>50</v>
      </c>
      <c r="B51" s="93" t="s">
        <v>141</v>
      </c>
      <c r="C51" s="27">
        <v>38720</v>
      </c>
      <c r="D51" s="27">
        <v>38873</v>
      </c>
      <c r="E51" s="27">
        <v>37537</v>
      </c>
      <c r="F51" s="94">
        <f t="shared" si="0"/>
        <v>-3.0552685950413223E-2</v>
      </c>
      <c r="G51" s="27">
        <f t="shared" si="1"/>
        <v>-1183</v>
      </c>
      <c r="H51" s="27">
        <f t="shared" si="2"/>
        <v>-1336</v>
      </c>
    </row>
    <row r="52" spans="1:8">
      <c r="A52" s="79">
        <v>51</v>
      </c>
      <c r="B52" s="93" t="s">
        <v>142</v>
      </c>
      <c r="C52" s="27">
        <v>34274</v>
      </c>
      <c r="D52" s="27">
        <v>37712</v>
      </c>
      <c r="E52" s="27">
        <v>35628</v>
      </c>
      <c r="F52" s="94">
        <f t="shared" si="0"/>
        <v>3.9505164264457021E-2</v>
      </c>
      <c r="G52" s="27">
        <f t="shared" si="1"/>
        <v>1354</v>
      </c>
      <c r="H52" s="27">
        <f t="shared" si="2"/>
        <v>-2084</v>
      </c>
    </row>
    <row r="53" spans="1:8">
      <c r="A53" s="79">
        <v>52</v>
      </c>
      <c r="B53" s="93" t="s">
        <v>143</v>
      </c>
      <c r="C53" s="27">
        <v>61958</v>
      </c>
      <c r="D53" s="27">
        <v>67745</v>
      </c>
      <c r="E53" s="27">
        <v>65512</v>
      </c>
      <c r="F53" s="94">
        <f t="shared" si="0"/>
        <v>5.7361438393750602E-2</v>
      </c>
      <c r="G53" s="27">
        <f t="shared" si="1"/>
        <v>3554</v>
      </c>
      <c r="H53" s="27">
        <f t="shared" si="2"/>
        <v>-2233</v>
      </c>
    </row>
    <row r="54" spans="1:8">
      <c r="A54" s="79">
        <v>53</v>
      </c>
      <c r="B54" s="93" t="s">
        <v>144</v>
      </c>
      <c r="C54" s="27">
        <v>41438</v>
      </c>
      <c r="D54" s="27">
        <v>46353</v>
      </c>
      <c r="E54" s="27">
        <v>44217</v>
      </c>
      <c r="F54" s="94">
        <f t="shared" si="0"/>
        <v>6.7064047492639611E-2</v>
      </c>
      <c r="G54" s="27">
        <f t="shared" si="1"/>
        <v>2779</v>
      </c>
      <c r="H54" s="27">
        <f t="shared" si="2"/>
        <v>-2136</v>
      </c>
    </row>
    <row r="55" spans="1:8">
      <c r="A55" s="79">
        <v>54</v>
      </c>
      <c r="B55" s="93" t="s">
        <v>145</v>
      </c>
      <c r="C55" s="27">
        <v>129746</v>
      </c>
      <c r="D55" s="27">
        <v>134789</v>
      </c>
      <c r="E55" s="27">
        <v>131938</v>
      </c>
      <c r="F55" s="94">
        <f t="shared" si="0"/>
        <v>1.6894547808795648E-2</v>
      </c>
      <c r="G55" s="27">
        <f t="shared" si="1"/>
        <v>2192</v>
      </c>
      <c r="H55" s="27">
        <f t="shared" si="2"/>
        <v>-2851</v>
      </c>
    </row>
    <row r="56" spans="1:8">
      <c r="A56" s="79">
        <v>55</v>
      </c>
      <c r="B56" s="93" t="s">
        <v>146</v>
      </c>
      <c r="C56" s="27">
        <v>135712</v>
      </c>
      <c r="D56" s="27">
        <v>143437</v>
      </c>
      <c r="E56" s="27">
        <v>138666</v>
      </c>
      <c r="F56" s="94">
        <f t="shared" si="0"/>
        <v>2.1766682386229662E-2</v>
      </c>
      <c r="G56" s="27">
        <f t="shared" si="1"/>
        <v>2954</v>
      </c>
      <c r="H56" s="27">
        <f t="shared" si="2"/>
        <v>-4771</v>
      </c>
    </row>
    <row r="57" spans="1:8">
      <c r="A57" s="79">
        <v>56</v>
      </c>
      <c r="B57" s="93" t="s">
        <v>147</v>
      </c>
      <c r="C57" s="27">
        <v>16120</v>
      </c>
      <c r="D57" s="27">
        <v>18601</v>
      </c>
      <c r="E57" s="27">
        <v>18144</v>
      </c>
      <c r="F57" s="94">
        <f t="shared" si="0"/>
        <v>0.12555831265508685</v>
      </c>
      <c r="G57" s="27">
        <f t="shared" si="1"/>
        <v>2024</v>
      </c>
      <c r="H57" s="27">
        <f t="shared" si="2"/>
        <v>-457</v>
      </c>
    </row>
    <row r="58" spans="1:8">
      <c r="A58" s="79">
        <v>57</v>
      </c>
      <c r="B58" s="93" t="s">
        <v>148</v>
      </c>
      <c r="C58" s="27">
        <v>21281</v>
      </c>
      <c r="D58" s="27">
        <v>23146</v>
      </c>
      <c r="E58" s="27">
        <v>22117</v>
      </c>
      <c r="F58" s="94">
        <f t="shared" si="0"/>
        <v>3.9283868239274468E-2</v>
      </c>
      <c r="G58" s="27">
        <f t="shared" si="1"/>
        <v>836</v>
      </c>
      <c r="H58" s="27">
        <f t="shared" si="2"/>
        <v>-1029</v>
      </c>
    </row>
    <row r="59" spans="1:8">
      <c r="A59" s="79">
        <v>58</v>
      </c>
      <c r="B59" s="93" t="s">
        <v>149</v>
      </c>
      <c r="C59" s="27">
        <v>64386</v>
      </c>
      <c r="D59" s="27">
        <v>66937</v>
      </c>
      <c r="E59" s="27">
        <v>65366</v>
      </c>
      <c r="F59" s="94">
        <f t="shared" si="0"/>
        <v>1.5220700152207001E-2</v>
      </c>
      <c r="G59" s="27">
        <f t="shared" si="1"/>
        <v>980</v>
      </c>
      <c r="H59" s="27">
        <f t="shared" si="2"/>
        <v>-1571</v>
      </c>
    </row>
    <row r="60" spans="1:8">
      <c r="A60" s="79">
        <v>59</v>
      </c>
      <c r="B60" s="93" t="s">
        <v>150</v>
      </c>
      <c r="C60" s="27">
        <v>174990</v>
      </c>
      <c r="D60" s="27">
        <v>184254</v>
      </c>
      <c r="E60" s="27">
        <v>181461</v>
      </c>
      <c r="F60" s="94">
        <f t="shared" si="0"/>
        <v>3.6979255957483283E-2</v>
      </c>
      <c r="G60" s="27">
        <f t="shared" si="1"/>
        <v>6471</v>
      </c>
      <c r="H60" s="27">
        <f t="shared" si="2"/>
        <v>-2793</v>
      </c>
    </row>
    <row r="61" spans="1:8">
      <c r="A61" s="79">
        <v>60</v>
      </c>
      <c r="B61" s="93" t="s">
        <v>151</v>
      </c>
      <c r="C61" s="27">
        <v>48252</v>
      </c>
      <c r="D61" s="27">
        <v>50556</v>
      </c>
      <c r="E61" s="27">
        <v>48349</v>
      </c>
      <c r="F61" s="94">
        <f t="shared" si="0"/>
        <v>2.0102793666583771E-3</v>
      </c>
      <c r="G61" s="27">
        <f t="shared" si="1"/>
        <v>97</v>
      </c>
      <c r="H61" s="27">
        <f t="shared" si="2"/>
        <v>-2207</v>
      </c>
    </row>
    <row r="62" spans="1:8">
      <c r="A62" s="79">
        <v>61</v>
      </c>
      <c r="B62" s="93" t="s">
        <v>152</v>
      </c>
      <c r="C62" s="27">
        <v>99248</v>
      </c>
      <c r="D62" s="27">
        <v>103247</v>
      </c>
      <c r="E62" s="27">
        <v>101511</v>
      </c>
      <c r="F62" s="94">
        <f t="shared" si="0"/>
        <v>2.280146703208125E-2</v>
      </c>
      <c r="G62" s="27">
        <f t="shared" si="1"/>
        <v>2263</v>
      </c>
      <c r="H62" s="27">
        <f t="shared" si="2"/>
        <v>-1736</v>
      </c>
    </row>
    <row r="63" spans="1:8">
      <c r="A63" s="79">
        <v>62</v>
      </c>
      <c r="B63" s="93" t="s">
        <v>153</v>
      </c>
      <c r="C63" s="27">
        <v>7282</v>
      </c>
      <c r="D63" s="27">
        <v>7508</v>
      </c>
      <c r="E63" s="27">
        <v>7388</v>
      </c>
      <c r="F63" s="94">
        <f t="shared" si="0"/>
        <v>1.4556440538313651E-2</v>
      </c>
      <c r="G63" s="27">
        <f t="shared" si="1"/>
        <v>106</v>
      </c>
      <c r="H63" s="27">
        <f t="shared" si="2"/>
        <v>-120</v>
      </c>
    </row>
    <row r="64" spans="1:8">
      <c r="A64" s="79">
        <v>63</v>
      </c>
      <c r="B64" s="93" t="s">
        <v>154</v>
      </c>
      <c r="C64" s="27">
        <v>85436</v>
      </c>
      <c r="D64" s="27">
        <v>95198</v>
      </c>
      <c r="E64" s="27">
        <v>85097</v>
      </c>
      <c r="F64" s="94">
        <f t="shared" si="0"/>
        <v>-3.967882391497729E-3</v>
      </c>
      <c r="G64" s="27">
        <f t="shared" si="1"/>
        <v>-339</v>
      </c>
      <c r="H64" s="27">
        <f t="shared" si="2"/>
        <v>-10101</v>
      </c>
    </row>
    <row r="65" spans="1:8">
      <c r="A65" s="79">
        <v>64</v>
      </c>
      <c r="B65" s="93" t="s">
        <v>155</v>
      </c>
      <c r="C65" s="27">
        <v>48056</v>
      </c>
      <c r="D65" s="27">
        <v>49805</v>
      </c>
      <c r="E65" s="27">
        <v>50045</v>
      </c>
      <c r="F65" s="94">
        <f t="shared" si="0"/>
        <v>4.138921258531713E-2</v>
      </c>
      <c r="G65" s="27">
        <f t="shared" si="1"/>
        <v>1989</v>
      </c>
      <c r="H65" s="27">
        <f t="shared" si="2"/>
        <v>240</v>
      </c>
    </row>
    <row r="66" spans="1:8">
      <c r="A66" s="79">
        <v>65</v>
      </c>
      <c r="B66" s="93" t="s">
        <v>156</v>
      </c>
      <c r="C66" s="27">
        <v>53257</v>
      </c>
      <c r="D66" s="27">
        <v>60947</v>
      </c>
      <c r="E66" s="27">
        <v>55376</v>
      </c>
      <c r="F66" s="94">
        <f t="shared" si="0"/>
        <v>3.9788196856751223E-2</v>
      </c>
      <c r="G66" s="27">
        <f t="shared" si="1"/>
        <v>2119</v>
      </c>
      <c r="H66" s="27">
        <f t="shared" si="2"/>
        <v>-5571</v>
      </c>
    </row>
    <row r="67" spans="1:8">
      <c r="A67" s="79">
        <v>66</v>
      </c>
      <c r="B67" s="93" t="s">
        <v>157</v>
      </c>
      <c r="C67" s="27">
        <v>31963</v>
      </c>
      <c r="D67" s="27">
        <v>38033</v>
      </c>
      <c r="E67" s="27">
        <v>35306</v>
      </c>
      <c r="F67" s="94">
        <f t="shared" ref="F67:F83" si="3">(E67-C67)/C67</f>
        <v>0.10458968181960392</v>
      </c>
      <c r="G67" s="27">
        <f t="shared" ref="G67:G83" si="4">E67-C67</f>
        <v>3343</v>
      </c>
      <c r="H67" s="27">
        <f t="shared" ref="H67:H83" si="5">E67-D67</f>
        <v>-2727</v>
      </c>
    </row>
    <row r="68" spans="1:8">
      <c r="A68" s="79">
        <v>67</v>
      </c>
      <c r="B68" s="93" t="s">
        <v>158</v>
      </c>
      <c r="C68" s="27">
        <v>63637</v>
      </c>
      <c r="D68" s="27">
        <v>63770</v>
      </c>
      <c r="E68" s="27">
        <v>61991</v>
      </c>
      <c r="F68" s="94">
        <f t="shared" si="3"/>
        <v>-2.5865455631157976E-2</v>
      </c>
      <c r="G68" s="27">
        <f t="shared" si="4"/>
        <v>-1646</v>
      </c>
      <c r="H68" s="27">
        <f t="shared" si="5"/>
        <v>-1779</v>
      </c>
    </row>
    <row r="69" spans="1:8">
      <c r="A69" s="79">
        <v>68</v>
      </c>
      <c r="B69" s="93" t="s">
        <v>159</v>
      </c>
      <c r="C69" s="27">
        <v>36645</v>
      </c>
      <c r="D69" s="27">
        <v>40109</v>
      </c>
      <c r="E69" s="27">
        <v>38568</v>
      </c>
      <c r="F69" s="94">
        <f t="shared" si="3"/>
        <v>5.2476463364715516E-2</v>
      </c>
      <c r="G69" s="27">
        <f t="shared" si="4"/>
        <v>1923</v>
      </c>
      <c r="H69" s="27">
        <f t="shared" si="5"/>
        <v>-1541</v>
      </c>
    </row>
    <row r="70" spans="1:8">
      <c r="A70" s="79">
        <v>69</v>
      </c>
      <c r="B70" s="93" t="s">
        <v>160</v>
      </c>
      <c r="C70" s="27">
        <v>7222</v>
      </c>
      <c r="D70" s="27">
        <v>7821</v>
      </c>
      <c r="E70" s="27">
        <v>7363</v>
      </c>
      <c r="F70" s="94">
        <f t="shared" si="3"/>
        <v>1.9523677651620049E-2</v>
      </c>
      <c r="G70" s="27">
        <f t="shared" si="4"/>
        <v>141</v>
      </c>
      <c r="H70" s="27">
        <f t="shared" si="5"/>
        <v>-458</v>
      </c>
    </row>
    <row r="71" spans="1:8">
      <c r="A71" s="79">
        <v>70</v>
      </c>
      <c r="B71" s="93" t="s">
        <v>161</v>
      </c>
      <c r="C71" s="27">
        <v>28723</v>
      </c>
      <c r="D71" s="27">
        <v>29201</v>
      </c>
      <c r="E71" s="27">
        <v>27786</v>
      </c>
      <c r="F71" s="94">
        <f t="shared" si="3"/>
        <v>-3.2621940605090001E-2</v>
      </c>
      <c r="G71" s="27">
        <f t="shared" si="4"/>
        <v>-937</v>
      </c>
      <c r="H71" s="27">
        <f t="shared" si="5"/>
        <v>-1415</v>
      </c>
    </row>
    <row r="72" spans="1:8">
      <c r="A72" s="79">
        <v>71</v>
      </c>
      <c r="B72" s="93" t="s">
        <v>162</v>
      </c>
      <c r="C72" s="27">
        <v>26773</v>
      </c>
      <c r="D72" s="27">
        <v>29677</v>
      </c>
      <c r="E72" s="27">
        <v>28644</v>
      </c>
      <c r="F72" s="94">
        <f t="shared" si="3"/>
        <v>6.9883838195196654E-2</v>
      </c>
      <c r="G72" s="27">
        <f t="shared" si="4"/>
        <v>1871</v>
      </c>
      <c r="H72" s="27">
        <f t="shared" si="5"/>
        <v>-1033</v>
      </c>
    </row>
    <row r="73" spans="1:8">
      <c r="A73" s="79">
        <v>72</v>
      </c>
      <c r="B73" s="93" t="s">
        <v>163</v>
      </c>
      <c r="C73" s="27">
        <v>34690</v>
      </c>
      <c r="D73" s="27">
        <v>40439</v>
      </c>
      <c r="E73" s="27">
        <v>36469</v>
      </c>
      <c r="F73" s="94">
        <f t="shared" si="3"/>
        <v>5.1282790429518596E-2</v>
      </c>
      <c r="G73" s="27">
        <f t="shared" si="4"/>
        <v>1779</v>
      </c>
      <c r="H73" s="27">
        <f t="shared" si="5"/>
        <v>-3970</v>
      </c>
    </row>
    <row r="74" spans="1:8">
      <c r="A74" s="79">
        <v>73</v>
      </c>
      <c r="B74" s="93" t="s">
        <v>164</v>
      </c>
      <c r="C74" s="27">
        <v>23619</v>
      </c>
      <c r="D74" s="27">
        <v>22626</v>
      </c>
      <c r="E74" s="27">
        <v>21432</v>
      </c>
      <c r="F74" s="94">
        <f t="shared" si="3"/>
        <v>-9.2594944747872471E-2</v>
      </c>
      <c r="G74" s="27">
        <f t="shared" si="4"/>
        <v>-2187</v>
      </c>
      <c r="H74" s="27">
        <f t="shared" si="5"/>
        <v>-1194</v>
      </c>
    </row>
    <row r="75" spans="1:8">
      <c r="A75" s="79">
        <v>74</v>
      </c>
      <c r="B75" s="93" t="s">
        <v>165</v>
      </c>
      <c r="C75" s="27">
        <v>23496</v>
      </c>
      <c r="D75" s="27">
        <v>24158</v>
      </c>
      <c r="E75" s="27">
        <v>23398</v>
      </c>
      <c r="F75" s="94">
        <f t="shared" si="3"/>
        <v>-4.1709227102485532E-3</v>
      </c>
      <c r="G75" s="27">
        <f t="shared" si="4"/>
        <v>-98</v>
      </c>
      <c r="H75" s="27">
        <f t="shared" si="5"/>
        <v>-760</v>
      </c>
    </row>
    <row r="76" spans="1:8">
      <c r="A76" s="79">
        <v>75</v>
      </c>
      <c r="B76" s="93" t="s">
        <v>166</v>
      </c>
      <c r="C76" s="27">
        <v>8032</v>
      </c>
      <c r="D76" s="27">
        <v>9343</v>
      </c>
      <c r="E76" s="27">
        <v>7690</v>
      </c>
      <c r="F76" s="94">
        <f t="shared" si="3"/>
        <v>-4.2579681274900395E-2</v>
      </c>
      <c r="G76" s="27">
        <f t="shared" si="4"/>
        <v>-342</v>
      </c>
      <c r="H76" s="27">
        <f t="shared" si="5"/>
        <v>-1653</v>
      </c>
    </row>
    <row r="77" spans="1:8">
      <c r="A77" s="79">
        <v>76</v>
      </c>
      <c r="B77" s="93" t="s">
        <v>167</v>
      </c>
      <c r="C77" s="27">
        <v>12073</v>
      </c>
      <c r="D77" s="27">
        <v>13920</v>
      </c>
      <c r="E77" s="27">
        <v>12329</v>
      </c>
      <c r="F77" s="94">
        <f t="shared" si="3"/>
        <v>2.1204340263397663E-2</v>
      </c>
      <c r="G77" s="27">
        <f t="shared" si="4"/>
        <v>256</v>
      </c>
      <c r="H77" s="27">
        <f t="shared" si="5"/>
        <v>-1591</v>
      </c>
    </row>
    <row r="78" spans="1:8">
      <c r="A78" s="79">
        <v>77</v>
      </c>
      <c r="B78" s="93" t="s">
        <v>168</v>
      </c>
      <c r="C78" s="27">
        <v>36826</v>
      </c>
      <c r="D78" s="27">
        <v>39950</v>
      </c>
      <c r="E78" s="27">
        <v>38871</v>
      </c>
      <c r="F78" s="94">
        <f t="shared" si="3"/>
        <v>5.5531418019877259E-2</v>
      </c>
      <c r="G78" s="27">
        <f t="shared" si="4"/>
        <v>2045</v>
      </c>
      <c r="H78" s="27">
        <f t="shared" si="5"/>
        <v>-1079</v>
      </c>
    </row>
    <row r="79" spans="1:8">
      <c r="A79" s="79">
        <v>78</v>
      </c>
      <c r="B79" s="93" t="s">
        <v>169</v>
      </c>
      <c r="C79" s="27">
        <v>29506</v>
      </c>
      <c r="D79" s="27">
        <v>30336</v>
      </c>
      <c r="E79" s="27">
        <v>28851</v>
      </c>
      <c r="F79" s="94">
        <f t="shared" si="3"/>
        <v>-2.2198874805124381E-2</v>
      </c>
      <c r="G79" s="27">
        <f t="shared" si="4"/>
        <v>-655</v>
      </c>
      <c r="H79" s="27">
        <f t="shared" si="5"/>
        <v>-1485</v>
      </c>
    </row>
    <row r="80" spans="1:8">
      <c r="A80" s="79">
        <v>79</v>
      </c>
      <c r="B80" s="93" t="s">
        <v>170</v>
      </c>
      <c r="C80" s="27">
        <v>10879</v>
      </c>
      <c r="D80" s="27">
        <v>11824</v>
      </c>
      <c r="E80" s="27">
        <v>10949</v>
      </c>
      <c r="F80" s="94">
        <f t="shared" si="3"/>
        <v>6.4344149278426329E-3</v>
      </c>
      <c r="G80" s="27">
        <f t="shared" si="4"/>
        <v>70</v>
      </c>
      <c r="H80" s="27">
        <f t="shared" si="5"/>
        <v>-875</v>
      </c>
    </row>
    <row r="81" spans="1:8">
      <c r="A81" s="79">
        <v>80</v>
      </c>
      <c r="B81" s="93" t="s">
        <v>171</v>
      </c>
      <c r="C81" s="27">
        <v>42262</v>
      </c>
      <c r="D81" s="27">
        <v>44161</v>
      </c>
      <c r="E81" s="27">
        <v>41840</v>
      </c>
      <c r="F81" s="94">
        <f t="shared" si="3"/>
        <v>-9.9853296105248211E-3</v>
      </c>
      <c r="G81" s="27">
        <f t="shared" si="4"/>
        <v>-422</v>
      </c>
      <c r="H81" s="27">
        <f t="shared" si="5"/>
        <v>-2321</v>
      </c>
    </row>
    <row r="82" spans="1:8">
      <c r="A82" s="79">
        <v>81</v>
      </c>
      <c r="B82" s="93" t="s">
        <v>172</v>
      </c>
      <c r="C82" s="27">
        <v>57389</v>
      </c>
      <c r="D82" s="27">
        <v>58772</v>
      </c>
      <c r="E82" s="27">
        <v>57796</v>
      </c>
      <c r="F82" s="94">
        <f t="shared" si="3"/>
        <v>7.0919514192615309E-3</v>
      </c>
      <c r="G82" s="27">
        <f t="shared" si="4"/>
        <v>407</v>
      </c>
      <c r="H82" s="27">
        <f t="shared" si="5"/>
        <v>-976</v>
      </c>
    </row>
    <row r="83" spans="1:8" s="120" customFormat="1">
      <c r="A83" s="170" t="s">
        <v>173</v>
      </c>
      <c r="B83" s="170"/>
      <c r="C83" s="124">
        <v>11112357</v>
      </c>
      <c r="D83" s="124">
        <v>11374375</v>
      </c>
      <c r="E83" s="124">
        <v>11102717</v>
      </c>
      <c r="F83" s="117">
        <f t="shared" si="3"/>
        <v>-8.6750272691923057E-4</v>
      </c>
      <c r="G83" s="125">
        <f t="shared" si="4"/>
        <v>-9640</v>
      </c>
      <c r="H83" s="125">
        <f t="shared" si="5"/>
        <v>-271658</v>
      </c>
    </row>
    <row r="86" spans="1:8">
      <c r="E86" s="168"/>
    </row>
  </sheetData>
  <mergeCells count="1">
    <mergeCell ref="A83:B8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90"/>
  <sheetViews>
    <sheetView topLeftCell="A58" zoomScale="80" zoomScaleNormal="80" workbookViewId="0">
      <selection activeCell="H96" sqref="H96"/>
    </sheetView>
  </sheetViews>
  <sheetFormatPr defaultRowHeight="14.5"/>
  <cols>
    <col min="2" max="2" width="39.54296875" customWidth="1"/>
    <col min="3" max="3" width="19.453125" style="163" customWidth="1"/>
    <col min="4" max="4" width="19.453125" style="161" customWidth="1"/>
    <col min="5" max="5" width="19.453125" style="162" customWidth="1"/>
    <col min="6" max="6" width="41.1796875" customWidth="1"/>
    <col min="7" max="7" width="29.1796875" customWidth="1"/>
    <col min="8" max="8" width="23.453125" customWidth="1"/>
  </cols>
  <sheetData>
    <row r="1" spans="1:8" ht="62.15" customHeight="1">
      <c r="A1" s="99" t="s">
        <v>1</v>
      </c>
      <c r="B1" s="98" t="s">
        <v>90</v>
      </c>
      <c r="C1" s="97">
        <v>42186</v>
      </c>
      <c r="D1" s="97">
        <v>42522</v>
      </c>
      <c r="E1" s="97">
        <v>42552</v>
      </c>
      <c r="F1" s="96" t="s">
        <v>331</v>
      </c>
      <c r="G1" s="96" t="s">
        <v>332</v>
      </c>
      <c r="H1" s="2" t="s">
        <v>333</v>
      </c>
    </row>
    <row r="2" spans="1:8">
      <c r="A2" s="88">
        <v>1</v>
      </c>
      <c r="B2" s="89" t="s">
        <v>2</v>
      </c>
      <c r="C2" s="27">
        <v>102411</v>
      </c>
      <c r="D2" s="27">
        <v>101690</v>
      </c>
      <c r="E2" s="27">
        <v>100240</v>
      </c>
      <c r="F2" s="94">
        <f>(E2-C2)/C2</f>
        <v>-2.1198894649988771E-2</v>
      </c>
      <c r="G2" s="27">
        <f>E2-C2</f>
        <v>-2171</v>
      </c>
      <c r="H2" s="27">
        <f>E2-D2</f>
        <v>-1450</v>
      </c>
    </row>
    <row r="3" spans="1:8">
      <c r="A3" s="88">
        <v>2</v>
      </c>
      <c r="B3" s="89" t="s">
        <v>3</v>
      </c>
      <c r="C3" s="27">
        <v>52343</v>
      </c>
      <c r="D3" s="27">
        <v>45738</v>
      </c>
      <c r="E3" s="27">
        <v>43388</v>
      </c>
      <c r="F3" s="94">
        <f t="shared" ref="F3:F66" si="0">(E3-C3)/C3</f>
        <v>-0.17108304835412566</v>
      </c>
      <c r="G3" s="27">
        <f t="shared" ref="G3:G66" si="1">E3-C3</f>
        <v>-8955</v>
      </c>
      <c r="H3" s="27">
        <f t="shared" ref="H3:H66" si="2">E3-D3</f>
        <v>-2350</v>
      </c>
    </row>
    <row r="4" spans="1:8">
      <c r="A4" s="88">
        <v>3</v>
      </c>
      <c r="B4" s="89" t="s">
        <v>4</v>
      </c>
      <c r="C4" s="27">
        <v>7391</v>
      </c>
      <c r="D4" s="27">
        <v>7686</v>
      </c>
      <c r="E4" s="27">
        <v>7695</v>
      </c>
      <c r="F4" s="94">
        <f t="shared" si="0"/>
        <v>4.1131105398457581E-2</v>
      </c>
      <c r="G4" s="27">
        <f t="shared" si="1"/>
        <v>304</v>
      </c>
      <c r="H4" s="27">
        <f t="shared" si="2"/>
        <v>9</v>
      </c>
    </row>
    <row r="5" spans="1:8">
      <c r="A5" s="88">
        <v>5</v>
      </c>
      <c r="B5" s="89" t="s">
        <v>5</v>
      </c>
      <c r="C5" s="27">
        <v>14871</v>
      </c>
      <c r="D5" s="27">
        <v>14126</v>
      </c>
      <c r="E5" s="27">
        <v>13963</v>
      </c>
      <c r="F5" s="94">
        <f t="shared" si="0"/>
        <v>-6.1058435881917825E-2</v>
      </c>
      <c r="G5" s="27">
        <f t="shared" si="1"/>
        <v>-908</v>
      </c>
      <c r="H5" s="27">
        <f t="shared" si="2"/>
        <v>-163</v>
      </c>
    </row>
    <row r="6" spans="1:8">
      <c r="A6" s="88">
        <v>6</v>
      </c>
      <c r="B6" s="89" t="s">
        <v>6</v>
      </c>
      <c r="C6" s="27">
        <v>1499</v>
      </c>
      <c r="D6" s="27">
        <v>1233</v>
      </c>
      <c r="E6" s="27">
        <v>1236</v>
      </c>
      <c r="F6" s="94">
        <f t="shared" si="0"/>
        <v>-0.17545030020013341</v>
      </c>
      <c r="G6" s="27">
        <f t="shared" si="1"/>
        <v>-263</v>
      </c>
      <c r="H6" s="27">
        <f t="shared" si="2"/>
        <v>3</v>
      </c>
    </row>
    <row r="7" spans="1:8">
      <c r="A7" s="88">
        <v>7</v>
      </c>
      <c r="B7" s="89" t="s">
        <v>7</v>
      </c>
      <c r="C7" s="27">
        <v>15053</v>
      </c>
      <c r="D7" s="27">
        <v>12884</v>
      </c>
      <c r="E7" s="27">
        <v>13160</v>
      </c>
      <c r="F7" s="94">
        <f t="shared" si="0"/>
        <v>-0.12575566332292568</v>
      </c>
      <c r="G7" s="27">
        <f t="shared" si="1"/>
        <v>-1893</v>
      </c>
      <c r="H7" s="27">
        <f t="shared" si="2"/>
        <v>276</v>
      </c>
    </row>
    <row r="8" spans="1:8">
      <c r="A8" s="88">
        <v>8</v>
      </c>
      <c r="B8" s="89" t="s">
        <v>281</v>
      </c>
      <c r="C8" s="27">
        <v>60311</v>
      </c>
      <c r="D8" s="27">
        <v>60295</v>
      </c>
      <c r="E8" s="27">
        <v>60785</v>
      </c>
      <c r="F8" s="94">
        <f t="shared" si="0"/>
        <v>7.859262821044254E-3</v>
      </c>
      <c r="G8" s="27">
        <f t="shared" si="1"/>
        <v>474</v>
      </c>
      <c r="H8" s="27">
        <f t="shared" si="2"/>
        <v>490</v>
      </c>
    </row>
    <row r="9" spans="1:8">
      <c r="A9" s="88">
        <v>9</v>
      </c>
      <c r="B9" s="89" t="s">
        <v>8</v>
      </c>
      <c r="C9" s="27">
        <v>5822</v>
      </c>
      <c r="D9" s="27">
        <v>5315</v>
      </c>
      <c r="E9" s="27">
        <v>5518</v>
      </c>
      <c r="F9" s="94">
        <f t="shared" si="0"/>
        <v>-5.2215733424939882E-2</v>
      </c>
      <c r="G9" s="27">
        <f t="shared" si="1"/>
        <v>-304</v>
      </c>
      <c r="H9" s="27">
        <f t="shared" si="2"/>
        <v>203</v>
      </c>
    </row>
    <row r="10" spans="1:8">
      <c r="A10" s="90">
        <v>10</v>
      </c>
      <c r="B10" s="89" t="s">
        <v>9</v>
      </c>
      <c r="C10" s="27">
        <v>331658</v>
      </c>
      <c r="D10" s="27">
        <v>331725</v>
      </c>
      <c r="E10" s="27">
        <v>330466</v>
      </c>
      <c r="F10" s="94">
        <f t="shared" si="0"/>
        <v>-3.5940637644802779E-3</v>
      </c>
      <c r="G10" s="27">
        <f t="shared" si="1"/>
        <v>-1192</v>
      </c>
      <c r="H10" s="27">
        <f t="shared" si="2"/>
        <v>-1259</v>
      </c>
    </row>
    <row r="11" spans="1:8">
      <c r="A11" s="90">
        <v>11</v>
      </c>
      <c r="B11" s="89" t="s">
        <v>10</v>
      </c>
      <c r="C11" s="27">
        <v>14266</v>
      </c>
      <c r="D11" s="27">
        <v>14128</v>
      </c>
      <c r="E11" s="27">
        <v>14421</v>
      </c>
      <c r="F11" s="94">
        <f t="shared" si="0"/>
        <v>1.0864993691293985E-2</v>
      </c>
      <c r="G11" s="27">
        <f t="shared" si="1"/>
        <v>155</v>
      </c>
      <c r="H11" s="27">
        <f t="shared" si="2"/>
        <v>293</v>
      </c>
    </row>
    <row r="12" spans="1:8">
      <c r="A12" s="90">
        <v>12</v>
      </c>
      <c r="B12" s="89" t="s">
        <v>11</v>
      </c>
      <c r="C12" s="27">
        <v>1064</v>
      </c>
      <c r="D12" s="27">
        <v>1190</v>
      </c>
      <c r="E12" s="27">
        <v>1253</v>
      </c>
      <c r="F12" s="94">
        <f t="shared" si="0"/>
        <v>0.17763157894736842</v>
      </c>
      <c r="G12" s="27">
        <f t="shared" si="1"/>
        <v>189</v>
      </c>
      <c r="H12" s="27">
        <f t="shared" si="2"/>
        <v>63</v>
      </c>
    </row>
    <row r="13" spans="1:8">
      <c r="A13" s="90">
        <v>13</v>
      </c>
      <c r="B13" s="89" t="s">
        <v>12</v>
      </c>
      <c r="C13" s="27">
        <v>273885</v>
      </c>
      <c r="D13" s="27">
        <v>267458</v>
      </c>
      <c r="E13" s="27">
        <v>264728</v>
      </c>
      <c r="F13" s="94">
        <f t="shared" si="0"/>
        <v>-3.3433740438505215E-2</v>
      </c>
      <c r="G13" s="27">
        <f t="shared" si="1"/>
        <v>-9157</v>
      </c>
      <c r="H13" s="27">
        <f t="shared" si="2"/>
        <v>-2730</v>
      </c>
    </row>
    <row r="14" spans="1:8">
      <c r="A14" s="90">
        <v>14</v>
      </c>
      <c r="B14" s="89" t="s">
        <v>13</v>
      </c>
      <c r="C14" s="27">
        <v>376090</v>
      </c>
      <c r="D14" s="27">
        <v>370894</v>
      </c>
      <c r="E14" s="27">
        <v>364408</v>
      </c>
      <c r="F14" s="94">
        <f t="shared" si="0"/>
        <v>-3.1061713951447793E-2</v>
      </c>
      <c r="G14" s="27">
        <f t="shared" si="1"/>
        <v>-11682</v>
      </c>
      <c r="H14" s="27">
        <f t="shared" si="2"/>
        <v>-6486</v>
      </c>
    </row>
    <row r="15" spans="1:8">
      <c r="A15" s="90">
        <v>15</v>
      </c>
      <c r="B15" s="89" t="s">
        <v>14</v>
      </c>
      <c r="C15" s="27">
        <v>56578</v>
      </c>
      <c r="D15" s="27">
        <v>54935</v>
      </c>
      <c r="E15" s="27">
        <v>54094</v>
      </c>
      <c r="F15" s="94">
        <f t="shared" si="0"/>
        <v>-4.3903990950546146E-2</v>
      </c>
      <c r="G15" s="27">
        <f t="shared" si="1"/>
        <v>-2484</v>
      </c>
      <c r="H15" s="27">
        <f t="shared" si="2"/>
        <v>-841</v>
      </c>
    </row>
    <row r="16" spans="1:8">
      <c r="A16" s="90">
        <v>16</v>
      </c>
      <c r="B16" s="89" t="s">
        <v>15</v>
      </c>
      <c r="C16" s="27">
        <v>56941</v>
      </c>
      <c r="D16" s="27">
        <v>55115</v>
      </c>
      <c r="E16" s="27">
        <v>54709</v>
      </c>
      <c r="F16" s="94">
        <f t="shared" si="0"/>
        <v>-3.9198468590295216E-2</v>
      </c>
      <c r="G16" s="27">
        <f t="shared" si="1"/>
        <v>-2232</v>
      </c>
      <c r="H16" s="27">
        <f t="shared" si="2"/>
        <v>-406</v>
      </c>
    </row>
    <row r="17" spans="1:8">
      <c r="A17" s="90">
        <v>17</v>
      </c>
      <c r="B17" s="89" t="s">
        <v>16</v>
      </c>
      <c r="C17" s="27">
        <v>41825</v>
      </c>
      <c r="D17" s="27">
        <v>42471</v>
      </c>
      <c r="E17" s="27">
        <v>42231</v>
      </c>
      <c r="F17" s="94">
        <f t="shared" si="0"/>
        <v>9.7071129707112964E-3</v>
      </c>
      <c r="G17" s="27">
        <f t="shared" si="1"/>
        <v>406</v>
      </c>
      <c r="H17" s="27">
        <f t="shared" si="2"/>
        <v>-240</v>
      </c>
    </row>
    <row r="18" spans="1:8">
      <c r="A18" s="90">
        <v>18</v>
      </c>
      <c r="B18" s="89" t="s">
        <v>17</v>
      </c>
      <c r="C18" s="27">
        <v>59219</v>
      </c>
      <c r="D18" s="27">
        <v>53507</v>
      </c>
      <c r="E18" s="27">
        <v>52505</v>
      </c>
      <c r="F18" s="94">
        <f t="shared" si="0"/>
        <v>-0.11337577466691434</v>
      </c>
      <c r="G18" s="27">
        <f t="shared" si="1"/>
        <v>-6714</v>
      </c>
      <c r="H18" s="27">
        <f t="shared" si="2"/>
        <v>-1002</v>
      </c>
    </row>
    <row r="19" spans="1:8">
      <c r="A19" s="90">
        <v>19</v>
      </c>
      <c r="B19" s="89" t="s">
        <v>18</v>
      </c>
      <c r="C19" s="27">
        <v>3642</v>
      </c>
      <c r="D19" s="27">
        <v>3124</v>
      </c>
      <c r="E19" s="27">
        <v>3021</v>
      </c>
      <c r="F19" s="94">
        <f t="shared" si="0"/>
        <v>-0.17051070840197693</v>
      </c>
      <c r="G19" s="27">
        <f t="shared" si="1"/>
        <v>-621</v>
      </c>
      <c r="H19" s="27">
        <f t="shared" si="2"/>
        <v>-103</v>
      </c>
    </row>
    <row r="20" spans="1:8">
      <c r="A20" s="90">
        <v>20</v>
      </c>
      <c r="B20" s="89" t="s">
        <v>19</v>
      </c>
      <c r="C20" s="27">
        <v>53883</v>
      </c>
      <c r="D20" s="27">
        <v>54303</v>
      </c>
      <c r="E20" s="27">
        <v>53945</v>
      </c>
      <c r="F20" s="94">
        <f t="shared" si="0"/>
        <v>1.1506412040903438E-3</v>
      </c>
      <c r="G20" s="27">
        <f t="shared" si="1"/>
        <v>62</v>
      </c>
      <c r="H20" s="27">
        <f t="shared" si="2"/>
        <v>-358</v>
      </c>
    </row>
    <row r="21" spans="1:8">
      <c r="A21" s="90">
        <v>21</v>
      </c>
      <c r="B21" s="89" t="s">
        <v>20</v>
      </c>
      <c r="C21" s="27">
        <v>8856</v>
      </c>
      <c r="D21" s="27">
        <v>9514</v>
      </c>
      <c r="E21" s="27">
        <v>9466</v>
      </c>
      <c r="F21" s="94">
        <f t="shared" si="0"/>
        <v>6.8879855465221324E-2</v>
      </c>
      <c r="G21" s="27">
        <f t="shared" si="1"/>
        <v>610</v>
      </c>
      <c r="H21" s="27">
        <f t="shared" si="2"/>
        <v>-48</v>
      </c>
    </row>
    <row r="22" spans="1:8">
      <c r="A22" s="90">
        <v>22</v>
      </c>
      <c r="B22" s="89" t="s">
        <v>21</v>
      </c>
      <c r="C22" s="27">
        <v>152059</v>
      </c>
      <c r="D22" s="27">
        <v>151856</v>
      </c>
      <c r="E22" s="27">
        <v>150763</v>
      </c>
      <c r="F22" s="94">
        <f t="shared" si="0"/>
        <v>-8.52300751681913E-3</v>
      </c>
      <c r="G22" s="27">
        <f t="shared" si="1"/>
        <v>-1296</v>
      </c>
      <c r="H22" s="27">
        <f t="shared" si="2"/>
        <v>-1093</v>
      </c>
    </row>
    <row r="23" spans="1:8">
      <c r="A23" s="90">
        <v>23</v>
      </c>
      <c r="B23" s="89" t="s">
        <v>22</v>
      </c>
      <c r="C23" s="27">
        <v>179334</v>
      </c>
      <c r="D23" s="27">
        <v>177864</v>
      </c>
      <c r="E23" s="27">
        <v>177422</v>
      </c>
      <c r="F23" s="94">
        <f t="shared" si="0"/>
        <v>-1.0661670402712257E-2</v>
      </c>
      <c r="G23" s="27">
        <f t="shared" si="1"/>
        <v>-1912</v>
      </c>
      <c r="H23" s="27">
        <f t="shared" si="2"/>
        <v>-442</v>
      </c>
    </row>
    <row r="24" spans="1:8">
      <c r="A24" s="90">
        <v>24</v>
      </c>
      <c r="B24" s="89" t="s">
        <v>23</v>
      </c>
      <c r="C24" s="27">
        <v>89089</v>
      </c>
      <c r="D24" s="27">
        <v>87935</v>
      </c>
      <c r="E24" s="27">
        <v>87170</v>
      </c>
      <c r="F24" s="94">
        <f t="shared" si="0"/>
        <v>-2.1540257495313676E-2</v>
      </c>
      <c r="G24" s="27">
        <f t="shared" si="1"/>
        <v>-1919</v>
      </c>
      <c r="H24" s="27">
        <f t="shared" si="2"/>
        <v>-765</v>
      </c>
    </row>
    <row r="25" spans="1:8">
      <c r="A25" s="90">
        <v>25</v>
      </c>
      <c r="B25" s="89" t="s">
        <v>24</v>
      </c>
      <c r="C25" s="27">
        <v>332869</v>
      </c>
      <c r="D25" s="27">
        <v>320423</v>
      </c>
      <c r="E25" s="27">
        <v>322281</v>
      </c>
      <c r="F25" s="94">
        <f t="shared" si="0"/>
        <v>-3.1808308974401338E-2</v>
      </c>
      <c r="G25" s="27">
        <f t="shared" si="1"/>
        <v>-10588</v>
      </c>
      <c r="H25" s="27">
        <f t="shared" si="2"/>
        <v>1858</v>
      </c>
    </row>
    <row r="26" spans="1:8">
      <c r="A26" s="90">
        <v>26</v>
      </c>
      <c r="B26" s="89" t="s">
        <v>25</v>
      </c>
      <c r="C26" s="27">
        <v>19587</v>
      </c>
      <c r="D26" s="27">
        <v>18592</v>
      </c>
      <c r="E26" s="27">
        <v>18113</v>
      </c>
      <c r="F26" s="94">
        <f t="shared" si="0"/>
        <v>-7.5253994996681478E-2</v>
      </c>
      <c r="G26" s="27">
        <f t="shared" si="1"/>
        <v>-1474</v>
      </c>
      <c r="H26" s="27">
        <f t="shared" si="2"/>
        <v>-479</v>
      </c>
    </row>
    <row r="27" spans="1:8">
      <c r="A27" s="90">
        <v>27</v>
      </c>
      <c r="B27" s="89" t="s">
        <v>26</v>
      </c>
      <c r="C27" s="27">
        <v>69245</v>
      </c>
      <c r="D27" s="27">
        <v>70428</v>
      </c>
      <c r="E27" s="27">
        <v>69346</v>
      </c>
      <c r="F27" s="94">
        <f t="shared" si="0"/>
        <v>1.4585890678027295E-3</v>
      </c>
      <c r="G27" s="27">
        <f t="shared" si="1"/>
        <v>101</v>
      </c>
      <c r="H27" s="27">
        <f t="shared" si="2"/>
        <v>-1082</v>
      </c>
    </row>
    <row r="28" spans="1:8">
      <c r="A28" s="90">
        <v>28</v>
      </c>
      <c r="B28" s="89" t="s">
        <v>27</v>
      </c>
      <c r="C28" s="27">
        <v>114978</v>
      </c>
      <c r="D28" s="27">
        <v>117660</v>
      </c>
      <c r="E28" s="27">
        <v>117478</v>
      </c>
      <c r="F28" s="94">
        <f t="shared" si="0"/>
        <v>2.1743290020699611E-2</v>
      </c>
      <c r="G28" s="27">
        <f t="shared" si="1"/>
        <v>2500</v>
      </c>
      <c r="H28" s="27">
        <f t="shared" si="2"/>
        <v>-182</v>
      </c>
    </row>
    <row r="29" spans="1:8">
      <c r="A29" s="90">
        <v>29</v>
      </c>
      <c r="B29" s="89" t="s">
        <v>28</v>
      </c>
      <c r="C29" s="27">
        <v>62088</v>
      </c>
      <c r="D29" s="27">
        <v>63315</v>
      </c>
      <c r="E29" s="27">
        <v>63704</v>
      </c>
      <c r="F29" s="94">
        <f t="shared" si="0"/>
        <v>2.6027573766267232E-2</v>
      </c>
      <c r="G29" s="27">
        <f t="shared" si="1"/>
        <v>1616</v>
      </c>
      <c r="H29" s="27">
        <f t="shared" si="2"/>
        <v>389</v>
      </c>
    </row>
    <row r="30" spans="1:8">
      <c r="A30" s="90">
        <v>30</v>
      </c>
      <c r="B30" s="89" t="s">
        <v>29</v>
      </c>
      <c r="C30" s="27">
        <v>18602</v>
      </c>
      <c r="D30" s="27">
        <v>21016</v>
      </c>
      <c r="E30" s="27">
        <v>20315</v>
      </c>
      <c r="F30" s="94">
        <f t="shared" si="0"/>
        <v>9.2086872379314053E-2</v>
      </c>
      <c r="G30" s="27">
        <f t="shared" si="1"/>
        <v>1713</v>
      </c>
      <c r="H30" s="27">
        <f t="shared" si="2"/>
        <v>-701</v>
      </c>
    </row>
    <row r="31" spans="1:8">
      <c r="A31" s="90">
        <v>31</v>
      </c>
      <c r="B31" s="89" t="s">
        <v>30</v>
      </c>
      <c r="C31" s="27">
        <v>144550</v>
      </c>
      <c r="D31" s="27">
        <v>141039</v>
      </c>
      <c r="E31" s="27">
        <v>139724</v>
      </c>
      <c r="F31" s="94">
        <f t="shared" si="0"/>
        <v>-3.3386371497751643E-2</v>
      </c>
      <c r="G31" s="27">
        <f t="shared" si="1"/>
        <v>-4826</v>
      </c>
      <c r="H31" s="27">
        <f t="shared" si="2"/>
        <v>-1315</v>
      </c>
    </row>
    <row r="32" spans="1:8">
      <c r="A32" s="90">
        <v>32</v>
      </c>
      <c r="B32" s="89" t="s">
        <v>31</v>
      </c>
      <c r="C32" s="27">
        <v>46623</v>
      </c>
      <c r="D32" s="27">
        <v>47329</v>
      </c>
      <c r="E32" s="27">
        <v>47061</v>
      </c>
      <c r="F32" s="94">
        <f t="shared" si="0"/>
        <v>9.3945048581172384E-3</v>
      </c>
      <c r="G32" s="27">
        <f t="shared" si="1"/>
        <v>438</v>
      </c>
      <c r="H32" s="27">
        <f t="shared" si="2"/>
        <v>-268</v>
      </c>
    </row>
    <row r="33" spans="1:8">
      <c r="A33" s="90">
        <v>33</v>
      </c>
      <c r="B33" s="89" t="s">
        <v>32</v>
      </c>
      <c r="C33" s="27">
        <v>133461</v>
      </c>
      <c r="D33" s="27">
        <v>126735</v>
      </c>
      <c r="E33" s="27">
        <v>124627</v>
      </c>
      <c r="F33" s="94">
        <f t="shared" si="0"/>
        <v>-6.6191621522392316E-2</v>
      </c>
      <c r="G33" s="27">
        <f t="shared" si="1"/>
        <v>-8834</v>
      </c>
      <c r="H33" s="27">
        <f t="shared" si="2"/>
        <v>-2108</v>
      </c>
    </row>
    <row r="34" spans="1:8">
      <c r="A34" s="90">
        <v>35</v>
      </c>
      <c r="B34" s="89" t="s">
        <v>33</v>
      </c>
      <c r="C34" s="27">
        <v>67982</v>
      </c>
      <c r="D34" s="27">
        <v>69368</v>
      </c>
      <c r="E34" s="27">
        <v>68849</v>
      </c>
      <c r="F34" s="94">
        <f t="shared" si="0"/>
        <v>1.2753375893618898E-2</v>
      </c>
      <c r="G34" s="27">
        <f t="shared" si="1"/>
        <v>867</v>
      </c>
      <c r="H34" s="27">
        <f t="shared" si="2"/>
        <v>-519</v>
      </c>
    </row>
    <row r="35" spans="1:8">
      <c r="A35" s="90">
        <v>36</v>
      </c>
      <c r="B35" s="89" t="s">
        <v>34</v>
      </c>
      <c r="C35" s="27">
        <v>13591</v>
      </c>
      <c r="D35" s="27">
        <v>14539</v>
      </c>
      <c r="E35" s="27">
        <v>14728</v>
      </c>
      <c r="F35" s="94">
        <f t="shared" si="0"/>
        <v>8.3658303288941208E-2</v>
      </c>
      <c r="G35" s="27">
        <f t="shared" si="1"/>
        <v>1137</v>
      </c>
      <c r="H35" s="27">
        <f t="shared" si="2"/>
        <v>189</v>
      </c>
    </row>
    <row r="36" spans="1:8">
      <c r="A36" s="90">
        <v>37</v>
      </c>
      <c r="B36" s="89" t="s">
        <v>35</v>
      </c>
      <c r="C36" s="27">
        <v>7111</v>
      </c>
      <c r="D36" s="27">
        <v>8524</v>
      </c>
      <c r="E36" s="27">
        <v>8101</v>
      </c>
      <c r="F36" s="94">
        <f t="shared" si="0"/>
        <v>0.13922092532695823</v>
      </c>
      <c r="G36" s="27">
        <f t="shared" si="1"/>
        <v>990</v>
      </c>
      <c r="H36" s="27">
        <f t="shared" si="2"/>
        <v>-423</v>
      </c>
    </row>
    <row r="37" spans="1:8">
      <c r="A37" s="90">
        <v>38</v>
      </c>
      <c r="B37" s="89" t="s">
        <v>36</v>
      </c>
      <c r="C37" s="27">
        <v>51539</v>
      </c>
      <c r="D37" s="27">
        <v>52967</v>
      </c>
      <c r="E37" s="27">
        <v>52448</v>
      </c>
      <c r="F37" s="94">
        <f t="shared" si="0"/>
        <v>1.7637129164322165E-2</v>
      </c>
      <c r="G37" s="27">
        <f t="shared" si="1"/>
        <v>909</v>
      </c>
      <c r="H37" s="27">
        <f t="shared" si="2"/>
        <v>-519</v>
      </c>
    </row>
    <row r="38" spans="1:8">
      <c r="A38" s="90">
        <v>39</v>
      </c>
      <c r="B38" s="89" t="s">
        <v>37</v>
      </c>
      <c r="C38" s="27">
        <v>1466</v>
      </c>
      <c r="D38" s="27">
        <v>1390</v>
      </c>
      <c r="E38" s="27">
        <v>1393</v>
      </c>
      <c r="F38" s="94">
        <f t="shared" si="0"/>
        <v>-4.9795361527967257E-2</v>
      </c>
      <c r="G38" s="27">
        <f t="shared" si="1"/>
        <v>-73</v>
      </c>
      <c r="H38" s="27">
        <f t="shared" si="2"/>
        <v>3</v>
      </c>
    </row>
    <row r="39" spans="1:8">
      <c r="A39" s="90">
        <v>41</v>
      </c>
      <c r="B39" s="89" t="s">
        <v>38</v>
      </c>
      <c r="C39" s="27">
        <v>1033408</v>
      </c>
      <c r="D39" s="27">
        <v>1042242</v>
      </c>
      <c r="E39" s="27">
        <v>1011870</v>
      </c>
      <c r="F39" s="94">
        <f t="shared" si="0"/>
        <v>-2.0841719824115933E-2</v>
      </c>
      <c r="G39" s="27">
        <f t="shared" si="1"/>
        <v>-21538</v>
      </c>
      <c r="H39" s="27">
        <f t="shared" si="2"/>
        <v>-30372</v>
      </c>
    </row>
    <row r="40" spans="1:8">
      <c r="A40" s="90">
        <v>42</v>
      </c>
      <c r="B40" s="89" t="s">
        <v>39</v>
      </c>
      <c r="C40" s="27">
        <v>267399</v>
      </c>
      <c r="D40" s="27">
        <v>262379</v>
      </c>
      <c r="E40" s="27">
        <v>268665</v>
      </c>
      <c r="F40" s="94">
        <f t="shared" si="0"/>
        <v>4.7344978851828166E-3</v>
      </c>
      <c r="G40" s="27">
        <f t="shared" si="1"/>
        <v>1266</v>
      </c>
      <c r="H40" s="27">
        <f t="shared" si="2"/>
        <v>6286</v>
      </c>
    </row>
    <row r="41" spans="1:8">
      <c r="A41" s="90">
        <v>43</v>
      </c>
      <c r="B41" s="89" t="s">
        <v>40</v>
      </c>
      <c r="C41" s="27">
        <v>322380</v>
      </c>
      <c r="D41" s="27">
        <v>309591</v>
      </c>
      <c r="E41" s="27">
        <v>307939</v>
      </c>
      <c r="F41" s="94">
        <f t="shared" si="0"/>
        <v>-4.4794962466654258E-2</v>
      </c>
      <c r="G41" s="27">
        <f t="shared" si="1"/>
        <v>-14441</v>
      </c>
      <c r="H41" s="27">
        <f t="shared" si="2"/>
        <v>-1652</v>
      </c>
    </row>
    <row r="42" spans="1:8">
      <c r="A42" s="90">
        <v>45</v>
      </c>
      <c r="B42" s="89" t="s">
        <v>41</v>
      </c>
      <c r="C42" s="27">
        <v>177790</v>
      </c>
      <c r="D42" s="27">
        <v>187374</v>
      </c>
      <c r="E42" s="27">
        <v>187167</v>
      </c>
      <c r="F42" s="94">
        <f t="shared" si="0"/>
        <v>5.2741998987569608E-2</v>
      </c>
      <c r="G42" s="27">
        <f t="shared" si="1"/>
        <v>9377</v>
      </c>
      <c r="H42" s="27">
        <f t="shared" si="2"/>
        <v>-207</v>
      </c>
    </row>
    <row r="43" spans="1:8">
      <c r="A43" s="90">
        <v>46</v>
      </c>
      <c r="B43" s="89" t="s">
        <v>42</v>
      </c>
      <c r="C43" s="27">
        <v>626876</v>
      </c>
      <c r="D43" s="27">
        <v>645692</v>
      </c>
      <c r="E43" s="27">
        <v>642403</v>
      </c>
      <c r="F43" s="94">
        <f t="shared" si="0"/>
        <v>2.4768853808408681E-2</v>
      </c>
      <c r="G43" s="27">
        <f t="shared" si="1"/>
        <v>15527</v>
      </c>
      <c r="H43" s="27">
        <f t="shared" si="2"/>
        <v>-3289</v>
      </c>
    </row>
    <row r="44" spans="1:8">
      <c r="A44" s="90">
        <v>47</v>
      </c>
      <c r="B44" s="89" t="s">
        <v>43</v>
      </c>
      <c r="C44" s="27">
        <v>1241898</v>
      </c>
      <c r="D44" s="27">
        <v>1240108</v>
      </c>
      <c r="E44" s="27">
        <v>1237689</v>
      </c>
      <c r="F44" s="94">
        <f t="shared" si="0"/>
        <v>-3.3891672262939469E-3</v>
      </c>
      <c r="G44" s="27">
        <f t="shared" si="1"/>
        <v>-4209</v>
      </c>
      <c r="H44" s="27">
        <f t="shared" si="2"/>
        <v>-2419</v>
      </c>
    </row>
    <row r="45" spans="1:8">
      <c r="A45" s="90">
        <v>49</v>
      </c>
      <c r="B45" s="89" t="s">
        <v>44</v>
      </c>
      <c r="C45" s="27">
        <v>492702</v>
      </c>
      <c r="D45" s="27">
        <v>504869</v>
      </c>
      <c r="E45" s="27">
        <v>463444</v>
      </c>
      <c r="F45" s="94">
        <f t="shared" si="0"/>
        <v>-5.9382750628168751E-2</v>
      </c>
      <c r="G45" s="27">
        <f t="shared" si="1"/>
        <v>-29258</v>
      </c>
      <c r="H45" s="27">
        <f t="shared" si="2"/>
        <v>-41425</v>
      </c>
    </row>
    <row r="46" spans="1:8">
      <c r="A46" s="90">
        <v>50</v>
      </c>
      <c r="B46" s="89" t="s">
        <v>45</v>
      </c>
      <c r="C46" s="27">
        <v>17396</v>
      </c>
      <c r="D46" s="27">
        <v>15904</v>
      </c>
      <c r="E46" s="27">
        <v>16282</v>
      </c>
      <c r="F46" s="94">
        <f t="shared" si="0"/>
        <v>-6.403770981834904E-2</v>
      </c>
      <c r="G46" s="27">
        <f t="shared" si="1"/>
        <v>-1114</v>
      </c>
      <c r="H46" s="27">
        <f t="shared" si="2"/>
        <v>378</v>
      </c>
    </row>
    <row r="47" spans="1:8">
      <c r="A47" s="90">
        <v>51</v>
      </c>
      <c r="B47" s="89" t="s">
        <v>46</v>
      </c>
      <c r="C47" s="27">
        <v>5536</v>
      </c>
      <c r="D47" s="27">
        <v>4944</v>
      </c>
      <c r="E47" s="27">
        <v>5057</v>
      </c>
      <c r="F47" s="94">
        <f t="shared" si="0"/>
        <v>-8.6524566473988443E-2</v>
      </c>
      <c r="G47" s="27">
        <f t="shared" si="1"/>
        <v>-479</v>
      </c>
      <c r="H47" s="27">
        <f t="shared" si="2"/>
        <v>113</v>
      </c>
    </row>
    <row r="48" spans="1:8">
      <c r="A48" s="90">
        <v>52</v>
      </c>
      <c r="B48" s="89" t="s">
        <v>47</v>
      </c>
      <c r="C48" s="27">
        <v>184225</v>
      </c>
      <c r="D48" s="27">
        <v>186103</v>
      </c>
      <c r="E48" s="27">
        <v>185970</v>
      </c>
      <c r="F48" s="94">
        <f t="shared" si="0"/>
        <v>9.4721129054145745E-3</v>
      </c>
      <c r="G48" s="27">
        <f t="shared" si="1"/>
        <v>1745</v>
      </c>
      <c r="H48" s="27">
        <f t="shared" si="2"/>
        <v>-133</v>
      </c>
    </row>
    <row r="49" spans="1:8">
      <c r="A49" s="90">
        <v>53</v>
      </c>
      <c r="B49" s="89" t="s">
        <v>48</v>
      </c>
      <c r="C49" s="27">
        <v>25207</v>
      </c>
      <c r="D49" s="27">
        <v>23666</v>
      </c>
      <c r="E49" s="27">
        <v>24301</v>
      </c>
      <c r="F49" s="94">
        <f t="shared" si="0"/>
        <v>-3.5942396953227276E-2</v>
      </c>
      <c r="G49" s="27">
        <f t="shared" si="1"/>
        <v>-906</v>
      </c>
      <c r="H49" s="27">
        <f t="shared" si="2"/>
        <v>635</v>
      </c>
    </row>
    <row r="50" spans="1:8">
      <c r="A50" s="90">
        <v>55</v>
      </c>
      <c r="B50" s="89" t="s">
        <v>49</v>
      </c>
      <c r="C50" s="27">
        <v>244811</v>
      </c>
      <c r="D50" s="27">
        <v>226145</v>
      </c>
      <c r="E50" s="27">
        <v>229348</v>
      </c>
      <c r="F50" s="94">
        <f t="shared" si="0"/>
        <v>-6.3163011465988045E-2</v>
      </c>
      <c r="G50" s="27">
        <f t="shared" si="1"/>
        <v>-15463</v>
      </c>
      <c r="H50" s="27">
        <f t="shared" si="2"/>
        <v>3203</v>
      </c>
    </row>
    <row r="51" spans="1:8">
      <c r="A51" s="90">
        <v>56</v>
      </c>
      <c r="B51" s="89" t="s">
        <v>50</v>
      </c>
      <c r="C51" s="27">
        <v>559666</v>
      </c>
      <c r="D51" s="27">
        <v>582516</v>
      </c>
      <c r="E51" s="27">
        <v>574921</v>
      </c>
      <c r="F51" s="94">
        <f t="shared" si="0"/>
        <v>2.7257328478056553E-2</v>
      </c>
      <c r="G51" s="27">
        <f t="shared" si="1"/>
        <v>15255</v>
      </c>
      <c r="H51" s="27">
        <f t="shared" si="2"/>
        <v>-7595</v>
      </c>
    </row>
    <row r="52" spans="1:8">
      <c r="A52" s="90">
        <v>58</v>
      </c>
      <c r="B52" s="89" t="s">
        <v>51</v>
      </c>
      <c r="C52" s="27">
        <v>15425</v>
      </c>
      <c r="D52" s="27">
        <v>19186</v>
      </c>
      <c r="E52" s="27">
        <v>19305</v>
      </c>
      <c r="F52" s="94">
        <f t="shared" si="0"/>
        <v>0.25153970826580224</v>
      </c>
      <c r="G52" s="27">
        <f t="shared" si="1"/>
        <v>3880</v>
      </c>
      <c r="H52" s="27">
        <f t="shared" si="2"/>
        <v>119</v>
      </c>
    </row>
    <row r="53" spans="1:8">
      <c r="A53" s="90">
        <v>59</v>
      </c>
      <c r="B53" s="89" t="s">
        <v>52</v>
      </c>
      <c r="C53" s="27">
        <v>16850</v>
      </c>
      <c r="D53" s="27">
        <v>14903</v>
      </c>
      <c r="E53" s="27">
        <v>14376</v>
      </c>
      <c r="F53" s="94">
        <f t="shared" si="0"/>
        <v>-0.14682492581602374</v>
      </c>
      <c r="G53" s="27">
        <f t="shared" si="1"/>
        <v>-2474</v>
      </c>
      <c r="H53" s="27">
        <f t="shared" si="2"/>
        <v>-527</v>
      </c>
    </row>
    <row r="54" spans="1:8">
      <c r="A54" s="90">
        <v>60</v>
      </c>
      <c r="B54" s="89" t="s">
        <v>53</v>
      </c>
      <c r="C54" s="27">
        <v>7655</v>
      </c>
      <c r="D54" s="27">
        <v>8307</v>
      </c>
      <c r="E54" s="27">
        <v>8443</v>
      </c>
      <c r="F54" s="94">
        <f t="shared" si="0"/>
        <v>0.10293925538863488</v>
      </c>
      <c r="G54" s="27">
        <f t="shared" si="1"/>
        <v>788</v>
      </c>
      <c r="H54" s="27">
        <f t="shared" si="2"/>
        <v>136</v>
      </c>
    </row>
    <row r="55" spans="1:8">
      <c r="A55" s="90">
        <v>61</v>
      </c>
      <c r="B55" s="89" t="s">
        <v>54</v>
      </c>
      <c r="C55" s="27">
        <v>16395</v>
      </c>
      <c r="D55" s="27">
        <v>18425</v>
      </c>
      <c r="E55" s="27">
        <v>18106</v>
      </c>
      <c r="F55" s="94">
        <f t="shared" si="0"/>
        <v>0.1043610856968588</v>
      </c>
      <c r="G55" s="27">
        <f t="shared" si="1"/>
        <v>1711</v>
      </c>
      <c r="H55" s="27">
        <f t="shared" si="2"/>
        <v>-319</v>
      </c>
    </row>
    <row r="56" spans="1:8">
      <c r="A56" s="90">
        <v>62</v>
      </c>
      <c r="B56" s="89" t="s">
        <v>55</v>
      </c>
      <c r="C56" s="27">
        <v>50916</v>
      </c>
      <c r="D56" s="27">
        <v>57549</v>
      </c>
      <c r="E56" s="27">
        <v>56700</v>
      </c>
      <c r="F56" s="94">
        <f t="shared" si="0"/>
        <v>0.11359886872495875</v>
      </c>
      <c r="G56" s="27">
        <f t="shared" si="1"/>
        <v>5784</v>
      </c>
      <c r="H56" s="27">
        <f t="shared" si="2"/>
        <v>-849</v>
      </c>
    </row>
    <row r="57" spans="1:8">
      <c r="A57" s="90">
        <v>63</v>
      </c>
      <c r="B57" s="89" t="s">
        <v>56</v>
      </c>
      <c r="C57" s="27">
        <v>25185</v>
      </c>
      <c r="D57" s="27">
        <v>24130</v>
      </c>
      <c r="E57" s="27">
        <v>23903</v>
      </c>
      <c r="F57" s="94">
        <f t="shared" si="0"/>
        <v>-5.0903315465554891E-2</v>
      </c>
      <c r="G57" s="27">
        <f t="shared" si="1"/>
        <v>-1282</v>
      </c>
      <c r="H57" s="27">
        <f t="shared" si="2"/>
        <v>-227</v>
      </c>
    </row>
    <row r="58" spans="1:8">
      <c r="A58" s="90">
        <v>64</v>
      </c>
      <c r="B58" s="89" t="s">
        <v>57</v>
      </c>
      <c r="C58" s="27">
        <v>68188</v>
      </c>
      <c r="D58" s="27">
        <v>65288</v>
      </c>
      <c r="E58" s="27">
        <v>65065</v>
      </c>
      <c r="F58" s="94">
        <f t="shared" si="0"/>
        <v>-4.57998474804951E-2</v>
      </c>
      <c r="G58" s="27">
        <f t="shared" si="1"/>
        <v>-3123</v>
      </c>
      <c r="H58" s="27">
        <f t="shared" si="2"/>
        <v>-223</v>
      </c>
    </row>
    <row r="59" spans="1:8">
      <c r="A59" s="90">
        <v>65</v>
      </c>
      <c r="B59" s="89" t="s">
        <v>58</v>
      </c>
      <c r="C59" s="27">
        <v>21825</v>
      </c>
      <c r="D59" s="27">
        <v>20505</v>
      </c>
      <c r="E59" s="27">
        <v>20347</v>
      </c>
      <c r="F59" s="94">
        <f t="shared" si="0"/>
        <v>-6.7720504009163809E-2</v>
      </c>
      <c r="G59" s="27">
        <f t="shared" si="1"/>
        <v>-1478</v>
      </c>
      <c r="H59" s="27">
        <f t="shared" si="2"/>
        <v>-158</v>
      </c>
    </row>
    <row r="60" spans="1:8">
      <c r="A60" s="90">
        <v>66</v>
      </c>
      <c r="B60" s="89" t="s">
        <v>59</v>
      </c>
      <c r="C60" s="27">
        <v>43733</v>
      </c>
      <c r="D60" s="27">
        <v>45392</v>
      </c>
      <c r="E60" s="27">
        <v>45019</v>
      </c>
      <c r="F60" s="94">
        <f t="shared" si="0"/>
        <v>2.9405711933779981E-2</v>
      </c>
      <c r="G60" s="27">
        <f t="shared" si="1"/>
        <v>1286</v>
      </c>
      <c r="H60" s="27">
        <f t="shared" si="2"/>
        <v>-373</v>
      </c>
    </row>
    <row r="61" spans="1:8">
      <c r="A61" s="90">
        <v>68</v>
      </c>
      <c r="B61" s="89" t="s">
        <v>60</v>
      </c>
      <c r="C61" s="27">
        <v>93410</v>
      </c>
      <c r="D61" s="27">
        <v>103761</v>
      </c>
      <c r="E61" s="27">
        <v>104629</v>
      </c>
      <c r="F61" s="94">
        <f t="shared" si="0"/>
        <v>0.12010491382079007</v>
      </c>
      <c r="G61" s="27">
        <f t="shared" si="1"/>
        <v>11219</v>
      </c>
      <c r="H61" s="27">
        <f t="shared" si="2"/>
        <v>868</v>
      </c>
    </row>
    <row r="62" spans="1:8">
      <c r="A62" s="90">
        <v>69</v>
      </c>
      <c r="B62" s="89" t="s">
        <v>61</v>
      </c>
      <c r="C62" s="27">
        <v>137155</v>
      </c>
      <c r="D62" s="27">
        <v>137009</v>
      </c>
      <c r="E62" s="27">
        <v>136956</v>
      </c>
      <c r="F62" s="94">
        <f t="shared" si="0"/>
        <v>-1.4509132003937151E-3</v>
      </c>
      <c r="G62" s="27">
        <f t="shared" si="1"/>
        <v>-199</v>
      </c>
      <c r="H62" s="27">
        <f t="shared" si="2"/>
        <v>-53</v>
      </c>
    </row>
    <row r="63" spans="1:8">
      <c r="A63" s="90">
        <v>70</v>
      </c>
      <c r="B63" s="89" t="s">
        <v>62</v>
      </c>
      <c r="C63" s="27">
        <v>176141</v>
      </c>
      <c r="D63" s="27">
        <v>174215</v>
      </c>
      <c r="E63" s="27">
        <v>172072</v>
      </c>
      <c r="F63" s="94">
        <f t="shared" si="0"/>
        <v>-2.3100811281870776E-2</v>
      </c>
      <c r="G63" s="27">
        <f t="shared" si="1"/>
        <v>-4069</v>
      </c>
      <c r="H63" s="27">
        <f t="shared" si="2"/>
        <v>-2143</v>
      </c>
    </row>
    <row r="64" spans="1:8">
      <c r="A64" s="90">
        <v>71</v>
      </c>
      <c r="B64" s="89" t="s">
        <v>63</v>
      </c>
      <c r="C64" s="27">
        <v>130992</v>
      </c>
      <c r="D64" s="27">
        <v>135909</v>
      </c>
      <c r="E64" s="27">
        <v>135633</v>
      </c>
      <c r="F64" s="94">
        <f t="shared" si="0"/>
        <v>3.542964455844632E-2</v>
      </c>
      <c r="G64" s="27">
        <f t="shared" si="1"/>
        <v>4641</v>
      </c>
      <c r="H64" s="27">
        <f t="shared" si="2"/>
        <v>-276</v>
      </c>
    </row>
    <row r="65" spans="1:8">
      <c r="A65" s="90">
        <v>72</v>
      </c>
      <c r="B65" s="89" t="s">
        <v>64</v>
      </c>
      <c r="C65" s="27">
        <v>7953</v>
      </c>
      <c r="D65" s="27">
        <v>8636</v>
      </c>
      <c r="E65" s="27">
        <v>8995</v>
      </c>
      <c r="F65" s="94">
        <f t="shared" si="0"/>
        <v>0.1310197409782472</v>
      </c>
      <c r="G65" s="27">
        <f t="shared" si="1"/>
        <v>1042</v>
      </c>
      <c r="H65" s="27">
        <f t="shared" si="2"/>
        <v>359</v>
      </c>
    </row>
    <row r="66" spans="1:8">
      <c r="A66" s="90">
        <v>73</v>
      </c>
      <c r="B66" s="89" t="s">
        <v>65</v>
      </c>
      <c r="C66" s="27">
        <v>49568</v>
      </c>
      <c r="D66" s="27">
        <v>47236</v>
      </c>
      <c r="E66" s="27">
        <v>47411</v>
      </c>
      <c r="F66" s="94">
        <f t="shared" si="0"/>
        <v>-4.3515978050355071E-2</v>
      </c>
      <c r="G66" s="27">
        <f t="shared" si="1"/>
        <v>-2157</v>
      </c>
      <c r="H66" s="27">
        <f t="shared" si="2"/>
        <v>175</v>
      </c>
    </row>
    <row r="67" spans="1:8">
      <c r="A67" s="90">
        <v>74</v>
      </c>
      <c r="B67" s="89" t="s">
        <v>66</v>
      </c>
      <c r="C67" s="27">
        <v>27197</v>
      </c>
      <c r="D67" s="27">
        <v>30854</v>
      </c>
      <c r="E67" s="27">
        <v>31520</v>
      </c>
      <c r="F67" s="94">
        <f t="shared" ref="F67:F90" si="3">(E67-C67)/C67</f>
        <v>0.15895135492885246</v>
      </c>
      <c r="G67" s="27">
        <f t="shared" ref="G67:G90" si="4">E67-C67</f>
        <v>4323</v>
      </c>
      <c r="H67" s="27">
        <f t="shared" ref="H67:H90" si="5">E67-D67</f>
        <v>666</v>
      </c>
    </row>
    <row r="68" spans="1:8">
      <c r="A68" s="90">
        <v>75</v>
      </c>
      <c r="B68" s="89" t="s">
        <v>67</v>
      </c>
      <c r="C68" s="27">
        <v>6956</v>
      </c>
      <c r="D68" s="27">
        <v>6896</v>
      </c>
      <c r="E68" s="27">
        <v>6681</v>
      </c>
      <c r="F68" s="94">
        <f t="shared" si="3"/>
        <v>-3.953421506612996E-2</v>
      </c>
      <c r="G68" s="27">
        <f t="shared" si="4"/>
        <v>-275</v>
      </c>
      <c r="H68" s="27">
        <f t="shared" si="5"/>
        <v>-215</v>
      </c>
    </row>
    <row r="69" spans="1:8">
      <c r="A69" s="90">
        <v>77</v>
      </c>
      <c r="B69" s="89" t="s">
        <v>68</v>
      </c>
      <c r="C69" s="27">
        <v>27077</v>
      </c>
      <c r="D69" s="27">
        <v>26080</v>
      </c>
      <c r="E69" s="27">
        <v>25553</v>
      </c>
      <c r="F69" s="94">
        <f t="shared" si="3"/>
        <v>-5.6283931011559624E-2</v>
      </c>
      <c r="G69" s="27">
        <f t="shared" si="4"/>
        <v>-1524</v>
      </c>
      <c r="H69" s="27">
        <f t="shared" si="5"/>
        <v>-527</v>
      </c>
    </row>
    <row r="70" spans="1:8">
      <c r="A70" s="90">
        <v>78</v>
      </c>
      <c r="B70" s="89" t="s">
        <v>69</v>
      </c>
      <c r="C70" s="27">
        <v>27224</v>
      </c>
      <c r="D70" s="27">
        <v>32085</v>
      </c>
      <c r="E70" s="27">
        <v>32232</v>
      </c>
      <c r="F70" s="94">
        <f t="shared" si="3"/>
        <v>0.1839553335292389</v>
      </c>
      <c r="G70" s="27">
        <f t="shared" si="4"/>
        <v>5008</v>
      </c>
      <c r="H70" s="27">
        <f t="shared" si="5"/>
        <v>147</v>
      </c>
    </row>
    <row r="71" spans="1:8">
      <c r="A71" s="90">
        <v>79</v>
      </c>
      <c r="B71" s="89" t="s">
        <v>70</v>
      </c>
      <c r="C71" s="27">
        <v>50336</v>
      </c>
      <c r="D71" s="27">
        <v>47235</v>
      </c>
      <c r="E71" s="27">
        <v>46317</v>
      </c>
      <c r="F71" s="94">
        <f t="shared" si="3"/>
        <v>-7.9843452002542906E-2</v>
      </c>
      <c r="G71" s="27">
        <f t="shared" si="4"/>
        <v>-4019</v>
      </c>
      <c r="H71" s="27">
        <f t="shared" si="5"/>
        <v>-918</v>
      </c>
    </row>
    <row r="72" spans="1:8">
      <c r="A72" s="90">
        <v>80</v>
      </c>
      <c r="B72" s="89" t="s">
        <v>71</v>
      </c>
      <c r="C72" s="27">
        <v>202851</v>
      </c>
      <c r="D72" s="27">
        <v>210947</v>
      </c>
      <c r="E72" s="27">
        <v>207033</v>
      </c>
      <c r="F72" s="94">
        <f t="shared" si="3"/>
        <v>2.0616117248620908E-2</v>
      </c>
      <c r="G72" s="27">
        <f t="shared" si="4"/>
        <v>4182</v>
      </c>
      <c r="H72" s="27">
        <f t="shared" si="5"/>
        <v>-3914</v>
      </c>
    </row>
    <row r="73" spans="1:8">
      <c r="A73" s="90">
        <v>81</v>
      </c>
      <c r="B73" s="89" t="s">
        <v>72</v>
      </c>
      <c r="C73" s="27">
        <v>406738</v>
      </c>
      <c r="D73" s="27">
        <v>514954</v>
      </c>
      <c r="E73" s="27">
        <v>430516</v>
      </c>
      <c r="F73" s="94">
        <f t="shared" si="3"/>
        <v>5.846023730263708E-2</v>
      </c>
      <c r="G73" s="27">
        <f t="shared" si="4"/>
        <v>23778</v>
      </c>
      <c r="H73" s="27">
        <f t="shared" si="5"/>
        <v>-84438</v>
      </c>
    </row>
    <row r="74" spans="1:8">
      <c r="A74" s="90">
        <v>82</v>
      </c>
      <c r="B74" s="89" t="s">
        <v>73</v>
      </c>
      <c r="C74" s="27">
        <v>310484</v>
      </c>
      <c r="D74" s="27">
        <v>314408</v>
      </c>
      <c r="E74" s="27">
        <v>310102</v>
      </c>
      <c r="F74" s="94">
        <f t="shared" si="3"/>
        <v>-1.2303371510287164E-3</v>
      </c>
      <c r="G74" s="27">
        <f t="shared" si="4"/>
        <v>-382</v>
      </c>
      <c r="H74" s="27">
        <f t="shared" si="5"/>
        <v>-4306</v>
      </c>
    </row>
    <row r="75" spans="1:8">
      <c r="A75" s="90">
        <v>84</v>
      </c>
      <c r="B75" s="89" t="s">
        <v>74</v>
      </c>
      <c r="C75" s="27">
        <v>22305</v>
      </c>
      <c r="D75" s="27">
        <v>42637</v>
      </c>
      <c r="E75" s="27">
        <v>41235</v>
      </c>
      <c r="F75" s="94">
        <f t="shared" si="3"/>
        <v>0.84868863483523871</v>
      </c>
      <c r="G75" s="27">
        <f t="shared" si="4"/>
        <v>18930</v>
      </c>
      <c r="H75" s="27">
        <f t="shared" si="5"/>
        <v>-1402</v>
      </c>
    </row>
    <row r="76" spans="1:8">
      <c r="A76" s="90">
        <v>85</v>
      </c>
      <c r="B76" s="89" t="s">
        <v>75</v>
      </c>
      <c r="C76" s="27">
        <v>380470</v>
      </c>
      <c r="D76" s="27">
        <v>485876</v>
      </c>
      <c r="E76" s="27">
        <v>414935</v>
      </c>
      <c r="F76" s="94">
        <f t="shared" si="3"/>
        <v>9.0585328672431464E-2</v>
      </c>
      <c r="G76" s="27">
        <f t="shared" si="4"/>
        <v>34465</v>
      </c>
      <c r="H76" s="27">
        <f t="shared" si="5"/>
        <v>-70941</v>
      </c>
    </row>
    <row r="77" spans="1:8">
      <c r="A77" s="90">
        <v>86</v>
      </c>
      <c r="B77" s="89" t="s">
        <v>76</v>
      </c>
      <c r="C77" s="27">
        <v>176324</v>
      </c>
      <c r="D77" s="27">
        <v>185451</v>
      </c>
      <c r="E77" s="27">
        <v>187135</v>
      </c>
      <c r="F77" s="94">
        <f t="shared" si="3"/>
        <v>6.131326421814387E-2</v>
      </c>
      <c r="G77" s="27">
        <f t="shared" si="4"/>
        <v>10811</v>
      </c>
      <c r="H77" s="27">
        <f t="shared" si="5"/>
        <v>1684</v>
      </c>
    </row>
    <row r="78" spans="1:8">
      <c r="A78" s="90">
        <v>87</v>
      </c>
      <c r="B78" s="89" t="s">
        <v>77</v>
      </c>
      <c r="C78" s="27">
        <v>19610</v>
      </c>
      <c r="D78" s="27">
        <v>21090</v>
      </c>
      <c r="E78" s="27">
        <v>20959</v>
      </c>
      <c r="F78" s="94">
        <f t="shared" si="3"/>
        <v>6.8791432942376343E-2</v>
      </c>
      <c r="G78" s="27">
        <f t="shared" si="4"/>
        <v>1349</v>
      </c>
      <c r="H78" s="27">
        <f t="shared" si="5"/>
        <v>-131</v>
      </c>
    </row>
    <row r="79" spans="1:8">
      <c r="A79" s="90">
        <v>88</v>
      </c>
      <c r="B79" s="89" t="s">
        <v>78</v>
      </c>
      <c r="C79" s="27">
        <v>35608</v>
      </c>
      <c r="D79" s="27">
        <v>41245</v>
      </c>
      <c r="E79" s="27">
        <v>39563</v>
      </c>
      <c r="F79" s="94">
        <f t="shared" si="3"/>
        <v>0.11107054594473152</v>
      </c>
      <c r="G79" s="27">
        <f t="shared" si="4"/>
        <v>3955</v>
      </c>
      <c r="H79" s="27">
        <f t="shared" si="5"/>
        <v>-1682</v>
      </c>
    </row>
    <row r="80" spans="1:8">
      <c r="A80" s="90">
        <v>90</v>
      </c>
      <c r="B80" s="89" t="s">
        <v>79</v>
      </c>
      <c r="C80" s="27">
        <v>12307</v>
      </c>
      <c r="D80" s="27">
        <v>11711</v>
      </c>
      <c r="E80" s="27">
        <v>11520</v>
      </c>
      <c r="F80" s="94">
        <f t="shared" si="3"/>
        <v>-6.3947347038270902E-2</v>
      </c>
      <c r="G80" s="27">
        <f t="shared" si="4"/>
        <v>-787</v>
      </c>
      <c r="H80" s="27">
        <f t="shared" si="5"/>
        <v>-191</v>
      </c>
    </row>
    <row r="81" spans="1:8">
      <c r="A81" s="90">
        <v>91</v>
      </c>
      <c r="B81" s="89" t="s">
        <v>80</v>
      </c>
      <c r="C81" s="27">
        <v>2799</v>
      </c>
      <c r="D81" s="27">
        <v>3358</v>
      </c>
      <c r="E81" s="27">
        <v>3329</v>
      </c>
      <c r="F81" s="94">
        <f t="shared" si="3"/>
        <v>0.18935334047874242</v>
      </c>
      <c r="G81" s="27">
        <f t="shared" si="4"/>
        <v>530</v>
      </c>
      <c r="H81" s="27">
        <f t="shared" si="5"/>
        <v>-29</v>
      </c>
    </row>
    <row r="82" spans="1:8">
      <c r="A82" s="90">
        <v>92</v>
      </c>
      <c r="B82" s="89" t="s">
        <v>81</v>
      </c>
      <c r="C82" s="27">
        <v>11464</v>
      </c>
      <c r="D82" s="27">
        <v>10052</v>
      </c>
      <c r="E82" s="27">
        <v>9862</v>
      </c>
      <c r="F82" s="94">
        <f t="shared" si="3"/>
        <v>-0.13974180041870202</v>
      </c>
      <c r="G82" s="27">
        <f t="shared" si="4"/>
        <v>-1602</v>
      </c>
      <c r="H82" s="27">
        <f t="shared" si="5"/>
        <v>-190</v>
      </c>
    </row>
    <row r="83" spans="1:8">
      <c r="A83" s="90">
        <v>93</v>
      </c>
      <c r="B83" s="89" t="s">
        <v>82</v>
      </c>
      <c r="C83" s="27">
        <v>43201</v>
      </c>
      <c r="D83" s="27">
        <v>42054</v>
      </c>
      <c r="E83" s="27">
        <v>42889</v>
      </c>
      <c r="F83" s="94">
        <f t="shared" si="3"/>
        <v>-7.2220550450221056E-3</v>
      </c>
      <c r="G83" s="27">
        <f t="shared" si="4"/>
        <v>-312</v>
      </c>
      <c r="H83" s="27">
        <f t="shared" si="5"/>
        <v>835</v>
      </c>
    </row>
    <row r="84" spans="1:8">
      <c r="A84" s="90">
        <v>94</v>
      </c>
      <c r="B84" s="89" t="s">
        <v>83</v>
      </c>
      <c r="C84" s="27">
        <v>42140</v>
      </c>
      <c r="D84" s="27">
        <v>43724</v>
      </c>
      <c r="E84" s="27">
        <v>42842</v>
      </c>
      <c r="F84" s="94">
        <f t="shared" si="3"/>
        <v>1.665875652586616E-2</v>
      </c>
      <c r="G84" s="27">
        <f t="shared" si="4"/>
        <v>702</v>
      </c>
      <c r="H84" s="27">
        <f t="shared" si="5"/>
        <v>-882</v>
      </c>
    </row>
    <row r="85" spans="1:8">
      <c r="A85" s="90">
        <v>95</v>
      </c>
      <c r="B85" s="89" t="s">
        <v>84</v>
      </c>
      <c r="C85" s="27">
        <v>60678</v>
      </c>
      <c r="D85" s="27">
        <v>58655</v>
      </c>
      <c r="E85" s="27">
        <v>58626</v>
      </c>
      <c r="F85" s="94">
        <f t="shared" si="3"/>
        <v>-3.3817858202313852E-2</v>
      </c>
      <c r="G85" s="27">
        <f t="shared" si="4"/>
        <v>-2052</v>
      </c>
      <c r="H85" s="27">
        <f t="shared" si="5"/>
        <v>-29</v>
      </c>
    </row>
    <row r="86" spans="1:8">
      <c r="A86" s="90">
        <v>96</v>
      </c>
      <c r="B86" s="89" t="s">
        <v>85</v>
      </c>
      <c r="C86" s="27">
        <v>104836</v>
      </c>
      <c r="D86" s="27">
        <v>102472</v>
      </c>
      <c r="E86" s="27">
        <v>101597</v>
      </c>
      <c r="F86" s="94">
        <f t="shared" si="3"/>
        <v>-3.0895875462627342E-2</v>
      </c>
      <c r="G86" s="27">
        <f t="shared" si="4"/>
        <v>-3239</v>
      </c>
      <c r="H86" s="27">
        <f t="shared" si="5"/>
        <v>-875</v>
      </c>
    </row>
    <row r="87" spans="1:8">
      <c r="A87" s="90">
        <v>97</v>
      </c>
      <c r="B87" s="89" t="s">
        <v>86</v>
      </c>
      <c r="C87" s="27">
        <v>34427</v>
      </c>
      <c r="D87" s="27">
        <v>27142</v>
      </c>
      <c r="E87" s="27">
        <v>26340</v>
      </c>
      <c r="F87" s="94">
        <f t="shared" si="3"/>
        <v>-0.23490283788886629</v>
      </c>
      <c r="G87" s="27">
        <f t="shared" si="4"/>
        <v>-8087</v>
      </c>
      <c r="H87" s="27">
        <f t="shared" si="5"/>
        <v>-802</v>
      </c>
    </row>
    <row r="88" spans="1:8">
      <c r="A88" s="90">
        <v>98</v>
      </c>
      <c r="B88" s="89" t="s">
        <v>87</v>
      </c>
      <c r="C88" s="27">
        <v>1195</v>
      </c>
      <c r="D88" s="27">
        <v>1086</v>
      </c>
      <c r="E88" s="27">
        <v>1094</v>
      </c>
      <c r="F88" s="94">
        <f t="shared" si="3"/>
        <v>-8.4518828451882841E-2</v>
      </c>
      <c r="G88" s="27">
        <f t="shared" si="4"/>
        <v>-101</v>
      </c>
      <c r="H88" s="27">
        <f t="shared" si="5"/>
        <v>8</v>
      </c>
    </row>
    <row r="89" spans="1:8">
      <c r="A89" s="90">
        <v>99</v>
      </c>
      <c r="B89" s="89" t="s">
        <v>88</v>
      </c>
      <c r="C89" s="27">
        <v>3663</v>
      </c>
      <c r="D89" s="27">
        <v>4068</v>
      </c>
      <c r="E89" s="27">
        <v>4066</v>
      </c>
      <c r="F89" s="94">
        <f t="shared" si="3"/>
        <v>0.11001911001911002</v>
      </c>
      <c r="G89" s="27">
        <f t="shared" si="4"/>
        <v>403</v>
      </c>
      <c r="H89" s="27">
        <f t="shared" si="5"/>
        <v>-2</v>
      </c>
    </row>
    <row r="90" spans="1:8" s="120" customFormat="1" ht="14.5" customHeight="1">
      <c r="A90" s="172" t="s">
        <v>89</v>
      </c>
      <c r="B90" s="172"/>
      <c r="C90" s="124">
        <v>11112357</v>
      </c>
      <c r="D90" s="124">
        <v>11374375</v>
      </c>
      <c r="E90" s="124">
        <v>11102717</v>
      </c>
      <c r="F90" s="117">
        <f t="shared" si="3"/>
        <v>-8.6750272691923057E-4</v>
      </c>
      <c r="G90" s="125">
        <f t="shared" si="4"/>
        <v>-9640</v>
      </c>
      <c r="H90" s="125">
        <f t="shared" si="5"/>
        <v>-271658</v>
      </c>
    </row>
  </sheetData>
  <mergeCells count="1">
    <mergeCell ref="A90:B9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20</vt:i4>
      </vt:variant>
    </vt:vector>
  </HeadingPairs>
  <TitlesOfParts>
    <vt:vector size="20" baseType="lpstr">
      <vt:lpstr>Endeksler</vt:lpstr>
      <vt:lpstr>4a_Sektör</vt:lpstr>
      <vt:lpstr>4a_İmalat_Sektör</vt:lpstr>
      <vt:lpstr>4a_İşyeri_Sektör</vt:lpstr>
      <vt:lpstr>4a_İl</vt:lpstr>
      <vt:lpstr>4b_Esnaf_İl</vt:lpstr>
      <vt:lpstr>4b_Tarım_İl</vt:lpstr>
      <vt:lpstr>4c_Kamu_İl </vt:lpstr>
      <vt:lpstr>4a_İşyeri_İl</vt:lpstr>
      <vt:lpstr>4a_Kadın_Sektör</vt:lpstr>
      <vt:lpstr>4a_Kadın_İmalat_Sektör</vt:lpstr>
      <vt:lpstr>4a_Kadın_İl</vt:lpstr>
      <vt:lpstr>İşsizlikSigortası_Başvuru</vt:lpstr>
      <vt:lpstr>İşsizlikSigortası_Ödeme</vt:lpstr>
      <vt:lpstr>Ortalama_Günlük_Kazanç_Sektör</vt:lpstr>
      <vt:lpstr>Ortalama_Günlük_Kazanç_İl</vt:lpstr>
      <vt:lpstr>KOBİ_İşyeri_İl</vt:lpstr>
      <vt:lpstr>KOBİ_İşyeri_Sektör</vt:lpstr>
      <vt:lpstr>KOBİ_Sigortalı_İl</vt:lpstr>
      <vt:lpstr>KOBİ_Sigortalı_Sektör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tepav</dc:creator>
  <cp:lastModifiedBy>ASUS 14</cp:lastModifiedBy>
  <dcterms:created xsi:type="dcterms:W3CDTF">2011-08-11T09:01:00Z</dcterms:created>
  <dcterms:modified xsi:type="dcterms:W3CDTF">2016-10-14T07:50:21Z</dcterms:modified>
</cp:coreProperties>
</file>