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drawings/drawing6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7.xml" ContentType="application/vnd.openxmlformats-officedocument.drawing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drawings/drawing8.xml" ContentType="application/vnd.openxmlformats-officedocument.drawing+xml"/>
  <Override PartName="/xl/charts/chart11.xml" ContentType="application/vnd.openxmlformats-officedocument.drawingml.chart+xml"/>
  <Override PartName="/xl/drawings/drawing9.xml" ContentType="application/vnd.openxmlformats-officedocument.drawing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drawings/drawing10.xml" ContentType="application/vnd.openxmlformats-officedocument.drawing+xml"/>
  <Override PartName="/xl/charts/chart14.xml" ContentType="application/vnd.openxmlformats-officedocument.drawingml.chart+xml"/>
  <Override PartName="/xl/drawings/drawing11.xml" ContentType="application/vnd.openxmlformats-officedocument.drawing+xml"/>
  <Override PartName="/xl/charts/chart15.xml" ContentType="application/vnd.openxmlformats-officedocument.drawingml.chart+xml"/>
  <Override PartName="/xl/drawings/drawing12.xml" ContentType="application/vnd.openxmlformats-officedocument.drawing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drawings/drawing13.xml" ContentType="application/vnd.openxmlformats-officedocument.drawing+xml"/>
  <Override PartName="/xl/charts/chart19.xml" ContentType="application/vnd.openxmlformats-officedocument.drawingml.chart+xml"/>
  <Override PartName="/xl/drawings/drawing14.xml" ContentType="application/vnd.openxmlformats-officedocument.drawing+xml"/>
  <Override PartName="/xl/charts/chart20.xml" ContentType="application/vnd.openxmlformats-officedocument.drawingml.chart+xml"/>
  <Override PartName="/xl/drawings/drawing15.xml" ContentType="application/vnd.openxmlformats-officedocument.drawing+xml"/>
  <Override PartName="/xl/charts/chart21.xml" ContentType="application/vnd.openxmlformats-officedocument.drawingml.chart+xml"/>
  <Override PartName="/xl/drawings/drawing16.xml" ContentType="application/vnd.openxmlformats-officedocument.drawing+xml"/>
  <Override PartName="/xl/charts/chart22.xml" ContentType="application/vnd.openxmlformats-officedocument.drawingml.chart+xml"/>
  <Override PartName="/xl/drawings/drawing17.xml" ContentType="application/vnd.openxmlformats-officedocument.drawing+xml"/>
  <Override PartName="/xl/charts/chart23.xml" ContentType="application/vnd.openxmlformats-officedocument.drawingml.chart+xml"/>
  <Override PartName="/xl/drawings/drawing18.xml" ContentType="application/vnd.openxmlformats-officedocument.drawing+xml"/>
  <Override PartName="/xl/charts/chart2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 defaultThemeVersion="124226"/>
  <bookViews>
    <workbookView xWindow="0" yWindow="0" windowWidth="4620" windowHeight="7260" tabRatio="837" firstSheet="2" activeTab="5"/>
  </bookViews>
  <sheets>
    <sheet name="Endeksler" sheetId="27" r:id="rId1"/>
    <sheet name="4a_Sektör" sheetId="2" r:id="rId2"/>
    <sheet name="4a_İmalat_Sektör" sheetId="21" r:id="rId3"/>
    <sheet name="4a_İşyeri_Sektör" sheetId="17" r:id="rId4"/>
    <sheet name="4a_İl" sheetId="3" r:id="rId5"/>
    <sheet name="4b_Esnaf_İl" sheetId="24" r:id="rId6"/>
    <sheet name="4b_Tarım_İl" sheetId="25" r:id="rId7"/>
    <sheet name="4c_Kamu_İl " sheetId="26" r:id="rId8"/>
    <sheet name="4a_İşyeri_İl" sheetId="18" r:id="rId9"/>
    <sheet name="4a_Kadın_Sektör" sheetId="5" r:id="rId10"/>
    <sheet name="4a_Kadın_İmalat_Sektör" sheetId="23" r:id="rId11"/>
    <sheet name="4a_Kadın_İl" sheetId="30" r:id="rId12"/>
    <sheet name="İşsizlikSigortası_Başvuru" sheetId="8" r:id="rId13"/>
    <sheet name="İşsizlikSigortası_Ödeme" sheetId="9" r:id="rId14"/>
    <sheet name="Ortalama_Günlük_Kazanç_Sektör" sheetId="28" r:id="rId15"/>
    <sheet name="Ortalama_Günlük_Kazanç_İl" sheetId="29" r:id="rId16"/>
    <sheet name="KOBİ_İşyeri_İl" sheetId="31" r:id="rId17"/>
    <sheet name="KOBİ_İşyeri_Sektör" sheetId="32" r:id="rId18"/>
    <sheet name="KOBİ_Sigortalı_İl" sheetId="33" r:id="rId19"/>
    <sheet name="KOBİ_Sigortalı_Sektör" sheetId="34" r:id="rId20"/>
  </sheets>
  <definedNames>
    <definedName name="_xlnm._FilterDatabase" localSheetId="4" hidden="1">'4a_İl'!$A$1:$H$84</definedName>
    <definedName name="_xlnm._FilterDatabase" localSheetId="2" hidden="1">'4a_İmalat_Sektör'!$A$1:$H$26</definedName>
    <definedName name="_xlnm._FilterDatabase" localSheetId="8" hidden="1">'4a_İşyeri_İl'!$A$1:$H$90</definedName>
    <definedName name="_xlnm._FilterDatabase" localSheetId="3" hidden="1">'4a_İşyeri_Sektör'!$A$1:$H$95</definedName>
    <definedName name="_xlnm._FilterDatabase" localSheetId="10" hidden="1">'4a_Kadın_İmalat_Sektör'!$A$1:$H$17</definedName>
    <definedName name="_xlnm._FilterDatabase" localSheetId="9" hidden="1">'4a_Kadın_Sektör'!$A$1:$H$90</definedName>
    <definedName name="_xlnm._FilterDatabase" localSheetId="1" hidden="1">'4a_Sektör'!$A$1:$H$90</definedName>
    <definedName name="_xlnm._FilterDatabase" localSheetId="5" hidden="1">'4b_Esnaf_İl'!$A$1:$H$84</definedName>
    <definedName name="_xlnm._FilterDatabase" localSheetId="6" hidden="1">'4b_Tarım_İl'!$A$1:$H$84</definedName>
    <definedName name="_xlnm._FilterDatabase" localSheetId="7" hidden="1">'4c_Kamu_İl '!$A$1:$H$83</definedName>
    <definedName name="_xlnm._FilterDatabase" localSheetId="0" hidden="1">Endeksler!$A$1:$I$1</definedName>
    <definedName name="_xlnm._FilterDatabase" localSheetId="12" hidden="1">İşsizlikSigortası_Başvuru!$A$1:$E$83</definedName>
    <definedName name="_xlnm._FilterDatabase" localSheetId="13" hidden="1">İşsizlikSigortası_Ödeme!$A$1:$F$83</definedName>
  </definedNames>
  <calcPr calcId="145621"/>
  <fileRecoveryPr autoRecover="0"/>
</workbook>
</file>

<file path=xl/calcChain.xml><?xml version="1.0" encoding="utf-8"?>
<calcChain xmlns="http://schemas.openxmlformats.org/spreadsheetml/2006/main">
  <c r="F3" i="30" l="1"/>
  <c r="F4" i="30"/>
  <c r="F5" i="30"/>
  <c r="F6" i="30"/>
  <c r="F7" i="30"/>
  <c r="F8" i="30"/>
  <c r="F9" i="30"/>
  <c r="F10" i="30"/>
  <c r="F11" i="30"/>
  <c r="F12" i="30"/>
  <c r="F13" i="30"/>
  <c r="F14" i="30"/>
  <c r="F15" i="30"/>
  <c r="F16" i="30"/>
  <c r="F17" i="30"/>
  <c r="F18" i="30"/>
  <c r="F19" i="30"/>
  <c r="F20" i="30"/>
  <c r="F21" i="30"/>
  <c r="F22" i="30"/>
  <c r="F23" i="30"/>
  <c r="F24" i="30"/>
  <c r="F25" i="30"/>
  <c r="F26" i="30"/>
  <c r="F27" i="30"/>
  <c r="F28" i="30"/>
  <c r="F29" i="30"/>
  <c r="F30" i="30"/>
  <c r="F31" i="30"/>
  <c r="F32" i="30"/>
  <c r="F33" i="30"/>
  <c r="F34" i="30"/>
  <c r="F35" i="30"/>
  <c r="F36" i="30"/>
  <c r="F37" i="30"/>
  <c r="F38" i="30"/>
  <c r="F39" i="30"/>
  <c r="F40" i="30"/>
  <c r="F41" i="30"/>
  <c r="F42" i="30"/>
  <c r="F43" i="30"/>
  <c r="F44" i="30"/>
  <c r="F45" i="30"/>
  <c r="F46" i="30"/>
  <c r="F47" i="30"/>
  <c r="F48" i="30"/>
  <c r="F49" i="30"/>
  <c r="F50" i="30"/>
  <c r="F51" i="30"/>
  <c r="F52" i="30"/>
  <c r="F53" i="30"/>
  <c r="F54" i="30"/>
  <c r="F55" i="30"/>
  <c r="F56" i="30"/>
  <c r="F57" i="30"/>
  <c r="F58" i="30"/>
  <c r="F59" i="30"/>
  <c r="F60" i="30"/>
  <c r="F61" i="30"/>
  <c r="F62" i="30"/>
  <c r="F63" i="30"/>
  <c r="F64" i="30"/>
  <c r="F65" i="30"/>
  <c r="F66" i="30"/>
  <c r="F67" i="30"/>
  <c r="F68" i="30"/>
  <c r="F69" i="30"/>
  <c r="F70" i="30"/>
  <c r="F71" i="30"/>
  <c r="F72" i="30"/>
  <c r="F73" i="30"/>
  <c r="F74" i="30"/>
  <c r="F75" i="30"/>
  <c r="F76" i="30"/>
  <c r="F77" i="30"/>
  <c r="F78" i="30"/>
  <c r="F79" i="30"/>
  <c r="F80" i="30"/>
  <c r="F81" i="30"/>
  <c r="F82" i="30"/>
  <c r="F83" i="30"/>
  <c r="F2" i="30"/>
  <c r="C90" i="27" l="1"/>
  <c r="I90" i="27"/>
  <c r="G90" i="27"/>
  <c r="E90" i="27"/>
  <c r="K83" i="3" l="1"/>
  <c r="F2" i="23" l="1"/>
  <c r="G2" i="23"/>
  <c r="H2" i="23"/>
  <c r="J2" i="23"/>
  <c r="F3" i="23"/>
  <c r="G3" i="23"/>
  <c r="H3" i="23"/>
  <c r="J3" i="23"/>
  <c r="F4" i="23"/>
  <c r="G4" i="23"/>
  <c r="H4" i="23"/>
  <c r="J4" i="23"/>
  <c r="F5" i="23"/>
  <c r="G5" i="23"/>
  <c r="H5" i="23"/>
  <c r="J5" i="23"/>
  <c r="F6" i="23"/>
  <c r="G6" i="23"/>
  <c r="H6" i="23"/>
  <c r="J6" i="23"/>
  <c r="F7" i="23"/>
  <c r="G7" i="23"/>
  <c r="H7" i="23"/>
  <c r="J7" i="23"/>
  <c r="F8" i="23"/>
  <c r="G8" i="23"/>
  <c r="H8" i="23"/>
  <c r="J8" i="23"/>
  <c r="F9" i="23"/>
  <c r="G9" i="23"/>
  <c r="H9" i="23"/>
  <c r="J9" i="23"/>
  <c r="F10" i="23"/>
  <c r="G10" i="23"/>
  <c r="H10" i="23"/>
  <c r="J10" i="23"/>
  <c r="F11" i="23"/>
  <c r="G11" i="23"/>
  <c r="H11" i="23"/>
  <c r="J11" i="23"/>
  <c r="F12" i="23"/>
  <c r="G12" i="23"/>
  <c r="H12" i="23"/>
  <c r="J12" i="23"/>
  <c r="F13" i="23"/>
  <c r="G13" i="23"/>
  <c r="H13" i="23"/>
  <c r="J13" i="23"/>
  <c r="F14" i="23"/>
  <c r="G14" i="23"/>
  <c r="H14" i="23"/>
  <c r="J14" i="23"/>
  <c r="F15" i="23"/>
  <c r="G15" i="23"/>
  <c r="H15" i="23"/>
  <c r="J15" i="23"/>
  <c r="F16" i="23"/>
  <c r="G16" i="23"/>
  <c r="H16" i="23"/>
  <c r="J16" i="23"/>
  <c r="F17" i="23"/>
  <c r="G17" i="23"/>
  <c r="H17" i="23"/>
  <c r="J17" i="23"/>
  <c r="F18" i="23"/>
  <c r="G18" i="23"/>
  <c r="H18" i="23"/>
  <c r="J18" i="23"/>
  <c r="F19" i="23"/>
  <c r="G19" i="23"/>
  <c r="H19" i="23"/>
  <c r="J19" i="23"/>
  <c r="I89" i="27" l="1"/>
  <c r="G89" i="27"/>
  <c r="E89" i="27"/>
  <c r="C89" i="27"/>
  <c r="H90" i="34" l="1"/>
  <c r="G90" i="34"/>
  <c r="F90" i="34"/>
  <c r="H89" i="34"/>
  <c r="G89" i="34"/>
  <c r="F89" i="34"/>
  <c r="H88" i="34"/>
  <c r="G88" i="34"/>
  <c r="F88" i="34"/>
  <c r="H87" i="34"/>
  <c r="G87" i="34"/>
  <c r="F87" i="34"/>
  <c r="H86" i="34"/>
  <c r="G86" i="34"/>
  <c r="F86" i="34"/>
  <c r="H85" i="34"/>
  <c r="G85" i="34"/>
  <c r="F85" i="34"/>
  <c r="H84" i="34"/>
  <c r="G84" i="34"/>
  <c r="F84" i="34"/>
  <c r="H83" i="34"/>
  <c r="G83" i="34"/>
  <c r="F83" i="34"/>
  <c r="H82" i="34"/>
  <c r="G82" i="34"/>
  <c r="F82" i="34"/>
  <c r="H81" i="34"/>
  <c r="G81" i="34"/>
  <c r="F81" i="34"/>
  <c r="H80" i="34"/>
  <c r="G80" i="34"/>
  <c r="F80" i="34"/>
  <c r="H79" i="34"/>
  <c r="G79" i="34"/>
  <c r="F79" i="34"/>
  <c r="H78" i="34"/>
  <c r="G78" i="34"/>
  <c r="F78" i="34"/>
  <c r="H77" i="34"/>
  <c r="G77" i="34"/>
  <c r="F77" i="34"/>
  <c r="H76" i="34"/>
  <c r="G76" i="34"/>
  <c r="F76" i="34"/>
  <c r="H75" i="34"/>
  <c r="G75" i="34"/>
  <c r="F75" i="34"/>
  <c r="H74" i="34"/>
  <c r="G74" i="34"/>
  <c r="F74" i="34"/>
  <c r="H73" i="34"/>
  <c r="G73" i="34"/>
  <c r="F73" i="34"/>
  <c r="H72" i="34"/>
  <c r="G72" i="34"/>
  <c r="F72" i="34"/>
  <c r="H71" i="34"/>
  <c r="G71" i="34"/>
  <c r="F71" i="34"/>
  <c r="H70" i="34"/>
  <c r="G70" i="34"/>
  <c r="F70" i="34"/>
  <c r="H69" i="34"/>
  <c r="G69" i="34"/>
  <c r="F69" i="34"/>
  <c r="H68" i="34"/>
  <c r="G68" i="34"/>
  <c r="F68" i="34"/>
  <c r="H67" i="34"/>
  <c r="G67" i="34"/>
  <c r="F67" i="34"/>
  <c r="H66" i="34"/>
  <c r="G66" i="34"/>
  <c r="F66" i="34"/>
  <c r="H65" i="34"/>
  <c r="G65" i="34"/>
  <c r="F65" i="34"/>
  <c r="H64" i="34"/>
  <c r="G64" i="34"/>
  <c r="F64" i="34"/>
  <c r="H63" i="34"/>
  <c r="G63" i="34"/>
  <c r="F63" i="34"/>
  <c r="H62" i="34"/>
  <c r="G62" i="34"/>
  <c r="F62" i="34"/>
  <c r="H61" i="34"/>
  <c r="G61" i="34"/>
  <c r="F61" i="34"/>
  <c r="H60" i="34"/>
  <c r="G60" i="34"/>
  <c r="F60" i="34"/>
  <c r="H59" i="34"/>
  <c r="G59" i="34"/>
  <c r="F59" i="34"/>
  <c r="H58" i="34"/>
  <c r="G58" i="34"/>
  <c r="F58" i="34"/>
  <c r="H57" i="34"/>
  <c r="G57" i="34"/>
  <c r="F57" i="34"/>
  <c r="H56" i="34"/>
  <c r="G56" i="34"/>
  <c r="F56" i="34"/>
  <c r="H55" i="34"/>
  <c r="G55" i="34"/>
  <c r="F55" i="34"/>
  <c r="H54" i="34"/>
  <c r="G54" i="34"/>
  <c r="F54" i="34"/>
  <c r="H53" i="34"/>
  <c r="G53" i="34"/>
  <c r="F53" i="34"/>
  <c r="H52" i="34"/>
  <c r="G52" i="34"/>
  <c r="F52" i="34"/>
  <c r="H51" i="34"/>
  <c r="G51" i="34"/>
  <c r="F51" i="34"/>
  <c r="H50" i="34"/>
  <c r="G50" i="34"/>
  <c r="F50" i="34"/>
  <c r="H49" i="34"/>
  <c r="G49" i="34"/>
  <c r="F49" i="34"/>
  <c r="H48" i="34"/>
  <c r="G48" i="34"/>
  <c r="F48" i="34"/>
  <c r="H47" i="34"/>
  <c r="G47" i="34"/>
  <c r="F47" i="34"/>
  <c r="H46" i="34"/>
  <c r="G46" i="34"/>
  <c r="F46" i="34"/>
  <c r="H45" i="34"/>
  <c r="G45" i="34"/>
  <c r="F45" i="34"/>
  <c r="H44" i="34"/>
  <c r="G44" i="34"/>
  <c r="F44" i="34"/>
  <c r="H43" i="34"/>
  <c r="G43" i="34"/>
  <c r="F43" i="34"/>
  <c r="H42" i="34"/>
  <c r="G42" i="34"/>
  <c r="F42" i="34"/>
  <c r="H41" i="34"/>
  <c r="G41" i="34"/>
  <c r="F41" i="34"/>
  <c r="H40" i="34"/>
  <c r="G40" i="34"/>
  <c r="F40" i="34"/>
  <c r="H39" i="34"/>
  <c r="G39" i="34"/>
  <c r="F39" i="34"/>
  <c r="H38" i="34"/>
  <c r="G38" i="34"/>
  <c r="F38" i="34"/>
  <c r="H37" i="34"/>
  <c r="G37" i="34"/>
  <c r="F37" i="34"/>
  <c r="H36" i="34"/>
  <c r="G36" i="34"/>
  <c r="F36" i="34"/>
  <c r="H35" i="34"/>
  <c r="G35" i="34"/>
  <c r="F35" i="34"/>
  <c r="H34" i="34"/>
  <c r="G34" i="34"/>
  <c r="F34" i="34"/>
  <c r="H33" i="34"/>
  <c r="G33" i="34"/>
  <c r="F33" i="34"/>
  <c r="H32" i="34"/>
  <c r="G32" i="34"/>
  <c r="F32" i="34"/>
  <c r="H31" i="34"/>
  <c r="G31" i="34"/>
  <c r="F31" i="34"/>
  <c r="H30" i="34"/>
  <c r="G30" i="34"/>
  <c r="F30" i="34"/>
  <c r="H29" i="34"/>
  <c r="G29" i="34"/>
  <c r="F29" i="34"/>
  <c r="H28" i="34"/>
  <c r="G28" i="34"/>
  <c r="F28" i="34"/>
  <c r="H27" i="34"/>
  <c r="G27" i="34"/>
  <c r="F27" i="34"/>
  <c r="H26" i="34"/>
  <c r="G26" i="34"/>
  <c r="F26" i="34"/>
  <c r="H25" i="34"/>
  <c r="G25" i="34"/>
  <c r="F25" i="34"/>
  <c r="H24" i="34"/>
  <c r="G24" i="34"/>
  <c r="F24" i="34"/>
  <c r="H23" i="34"/>
  <c r="G23" i="34"/>
  <c r="F23" i="34"/>
  <c r="H22" i="34"/>
  <c r="G22" i="34"/>
  <c r="F22" i="34"/>
  <c r="H21" i="34"/>
  <c r="G21" i="34"/>
  <c r="F21" i="34"/>
  <c r="H20" i="34"/>
  <c r="G20" i="34"/>
  <c r="F20" i="34"/>
  <c r="H19" i="34"/>
  <c r="G19" i="34"/>
  <c r="F19" i="34"/>
  <c r="H18" i="34"/>
  <c r="G18" i="34"/>
  <c r="F18" i="34"/>
  <c r="H17" i="34"/>
  <c r="G17" i="34"/>
  <c r="F17" i="34"/>
  <c r="H16" i="34"/>
  <c r="G16" i="34"/>
  <c r="F16" i="34"/>
  <c r="H15" i="34"/>
  <c r="G15" i="34"/>
  <c r="F15" i="34"/>
  <c r="H14" i="34"/>
  <c r="G14" i="34"/>
  <c r="F14" i="34"/>
  <c r="H13" i="34"/>
  <c r="G13" i="34"/>
  <c r="F13" i="34"/>
  <c r="H12" i="34"/>
  <c r="G12" i="34"/>
  <c r="F12" i="34"/>
  <c r="H11" i="34"/>
  <c r="G11" i="34"/>
  <c r="F11" i="34"/>
  <c r="H10" i="34"/>
  <c r="G10" i="34"/>
  <c r="F10" i="34"/>
  <c r="H9" i="34"/>
  <c r="G9" i="34"/>
  <c r="F9" i="34"/>
  <c r="H8" i="34"/>
  <c r="G8" i="34"/>
  <c r="F8" i="34"/>
  <c r="H7" i="34"/>
  <c r="G7" i="34"/>
  <c r="F7" i="34"/>
  <c r="H6" i="34"/>
  <c r="G6" i="34"/>
  <c r="F6" i="34"/>
  <c r="H5" i="34"/>
  <c r="G5" i="34"/>
  <c r="F5" i="34"/>
  <c r="H4" i="34"/>
  <c r="G4" i="34"/>
  <c r="F4" i="34"/>
  <c r="H3" i="34"/>
  <c r="G3" i="34"/>
  <c r="F3" i="34"/>
  <c r="H2" i="34"/>
  <c r="G2" i="34"/>
  <c r="F2" i="34"/>
  <c r="H83" i="33"/>
  <c r="G83" i="33"/>
  <c r="F83" i="33"/>
  <c r="H82" i="33"/>
  <c r="G82" i="33"/>
  <c r="F82" i="33"/>
  <c r="H81" i="33"/>
  <c r="G81" i="33"/>
  <c r="F81" i="33"/>
  <c r="H80" i="33"/>
  <c r="G80" i="33"/>
  <c r="F80" i="33"/>
  <c r="H79" i="33"/>
  <c r="G79" i="33"/>
  <c r="F79" i="33"/>
  <c r="H78" i="33"/>
  <c r="G78" i="33"/>
  <c r="F78" i="33"/>
  <c r="H77" i="33"/>
  <c r="G77" i="33"/>
  <c r="F77" i="33"/>
  <c r="H76" i="33"/>
  <c r="G76" i="33"/>
  <c r="F76" i="33"/>
  <c r="H75" i="33"/>
  <c r="G75" i="33"/>
  <c r="F75" i="33"/>
  <c r="H74" i="33"/>
  <c r="G74" i="33"/>
  <c r="F74" i="33"/>
  <c r="H73" i="33"/>
  <c r="G73" i="33"/>
  <c r="F73" i="33"/>
  <c r="H72" i="33"/>
  <c r="G72" i="33"/>
  <c r="F72" i="33"/>
  <c r="H71" i="33"/>
  <c r="G71" i="33"/>
  <c r="F71" i="33"/>
  <c r="H70" i="33"/>
  <c r="G70" i="33"/>
  <c r="F70" i="33"/>
  <c r="H69" i="33"/>
  <c r="G69" i="33"/>
  <c r="F69" i="33"/>
  <c r="H68" i="33"/>
  <c r="G68" i="33"/>
  <c r="F68" i="33"/>
  <c r="H67" i="33"/>
  <c r="G67" i="33"/>
  <c r="F67" i="33"/>
  <c r="H66" i="33"/>
  <c r="G66" i="33"/>
  <c r="F66" i="33"/>
  <c r="H65" i="33"/>
  <c r="G65" i="33"/>
  <c r="F65" i="33"/>
  <c r="H64" i="33"/>
  <c r="G64" i="33"/>
  <c r="F64" i="33"/>
  <c r="H63" i="33"/>
  <c r="G63" i="33"/>
  <c r="F63" i="33"/>
  <c r="H62" i="33"/>
  <c r="G62" i="33"/>
  <c r="F62" i="33"/>
  <c r="H61" i="33"/>
  <c r="G61" i="33"/>
  <c r="F61" i="33"/>
  <c r="H60" i="33"/>
  <c r="G60" i="33"/>
  <c r="F60" i="33"/>
  <c r="H59" i="33"/>
  <c r="G59" i="33"/>
  <c r="F59" i="33"/>
  <c r="H58" i="33"/>
  <c r="G58" i="33"/>
  <c r="F58" i="33"/>
  <c r="H57" i="33"/>
  <c r="G57" i="33"/>
  <c r="F57" i="33"/>
  <c r="H56" i="33"/>
  <c r="G56" i="33"/>
  <c r="F56" i="33"/>
  <c r="H55" i="33"/>
  <c r="G55" i="33"/>
  <c r="F55" i="33"/>
  <c r="H54" i="33"/>
  <c r="G54" i="33"/>
  <c r="F54" i="33"/>
  <c r="H53" i="33"/>
  <c r="G53" i="33"/>
  <c r="F53" i="33"/>
  <c r="H52" i="33"/>
  <c r="G52" i="33"/>
  <c r="F52" i="33"/>
  <c r="H51" i="33"/>
  <c r="G51" i="33"/>
  <c r="F51" i="33"/>
  <c r="H50" i="33"/>
  <c r="G50" i="33"/>
  <c r="F50" i="33"/>
  <c r="H49" i="33"/>
  <c r="G49" i="33"/>
  <c r="F49" i="33"/>
  <c r="H48" i="33"/>
  <c r="G48" i="33"/>
  <c r="F48" i="33"/>
  <c r="H47" i="33"/>
  <c r="G47" i="33"/>
  <c r="F47" i="33"/>
  <c r="H46" i="33"/>
  <c r="G46" i="33"/>
  <c r="F46" i="33"/>
  <c r="H45" i="33"/>
  <c r="G45" i="33"/>
  <c r="F45" i="33"/>
  <c r="H44" i="33"/>
  <c r="G44" i="33"/>
  <c r="F44" i="33"/>
  <c r="H43" i="33"/>
  <c r="G43" i="33"/>
  <c r="F43" i="33"/>
  <c r="H42" i="33"/>
  <c r="G42" i="33"/>
  <c r="F42" i="33"/>
  <c r="H41" i="33"/>
  <c r="G41" i="33"/>
  <c r="F41" i="33"/>
  <c r="H40" i="33"/>
  <c r="G40" i="33"/>
  <c r="F40" i="33"/>
  <c r="H39" i="33"/>
  <c r="G39" i="33"/>
  <c r="F39" i="33"/>
  <c r="H38" i="33"/>
  <c r="G38" i="33"/>
  <c r="F38" i="33"/>
  <c r="H37" i="33"/>
  <c r="G37" i="33"/>
  <c r="F37" i="33"/>
  <c r="H36" i="33"/>
  <c r="G36" i="33"/>
  <c r="F36" i="33"/>
  <c r="H35" i="33"/>
  <c r="G35" i="33"/>
  <c r="F35" i="33"/>
  <c r="H34" i="33"/>
  <c r="G34" i="33"/>
  <c r="F34" i="33"/>
  <c r="H33" i="33"/>
  <c r="G33" i="33"/>
  <c r="F33" i="33"/>
  <c r="H32" i="33"/>
  <c r="G32" i="33"/>
  <c r="F32" i="33"/>
  <c r="H31" i="33"/>
  <c r="G31" i="33"/>
  <c r="F31" i="33"/>
  <c r="H30" i="33"/>
  <c r="G30" i="33"/>
  <c r="F30" i="33"/>
  <c r="H29" i="33"/>
  <c r="G29" i="33"/>
  <c r="F29" i="33"/>
  <c r="H28" i="33"/>
  <c r="G28" i="33"/>
  <c r="F28" i="33"/>
  <c r="H27" i="33"/>
  <c r="G27" i="33"/>
  <c r="F27" i="33"/>
  <c r="H26" i="33"/>
  <c r="G26" i="33"/>
  <c r="F26" i="33"/>
  <c r="H25" i="33"/>
  <c r="G25" i="33"/>
  <c r="F25" i="33"/>
  <c r="H24" i="33"/>
  <c r="G24" i="33"/>
  <c r="F24" i="33"/>
  <c r="H23" i="33"/>
  <c r="G23" i="33"/>
  <c r="F23" i="33"/>
  <c r="H22" i="33"/>
  <c r="G22" i="33"/>
  <c r="F22" i="33"/>
  <c r="H21" i="33"/>
  <c r="G21" i="33"/>
  <c r="F21" i="33"/>
  <c r="H20" i="33"/>
  <c r="G20" i="33"/>
  <c r="F20" i="33"/>
  <c r="H19" i="33"/>
  <c r="G19" i="33"/>
  <c r="F19" i="33"/>
  <c r="H18" i="33"/>
  <c r="G18" i="33"/>
  <c r="F18" i="33"/>
  <c r="H17" i="33"/>
  <c r="G17" i="33"/>
  <c r="F17" i="33"/>
  <c r="H16" i="33"/>
  <c r="G16" i="33"/>
  <c r="F16" i="33"/>
  <c r="H15" i="33"/>
  <c r="G15" i="33"/>
  <c r="F15" i="33"/>
  <c r="H14" i="33"/>
  <c r="G14" i="33"/>
  <c r="F14" i="33"/>
  <c r="H13" i="33"/>
  <c r="G13" i="33"/>
  <c r="F13" i="33"/>
  <c r="H12" i="33"/>
  <c r="G12" i="33"/>
  <c r="F12" i="33"/>
  <c r="H11" i="33"/>
  <c r="G11" i="33"/>
  <c r="F11" i="33"/>
  <c r="H10" i="33"/>
  <c r="G10" i="33"/>
  <c r="F10" i="33"/>
  <c r="H9" i="33"/>
  <c r="G9" i="33"/>
  <c r="F9" i="33"/>
  <c r="H8" i="33"/>
  <c r="G8" i="33"/>
  <c r="F8" i="33"/>
  <c r="H7" i="33"/>
  <c r="G7" i="33"/>
  <c r="F7" i="33"/>
  <c r="H6" i="33"/>
  <c r="G6" i="33"/>
  <c r="F6" i="33"/>
  <c r="H5" i="33"/>
  <c r="G5" i="33"/>
  <c r="F5" i="33"/>
  <c r="H4" i="33"/>
  <c r="G4" i="33"/>
  <c r="F4" i="33"/>
  <c r="H3" i="33"/>
  <c r="G3" i="33"/>
  <c r="F3" i="33"/>
  <c r="H2" i="33"/>
  <c r="G2" i="33"/>
  <c r="F2" i="33"/>
  <c r="H90" i="32"/>
  <c r="G90" i="32"/>
  <c r="F90" i="32"/>
  <c r="H89" i="32"/>
  <c r="G89" i="32"/>
  <c r="F89" i="32"/>
  <c r="H88" i="32"/>
  <c r="G88" i="32"/>
  <c r="F88" i="32"/>
  <c r="H87" i="32"/>
  <c r="G87" i="32"/>
  <c r="F87" i="32"/>
  <c r="H86" i="32"/>
  <c r="G86" i="32"/>
  <c r="F86" i="32"/>
  <c r="H85" i="32"/>
  <c r="G85" i="32"/>
  <c r="F85" i="32"/>
  <c r="H84" i="32"/>
  <c r="G84" i="32"/>
  <c r="F84" i="32"/>
  <c r="H83" i="32"/>
  <c r="G83" i="32"/>
  <c r="F83" i="32"/>
  <c r="H82" i="32"/>
  <c r="G82" i="32"/>
  <c r="F82" i="32"/>
  <c r="H81" i="32"/>
  <c r="G81" i="32"/>
  <c r="F81" i="32"/>
  <c r="H80" i="32"/>
  <c r="G80" i="32"/>
  <c r="F80" i="32"/>
  <c r="H79" i="32"/>
  <c r="G79" i="32"/>
  <c r="F79" i="32"/>
  <c r="H78" i="32"/>
  <c r="G78" i="32"/>
  <c r="F78" i="32"/>
  <c r="H77" i="32"/>
  <c r="G77" i="32"/>
  <c r="F77" i="32"/>
  <c r="H76" i="32"/>
  <c r="G76" i="32"/>
  <c r="F76" i="32"/>
  <c r="H75" i="32"/>
  <c r="G75" i="32"/>
  <c r="F75" i="32"/>
  <c r="H74" i="32"/>
  <c r="G74" i="32"/>
  <c r="F74" i="32"/>
  <c r="H73" i="32"/>
  <c r="G73" i="32"/>
  <c r="F73" i="32"/>
  <c r="H72" i="32"/>
  <c r="G72" i="32"/>
  <c r="F72" i="32"/>
  <c r="H71" i="32"/>
  <c r="G71" i="32"/>
  <c r="F71" i="32"/>
  <c r="H70" i="32"/>
  <c r="G70" i="32"/>
  <c r="F70" i="32"/>
  <c r="H69" i="32"/>
  <c r="G69" i="32"/>
  <c r="F69" i="32"/>
  <c r="H68" i="32"/>
  <c r="G68" i="32"/>
  <c r="F68" i="32"/>
  <c r="H67" i="32"/>
  <c r="G67" i="32"/>
  <c r="F67" i="32"/>
  <c r="H66" i="32"/>
  <c r="G66" i="32"/>
  <c r="F66" i="32"/>
  <c r="H65" i="32"/>
  <c r="G65" i="32"/>
  <c r="F65" i="32"/>
  <c r="H64" i="32"/>
  <c r="G64" i="32"/>
  <c r="F64" i="32"/>
  <c r="H63" i="32"/>
  <c r="G63" i="32"/>
  <c r="F63" i="32"/>
  <c r="H62" i="32"/>
  <c r="G62" i="32"/>
  <c r="F62" i="32"/>
  <c r="H61" i="32"/>
  <c r="G61" i="32"/>
  <c r="F61" i="32"/>
  <c r="H60" i="32"/>
  <c r="G60" i="32"/>
  <c r="F60" i="32"/>
  <c r="H59" i="32"/>
  <c r="G59" i="32"/>
  <c r="F59" i="32"/>
  <c r="H58" i="32"/>
  <c r="G58" i="32"/>
  <c r="F58" i="32"/>
  <c r="H57" i="32"/>
  <c r="G57" i="32"/>
  <c r="F57" i="32"/>
  <c r="H56" i="32"/>
  <c r="G56" i="32"/>
  <c r="F56" i="32"/>
  <c r="H55" i="32"/>
  <c r="G55" i="32"/>
  <c r="F55" i="32"/>
  <c r="H54" i="32"/>
  <c r="G54" i="32"/>
  <c r="F54" i="32"/>
  <c r="H53" i="32"/>
  <c r="G53" i="32"/>
  <c r="F53" i="32"/>
  <c r="H52" i="32"/>
  <c r="G52" i="32"/>
  <c r="F52" i="32"/>
  <c r="H51" i="32"/>
  <c r="G51" i="32"/>
  <c r="F51" i="32"/>
  <c r="H50" i="32"/>
  <c r="G50" i="32"/>
  <c r="F50" i="32"/>
  <c r="H49" i="32"/>
  <c r="G49" i="32"/>
  <c r="F49" i="32"/>
  <c r="H48" i="32"/>
  <c r="G48" i="32"/>
  <c r="F48" i="32"/>
  <c r="H47" i="32"/>
  <c r="G47" i="32"/>
  <c r="F47" i="32"/>
  <c r="H46" i="32"/>
  <c r="G46" i="32"/>
  <c r="F46" i="32"/>
  <c r="H45" i="32"/>
  <c r="G45" i="32"/>
  <c r="F45" i="32"/>
  <c r="H44" i="32"/>
  <c r="G44" i="32"/>
  <c r="F44" i="32"/>
  <c r="H43" i="32"/>
  <c r="G43" i="32"/>
  <c r="F43" i="32"/>
  <c r="H42" i="32"/>
  <c r="G42" i="32"/>
  <c r="F42" i="32"/>
  <c r="H41" i="32"/>
  <c r="G41" i="32"/>
  <c r="F41" i="32"/>
  <c r="H40" i="32"/>
  <c r="G40" i="32"/>
  <c r="F40" i="32"/>
  <c r="H39" i="32"/>
  <c r="G39" i="32"/>
  <c r="F39" i="32"/>
  <c r="H38" i="32"/>
  <c r="G38" i="32"/>
  <c r="F38" i="32"/>
  <c r="H37" i="32"/>
  <c r="G37" i="32"/>
  <c r="F37" i="32"/>
  <c r="H36" i="32"/>
  <c r="G36" i="32"/>
  <c r="F36" i="32"/>
  <c r="H35" i="32"/>
  <c r="G35" i="32"/>
  <c r="F35" i="32"/>
  <c r="H34" i="32"/>
  <c r="G34" i="32"/>
  <c r="F34" i="32"/>
  <c r="H33" i="32"/>
  <c r="G33" i="32"/>
  <c r="F33" i="32"/>
  <c r="H32" i="32"/>
  <c r="G32" i="32"/>
  <c r="F32" i="32"/>
  <c r="H31" i="32"/>
  <c r="G31" i="32"/>
  <c r="F31" i="32"/>
  <c r="H30" i="32"/>
  <c r="G30" i="32"/>
  <c r="F30" i="32"/>
  <c r="H29" i="32"/>
  <c r="G29" i="32"/>
  <c r="F29" i="32"/>
  <c r="H28" i="32"/>
  <c r="G28" i="32"/>
  <c r="F28" i="32"/>
  <c r="H27" i="32"/>
  <c r="G27" i="32"/>
  <c r="F27" i="32"/>
  <c r="H26" i="32"/>
  <c r="G26" i="32"/>
  <c r="F26" i="32"/>
  <c r="H25" i="32"/>
  <c r="G25" i="32"/>
  <c r="F25" i="32"/>
  <c r="H24" i="32"/>
  <c r="G24" i="32"/>
  <c r="F24" i="32"/>
  <c r="H23" i="32"/>
  <c r="G23" i="32"/>
  <c r="F23" i="32"/>
  <c r="H22" i="32"/>
  <c r="G22" i="32"/>
  <c r="F22" i="32"/>
  <c r="H21" i="32"/>
  <c r="G21" i="32"/>
  <c r="F21" i="32"/>
  <c r="H20" i="32"/>
  <c r="G20" i="32"/>
  <c r="F20" i="32"/>
  <c r="H19" i="32"/>
  <c r="G19" i="32"/>
  <c r="F19" i="32"/>
  <c r="H18" i="32"/>
  <c r="G18" i="32"/>
  <c r="F18" i="32"/>
  <c r="H17" i="32"/>
  <c r="G17" i="32"/>
  <c r="F17" i="32"/>
  <c r="H16" i="32"/>
  <c r="G16" i="32"/>
  <c r="F16" i="32"/>
  <c r="H15" i="32"/>
  <c r="G15" i="32"/>
  <c r="F15" i="32"/>
  <c r="H14" i="32"/>
  <c r="G14" i="32"/>
  <c r="F14" i="32"/>
  <c r="H13" i="32"/>
  <c r="G13" i="32"/>
  <c r="F13" i="32"/>
  <c r="H12" i="32"/>
  <c r="G12" i="32"/>
  <c r="F12" i="32"/>
  <c r="H11" i="32"/>
  <c r="G11" i="32"/>
  <c r="F11" i="32"/>
  <c r="H10" i="32"/>
  <c r="G10" i="32"/>
  <c r="F10" i="32"/>
  <c r="H9" i="32"/>
  <c r="G9" i="32"/>
  <c r="F9" i="32"/>
  <c r="H8" i="32"/>
  <c r="G8" i="32"/>
  <c r="F8" i="32"/>
  <c r="H7" i="32"/>
  <c r="G7" i="32"/>
  <c r="F7" i="32"/>
  <c r="H6" i="32"/>
  <c r="G6" i="32"/>
  <c r="F6" i="32"/>
  <c r="H5" i="32"/>
  <c r="G5" i="32"/>
  <c r="F5" i="32"/>
  <c r="H4" i="32"/>
  <c r="G4" i="32"/>
  <c r="F4" i="32"/>
  <c r="H3" i="32"/>
  <c r="G3" i="32"/>
  <c r="F3" i="32"/>
  <c r="H2" i="32"/>
  <c r="G2" i="32"/>
  <c r="F2" i="32"/>
  <c r="H83" i="31"/>
  <c r="G83" i="31"/>
  <c r="F83" i="31"/>
  <c r="H82" i="31"/>
  <c r="G82" i="31"/>
  <c r="F82" i="31"/>
  <c r="H81" i="31"/>
  <c r="G81" i="31"/>
  <c r="F81" i="31"/>
  <c r="H80" i="31"/>
  <c r="G80" i="31"/>
  <c r="F80" i="31"/>
  <c r="H79" i="31"/>
  <c r="G79" i="31"/>
  <c r="F79" i="31"/>
  <c r="H78" i="31"/>
  <c r="G78" i="31"/>
  <c r="F78" i="31"/>
  <c r="H77" i="31"/>
  <c r="G77" i="31"/>
  <c r="F77" i="31"/>
  <c r="H76" i="31"/>
  <c r="G76" i="31"/>
  <c r="F76" i="31"/>
  <c r="H75" i="31"/>
  <c r="G75" i="31"/>
  <c r="F75" i="31"/>
  <c r="H74" i="31"/>
  <c r="G74" i="31"/>
  <c r="F74" i="31"/>
  <c r="H73" i="31"/>
  <c r="G73" i="31"/>
  <c r="F73" i="31"/>
  <c r="H72" i="31"/>
  <c r="G72" i="31"/>
  <c r="F72" i="31"/>
  <c r="H71" i="31"/>
  <c r="G71" i="31"/>
  <c r="F71" i="31"/>
  <c r="H70" i="31"/>
  <c r="G70" i="31"/>
  <c r="F70" i="31"/>
  <c r="H69" i="31"/>
  <c r="G69" i="31"/>
  <c r="F69" i="31"/>
  <c r="H68" i="31"/>
  <c r="G68" i="31"/>
  <c r="F68" i="31"/>
  <c r="H67" i="31"/>
  <c r="G67" i="31"/>
  <c r="F67" i="31"/>
  <c r="H66" i="31"/>
  <c r="G66" i="31"/>
  <c r="F66" i="31"/>
  <c r="H65" i="31"/>
  <c r="G65" i="31"/>
  <c r="F65" i="31"/>
  <c r="H64" i="31"/>
  <c r="G64" i="31"/>
  <c r="F64" i="31"/>
  <c r="H63" i="31"/>
  <c r="G63" i="31"/>
  <c r="F63" i="31"/>
  <c r="H62" i="31"/>
  <c r="G62" i="31"/>
  <c r="F62" i="31"/>
  <c r="H61" i="31"/>
  <c r="G61" i="31"/>
  <c r="F61" i="31"/>
  <c r="H60" i="31"/>
  <c r="G60" i="31"/>
  <c r="F60" i="31"/>
  <c r="H59" i="31"/>
  <c r="G59" i="31"/>
  <c r="F59" i="31"/>
  <c r="H58" i="31"/>
  <c r="G58" i="31"/>
  <c r="F58" i="31"/>
  <c r="H57" i="31"/>
  <c r="G57" i="31"/>
  <c r="F57" i="31"/>
  <c r="H56" i="31"/>
  <c r="G56" i="31"/>
  <c r="F56" i="31"/>
  <c r="H55" i="31"/>
  <c r="G55" i="31"/>
  <c r="F55" i="31"/>
  <c r="H54" i="31"/>
  <c r="G54" i="31"/>
  <c r="F54" i="31"/>
  <c r="H53" i="31"/>
  <c r="G53" i="31"/>
  <c r="F53" i="31"/>
  <c r="H52" i="31"/>
  <c r="G52" i="31"/>
  <c r="F52" i="31"/>
  <c r="H51" i="31"/>
  <c r="G51" i="31"/>
  <c r="F51" i="31"/>
  <c r="H50" i="31"/>
  <c r="G50" i="31"/>
  <c r="F50" i="31"/>
  <c r="H49" i="31"/>
  <c r="G49" i="31"/>
  <c r="F49" i="31"/>
  <c r="H48" i="31"/>
  <c r="G48" i="31"/>
  <c r="F48" i="31"/>
  <c r="H47" i="31"/>
  <c r="G47" i="31"/>
  <c r="F47" i="31"/>
  <c r="H46" i="31"/>
  <c r="G46" i="31"/>
  <c r="F46" i="31"/>
  <c r="H45" i="31"/>
  <c r="G45" i="31"/>
  <c r="F45" i="31"/>
  <c r="H44" i="31"/>
  <c r="G44" i="31"/>
  <c r="F44" i="31"/>
  <c r="H43" i="31"/>
  <c r="G43" i="31"/>
  <c r="F43" i="31"/>
  <c r="H42" i="31"/>
  <c r="G42" i="31"/>
  <c r="F42" i="31"/>
  <c r="H41" i="31"/>
  <c r="G41" i="31"/>
  <c r="F41" i="31"/>
  <c r="H40" i="31"/>
  <c r="G40" i="31"/>
  <c r="F40" i="31"/>
  <c r="H39" i="31"/>
  <c r="G39" i="31"/>
  <c r="F39" i="31"/>
  <c r="H38" i="31"/>
  <c r="G38" i="31"/>
  <c r="F38" i="31"/>
  <c r="H37" i="31"/>
  <c r="G37" i="31"/>
  <c r="F37" i="31"/>
  <c r="H36" i="31"/>
  <c r="G36" i="31"/>
  <c r="F36" i="31"/>
  <c r="H35" i="31"/>
  <c r="G35" i="31"/>
  <c r="F35" i="31"/>
  <c r="H34" i="31"/>
  <c r="G34" i="31"/>
  <c r="F34" i="31"/>
  <c r="H33" i="31"/>
  <c r="G33" i="31"/>
  <c r="F33" i="31"/>
  <c r="H32" i="31"/>
  <c r="G32" i="31"/>
  <c r="F32" i="31"/>
  <c r="H31" i="31"/>
  <c r="G31" i="31"/>
  <c r="F31" i="31"/>
  <c r="H30" i="31"/>
  <c r="G30" i="31"/>
  <c r="F30" i="31"/>
  <c r="H29" i="31"/>
  <c r="G29" i="31"/>
  <c r="F29" i="31"/>
  <c r="H28" i="31"/>
  <c r="G28" i="31"/>
  <c r="F28" i="31"/>
  <c r="H27" i="31"/>
  <c r="G27" i="31"/>
  <c r="F27" i="31"/>
  <c r="H26" i="31"/>
  <c r="G26" i="31"/>
  <c r="F26" i="31"/>
  <c r="H25" i="31"/>
  <c r="G25" i="31"/>
  <c r="F25" i="31"/>
  <c r="H24" i="31"/>
  <c r="G24" i="31"/>
  <c r="F24" i="31"/>
  <c r="H23" i="31"/>
  <c r="G23" i="31"/>
  <c r="F23" i="31"/>
  <c r="H22" i="31"/>
  <c r="G22" i="31"/>
  <c r="F22" i="31"/>
  <c r="H21" i="31"/>
  <c r="G21" i="31"/>
  <c r="F21" i="31"/>
  <c r="H20" i="31"/>
  <c r="G20" i="31"/>
  <c r="F20" i="31"/>
  <c r="H19" i="31"/>
  <c r="G19" i="31"/>
  <c r="F19" i="31"/>
  <c r="H18" i="31"/>
  <c r="G18" i="31"/>
  <c r="F18" i="31"/>
  <c r="H17" i="31"/>
  <c r="G17" i="31"/>
  <c r="F17" i="31"/>
  <c r="H16" i="31"/>
  <c r="G16" i="31"/>
  <c r="F16" i="31"/>
  <c r="H15" i="31"/>
  <c r="G15" i="31"/>
  <c r="F15" i="31"/>
  <c r="H14" i="31"/>
  <c r="G14" i="31"/>
  <c r="F14" i="31"/>
  <c r="H13" i="31"/>
  <c r="G13" i="31"/>
  <c r="F13" i="31"/>
  <c r="H12" i="31"/>
  <c r="G12" i="31"/>
  <c r="F12" i="31"/>
  <c r="H11" i="31"/>
  <c r="G11" i="31"/>
  <c r="F11" i="31"/>
  <c r="H10" i="31"/>
  <c r="G10" i="31"/>
  <c r="F10" i="31"/>
  <c r="H9" i="31"/>
  <c r="G9" i="31"/>
  <c r="F9" i="31"/>
  <c r="H8" i="31"/>
  <c r="G8" i="31"/>
  <c r="F8" i="31"/>
  <c r="H7" i="31"/>
  <c r="G7" i="31"/>
  <c r="F7" i="31"/>
  <c r="H6" i="31"/>
  <c r="G6" i="31"/>
  <c r="F6" i="31"/>
  <c r="H5" i="31"/>
  <c r="G5" i="31"/>
  <c r="F5" i="31"/>
  <c r="H4" i="31"/>
  <c r="G4" i="31"/>
  <c r="F4" i="31"/>
  <c r="H3" i="31"/>
  <c r="G3" i="31"/>
  <c r="F3" i="31"/>
  <c r="H2" i="31"/>
  <c r="G2" i="31"/>
  <c r="F2" i="31"/>
  <c r="G83" i="29"/>
  <c r="F83" i="29"/>
  <c r="E83" i="29"/>
  <c r="G82" i="29"/>
  <c r="F82" i="29"/>
  <c r="E82" i="29"/>
  <c r="G81" i="29"/>
  <c r="F81" i="29"/>
  <c r="E81" i="29"/>
  <c r="G80" i="29"/>
  <c r="F80" i="29"/>
  <c r="E80" i="29"/>
  <c r="G79" i="29"/>
  <c r="F79" i="29"/>
  <c r="E79" i="29"/>
  <c r="G78" i="29"/>
  <c r="F78" i="29"/>
  <c r="E78" i="29"/>
  <c r="G77" i="29"/>
  <c r="F77" i="29"/>
  <c r="E77" i="29"/>
  <c r="G76" i="29"/>
  <c r="F76" i="29"/>
  <c r="E76" i="29"/>
  <c r="G75" i="29"/>
  <c r="F75" i="29"/>
  <c r="E75" i="29"/>
  <c r="G74" i="29"/>
  <c r="F74" i="29"/>
  <c r="E74" i="29"/>
  <c r="G73" i="29"/>
  <c r="F73" i="29"/>
  <c r="E73" i="29"/>
  <c r="G72" i="29"/>
  <c r="F72" i="29"/>
  <c r="E72" i="29"/>
  <c r="G71" i="29"/>
  <c r="F71" i="29"/>
  <c r="E71" i="29"/>
  <c r="G70" i="29"/>
  <c r="F70" i="29"/>
  <c r="E70" i="29"/>
  <c r="G69" i="29"/>
  <c r="F69" i="29"/>
  <c r="E69" i="29"/>
  <c r="G68" i="29"/>
  <c r="F68" i="29"/>
  <c r="E68" i="29"/>
  <c r="G67" i="29"/>
  <c r="F67" i="29"/>
  <c r="E67" i="29"/>
  <c r="G66" i="29"/>
  <c r="F66" i="29"/>
  <c r="E66" i="29"/>
  <c r="G65" i="29"/>
  <c r="F65" i="29"/>
  <c r="E65" i="29"/>
  <c r="G64" i="29"/>
  <c r="F64" i="29"/>
  <c r="E64" i="29"/>
  <c r="G63" i="29"/>
  <c r="F63" i="29"/>
  <c r="E63" i="29"/>
  <c r="G62" i="29"/>
  <c r="F62" i="29"/>
  <c r="E62" i="29"/>
  <c r="G61" i="29"/>
  <c r="F61" i="29"/>
  <c r="E61" i="29"/>
  <c r="G60" i="29"/>
  <c r="F60" i="29"/>
  <c r="E60" i="29"/>
  <c r="G59" i="29"/>
  <c r="F59" i="29"/>
  <c r="E59" i="29"/>
  <c r="G58" i="29"/>
  <c r="F58" i="29"/>
  <c r="E58" i="29"/>
  <c r="G57" i="29"/>
  <c r="F57" i="29"/>
  <c r="E57" i="29"/>
  <c r="G56" i="29"/>
  <c r="F56" i="29"/>
  <c r="E56" i="29"/>
  <c r="G55" i="29"/>
  <c r="F55" i="29"/>
  <c r="E55" i="29"/>
  <c r="G54" i="29"/>
  <c r="F54" i="29"/>
  <c r="E54" i="29"/>
  <c r="G53" i="29"/>
  <c r="F53" i="29"/>
  <c r="E53" i="29"/>
  <c r="G52" i="29"/>
  <c r="F52" i="29"/>
  <c r="E52" i="29"/>
  <c r="G51" i="29"/>
  <c r="F51" i="29"/>
  <c r="E51" i="29"/>
  <c r="G50" i="29"/>
  <c r="F50" i="29"/>
  <c r="E50" i="29"/>
  <c r="G49" i="29"/>
  <c r="F49" i="29"/>
  <c r="E49" i="29"/>
  <c r="G48" i="29"/>
  <c r="F48" i="29"/>
  <c r="E48" i="29"/>
  <c r="G47" i="29"/>
  <c r="F47" i="29"/>
  <c r="E47" i="29"/>
  <c r="G46" i="29"/>
  <c r="F46" i="29"/>
  <c r="E46" i="29"/>
  <c r="G45" i="29"/>
  <c r="F45" i="29"/>
  <c r="E45" i="29"/>
  <c r="G44" i="29"/>
  <c r="F44" i="29"/>
  <c r="E44" i="29"/>
  <c r="G43" i="29"/>
  <c r="F43" i="29"/>
  <c r="E43" i="29"/>
  <c r="G42" i="29"/>
  <c r="F42" i="29"/>
  <c r="E42" i="29"/>
  <c r="G41" i="29"/>
  <c r="F41" i="29"/>
  <c r="E41" i="29"/>
  <c r="G40" i="29"/>
  <c r="F40" i="29"/>
  <c r="E40" i="29"/>
  <c r="G39" i="29"/>
  <c r="F39" i="29"/>
  <c r="E39" i="29"/>
  <c r="G38" i="29"/>
  <c r="F38" i="29"/>
  <c r="E38" i="29"/>
  <c r="G37" i="29"/>
  <c r="F37" i="29"/>
  <c r="E37" i="29"/>
  <c r="G36" i="29"/>
  <c r="F36" i="29"/>
  <c r="E36" i="29"/>
  <c r="G35" i="29"/>
  <c r="F35" i="29"/>
  <c r="E35" i="29"/>
  <c r="G34" i="29"/>
  <c r="F34" i="29"/>
  <c r="E34" i="29"/>
  <c r="G33" i="29"/>
  <c r="F33" i="29"/>
  <c r="E33" i="29"/>
  <c r="G32" i="29"/>
  <c r="F32" i="29"/>
  <c r="E32" i="29"/>
  <c r="G31" i="29"/>
  <c r="F31" i="29"/>
  <c r="E31" i="29"/>
  <c r="G30" i="29"/>
  <c r="F30" i="29"/>
  <c r="E30" i="29"/>
  <c r="G29" i="29"/>
  <c r="F29" i="29"/>
  <c r="E29" i="29"/>
  <c r="G28" i="29"/>
  <c r="F28" i="29"/>
  <c r="E28" i="29"/>
  <c r="G27" i="29"/>
  <c r="F27" i="29"/>
  <c r="E27" i="29"/>
  <c r="G26" i="29"/>
  <c r="F26" i="29"/>
  <c r="E26" i="29"/>
  <c r="G25" i="29"/>
  <c r="F25" i="29"/>
  <c r="E25" i="29"/>
  <c r="G24" i="29"/>
  <c r="F24" i="29"/>
  <c r="E24" i="29"/>
  <c r="G23" i="29"/>
  <c r="F23" i="29"/>
  <c r="E23" i="29"/>
  <c r="G22" i="29"/>
  <c r="F22" i="29"/>
  <c r="E22" i="29"/>
  <c r="G21" i="29"/>
  <c r="F21" i="29"/>
  <c r="E21" i="29"/>
  <c r="G20" i="29"/>
  <c r="F20" i="29"/>
  <c r="E20" i="29"/>
  <c r="G19" i="29"/>
  <c r="F19" i="29"/>
  <c r="E19" i="29"/>
  <c r="G18" i="29"/>
  <c r="F18" i="29"/>
  <c r="E18" i="29"/>
  <c r="G17" i="29"/>
  <c r="F17" i="29"/>
  <c r="E17" i="29"/>
  <c r="G16" i="29"/>
  <c r="F16" i="29"/>
  <c r="E16" i="29"/>
  <c r="G15" i="29"/>
  <c r="F15" i="29"/>
  <c r="E15" i="29"/>
  <c r="G14" i="29"/>
  <c r="F14" i="29"/>
  <c r="E14" i="29"/>
  <c r="G13" i="29"/>
  <c r="F13" i="29"/>
  <c r="E13" i="29"/>
  <c r="G12" i="29"/>
  <c r="F12" i="29"/>
  <c r="E12" i="29"/>
  <c r="G11" i="29"/>
  <c r="F11" i="29"/>
  <c r="E11" i="29"/>
  <c r="G10" i="29"/>
  <c r="F10" i="29"/>
  <c r="E10" i="29"/>
  <c r="G9" i="29"/>
  <c r="F9" i="29"/>
  <c r="E9" i="29"/>
  <c r="G8" i="29"/>
  <c r="F8" i="29"/>
  <c r="E8" i="29"/>
  <c r="G7" i="29"/>
  <c r="F7" i="29"/>
  <c r="E7" i="29"/>
  <c r="G6" i="29"/>
  <c r="F6" i="29"/>
  <c r="E6" i="29"/>
  <c r="G5" i="29"/>
  <c r="F5" i="29"/>
  <c r="E5" i="29"/>
  <c r="G4" i="29"/>
  <c r="F4" i="29"/>
  <c r="E4" i="29"/>
  <c r="G3" i="29"/>
  <c r="F3" i="29"/>
  <c r="E3" i="29"/>
  <c r="G2" i="29"/>
  <c r="F2" i="29"/>
  <c r="E2" i="29"/>
  <c r="G90" i="28"/>
  <c r="F90" i="28"/>
  <c r="E90" i="28"/>
  <c r="G89" i="28"/>
  <c r="F89" i="28"/>
  <c r="E89" i="28"/>
  <c r="G88" i="28"/>
  <c r="F88" i="28"/>
  <c r="E88" i="28"/>
  <c r="G87" i="28"/>
  <c r="F87" i="28"/>
  <c r="E87" i="28"/>
  <c r="G86" i="28"/>
  <c r="F86" i="28"/>
  <c r="E86" i="28"/>
  <c r="G85" i="28"/>
  <c r="F85" i="28"/>
  <c r="E85" i="28"/>
  <c r="G84" i="28"/>
  <c r="F84" i="28"/>
  <c r="E84" i="28"/>
  <c r="G83" i="28"/>
  <c r="F83" i="28"/>
  <c r="E83" i="28"/>
  <c r="G82" i="28"/>
  <c r="F82" i="28"/>
  <c r="E82" i="28"/>
  <c r="G81" i="28"/>
  <c r="F81" i="28"/>
  <c r="E81" i="28"/>
  <c r="G80" i="28"/>
  <c r="F80" i="28"/>
  <c r="E80" i="28"/>
  <c r="G79" i="28"/>
  <c r="F79" i="28"/>
  <c r="E79" i="28"/>
  <c r="G78" i="28"/>
  <c r="F78" i="28"/>
  <c r="E78" i="28"/>
  <c r="G77" i="28"/>
  <c r="F77" i="28"/>
  <c r="E77" i="28"/>
  <c r="G76" i="28"/>
  <c r="F76" i="28"/>
  <c r="E76" i="28"/>
  <c r="G75" i="28"/>
  <c r="F75" i="28"/>
  <c r="E75" i="28"/>
  <c r="G74" i="28"/>
  <c r="F74" i="28"/>
  <c r="E74" i="28"/>
  <c r="G73" i="28"/>
  <c r="F73" i="28"/>
  <c r="E73" i="28"/>
  <c r="G72" i="28"/>
  <c r="F72" i="28"/>
  <c r="E72" i="28"/>
  <c r="G71" i="28"/>
  <c r="F71" i="28"/>
  <c r="E71" i="28"/>
  <c r="G70" i="28"/>
  <c r="F70" i="28"/>
  <c r="E70" i="28"/>
  <c r="G69" i="28"/>
  <c r="F69" i="28"/>
  <c r="E69" i="28"/>
  <c r="G68" i="28"/>
  <c r="F68" i="28"/>
  <c r="E68" i="28"/>
  <c r="G67" i="28"/>
  <c r="F67" i="28"/>
  <c r="E67" i="28"/>
  <c r="G66" i="28"/>
  <c r="F66" i="28"/>
  <c r="E66" i="28"/>
  <c r="G65" i="28"/>
  <c r="F65" i="28"/>
  <c r="E65" i="28"/>
  <c r="G64" i="28"/>
  <c r="F64" i="28"/>
  <c r="E64" i="28"/>
  <c r="G63" i="28"/>
  <c r="F63" i="28"/>
  <c r="E63" i="28"/>
  <c r="G62" i="28"/>
  <c r="F62" i="28"/>
  <c r="E62" i="28"/>
  <c r="G61" i="28"/>
  <c r="F61" i="28"/>
  <c r="E61" i="28"/>
  <c r="G60" i="28"/>
  <c r="F60" i="28"/>
  <c r="E60" i="28"/>
  <c r="G59" i="28"/>
  <c r="F59" i="28"/>
  <c r="E59" i="28"/>
  <c r="G58" i="28"/>
  <c r="F58" i="28"/>
  <c r="E58" i="28"/>
  <c r="G57" i="28"/>
  <c r="F57" i="28"/>
  <c r="E57" i="28"/>
  <c r="G56" i="28"/>
  <c r="F56" i="28"/>
  <c r="E56" i="28"/>
  <c r="G55" i="28"/>
  <c r="F55" i="28"/>
  <c r="E55" i="28"/>
  <c r="G54" i="28"/>
  <c r="F54" i="28"/>
  <c r="E54" i="28"/>
  <c r="G53" i="28"/>
  <c r="F53" i="28"/>
  <c r="E53" i="28"/>
  <c r="G52" i="28"/>
  <c r="F52" i="28"/>
  <c r="E52" i="28"/>
  <c r="G51" i="28"/>
  <c r="F51" i="28"/>
  <c r="E51" i="28"/>
  <c r="G50" i="28"/>
  <c r="F50" i="28"/>
  <c r="E50" i="28"/>
  <c r="G49" i="28"/>
  <c r="F49" i="28"/>
  <c r="E49" i="28"/>
  <c r="G48" i="28"/>
  <c r="F48" i="28"/>
  <c r="E48" i="28"/>
  <c r="G47" i="28"/>
  <c r="F47" i="28"/>
  <c r="E47" i="28"/>
  <c r="G46" i="28"/>
  <c r="F46" i="28"/>
  <c r="E46" i="28"/>
  <c r="G45" i="28"/>
  <c r="F45" i="28"/>
  <c r="E45" i="28"/>
  <c r="G44" i="28"/>
  <c r="F44" i="28"/>
  <c r="E44" i="28"/>
  <c r="G43" i="28"/>
  <c r="F43" i="28"/>
  <c r="E43" i="28"/>
  <c r="G42" i="28"/>
  <c r="F42" i="28"/>
  <c r="E42" i="28"/>
  <c r="G41" i="28"/>
  <c r="F41" i="28"/>
  <c r="E41" i="28"/>
  <c r="G40" i="28"/>
  <c r="F40" i="28"/>
  <c r="E40" i="28"/>
  <c r="G39" i="28"/>
  <c r="F39" i="28"/>
  <c r="E39" i="28"/>
  <c r="G38" i="28"/>
  <c r="F38" i="28"/>
  <c r="E38" i="28"/>
  <c r="G37" i="28"/>
  <c r="F37" i="28"/>
  <c r="E37" i="28"/>
  <c r="G36" i="28"/>
  <c r="F36" i="28"/>
  <c r="E36" i="28"/>
  <c r="G35" i="28"/>
  <c r="F35" i="28"/>
  <c r="E35" i="28"/>
  <c r="G34" i="28"/>
  <c r="F34" i="28"/>
  <c r="E34" i="28"/>
  <c r="G33" i="28"/>
  <c r="F33" i="28"/>
  <c r="E33" i="28"/>
  <c r="G32" i="28"/>
  <c r="F32" i="28"/>
  <c r="E32" i="28"/>
  <c r="G31" i="28"/>
  <c r="F31" i="28"/>
  <c r="E31" i="28"/>
  <c r="G30" i="28"/>
  <c r="F30" i="28"/>
  <c r="E30" i="28"/>
  <c r="G29" i="28"/>
  <c r="F29" i="28"/>
  <c r="E29" i="28"/>
  <c r="G28" i="28"/>
  <c r="F28" i="28"/>
  <c r="E28" i="28"/>
  <c r="G27" i="28"/>
  <c r="F27" i="28"/>
  <c r="E27" i="28"/>
  <c r="G26" i="28"/>
  <c r="F26" i="28"/>
  <c r="E26" i="28"/>
  <c r="G25" i="28"/>
  <c r="F25" i="28"/>
  <c r="E25" i="28"/>
  <c r="G24" i="28"/>
  <c r="F24" i="28"/>
  <c r="E24" i="28"/>
  <c r="G23" i="28"/>
  <c r="F23" i="28"/>
  <c r="E23" i="28"/>
  <c r="G22" i="28"/>
  <c r="F22" i="28"/>
  <c r="E22" i="28"/>
  <c r="G21" i="28"/>
  <c r="F21" i="28"/>
  <c r="E21" i="28"/>
  <c r="G20" i="28"/>
  <c r="F20" i="28"/>
  <c r="E20" i="28"/>
  <c r="G19" i="28"/>
  <c r="F19" i="28"/>
  <c r="E19" i="28"/>
  <c r="G18" i="28"/>
  <c r="F18" i="28"/>
  <c r="E18" i="28"/>
  <c r="G17" i="28"/>
  <c r="F17" i="28"/>
  <c r="E17" i="28"/>
  <c r="G16" i="28"/>
  <c r="F16" i="28"/>
  <c r="E16" i="28"/>
  <c r="G15" i="28"/>
  <c r="F15" i="28"/>
  <c r="E15" i="28"/>
  <c r="G14" i="28"/>
  <c r="F14" i="28"/>
  <c r="E14" i="28"/>
  <c r="G13" i="28"/>
  <c r="F13" i="28"/>
  <c r="E13" i="28"/>
  <c r="G12" i="28"/>
  <c r="F12" i="28"/>
  <c r="E12" i="28"/>
  <c r="G11" i="28"/>
  <c r="F11" i="28"/>
  <c r="E11" i="28"/>
  <c r="G10" i="28"/>
  <c r="F10" i="28"/>
  <c r="E10" i="28"/>
  <c r="G9" i="28"/>
  <c r="F9" i="28"/>
  <c r="E9" i="28"/>
  <c r="G8" i="28"/>
  <c r="F8" i="28"/>
  <c r="E8" i="28"/>
  <c r="G7" i="28"/>
  <c r="F7" i="28"/>
  <c r="E7" i="28"/>
  <c r="G6" i="28"/>
  <c r="F6" i="28"/>
  <c r="E6" i="28"/>
  <c r="G5" i="28"/>
  <c r="F5" i="28"/>
  <c r="E5" i="28"/>
  <c r="G4" i="28"/>
  <c r="F4" i="28"/>
  <c r="E4" i="28"/>
  <c r="G3" i="28"/>
  <c r="F3" i="28"/>
  <c r="E3" i="28"/>
  <c r="G2" i="28"/>
  <c r="F2" i="28"/>
  <c r="E2" i="28"/>
  <c r="H83" i="9"/>
  <c r="G83" i="9"/>
  <c r="F83" i="9"/>
  <c r="E83" i="9"/>
  <c r="H82" i="9"/>
  <c r="G82" i="9"/>
  <c r="F82" i="9"/>
  <c r="E82" i="9"/>
  <c r="H81" i="9"/>
  <c r="G81" i="9"/>
  <c r="F81" i="9"/>
  <c r="E81" i="9"/>
  <c r="H80" i="9"/>
  <c r="G80" i="9"/>
  <c r="F80" i="9"/>
  <c r="E80" i="9"/>
  <c r="H79" i="9"/>
  <c r="G79" i="9"/>
  <c r="F79" i="9"/>
  <c r="E79" i="9"/>
  <c r="H78" i="9"/>
  <c r="G78" i="9"/>
  <c r="F78" i="9"/>
  <c r="E78" i="9"/>
  <c r="H77" i="9"/>
  <c r="G77" i="9"/>
  <c r="F77" i="9"/>
  <c r="E77" i="9"/>
  <c r="H76" i="9"/>
  <c r="G76" i="9"/>
  <c r="F76" i="9"/>
  <c r="E76" i="9"/>
  <c r="H75" i="9"/>
  <c r="G75" i="9"/>
  <c r="F75" i="9"/>
  <c r="E75" i="9"/>
  <c r="H74" i="9"/>
  <c r="G74" i="9"/>
  <c r="F74" i="9"/>
  <c r="E74" i="9"/>
  <c r="H73" i="9"/>
  <c r="G73" i="9"/>
  <c r="F73" i="9"/>
  <c r="E73" i="9"/>
  <c r="H72" i="9"/>
  <c r="G72" i="9"/>
  <c r="F72" i="9"/>
  <c r="E72" i="9"/>
  <c r="H71" i="9"/>
  <c r="G71" i="9"/>
  <c r="F71" i="9"/>
  <c r="E71" i="9"/>
  <c r="H70" i="9"/>
  <c r="G70" i="9"/>
  <c r="F70" i="9"/>
  <c r="E70" i="9"/>
  <c r="H69" i="9"/>
  <c r="G69" i="9"/>
  <c r="F69" i="9"/>
  <c r="E69" i="9"/>
  <c r="H68" i="9"/>
  <c r="G68" i="9"/>
  <c r="F68" i="9"/>
  <c r="E68" i="9"/>
  <c r="H67" i="9"/>
  <c r="G67" i="9"/>
  <c r="F67" i="9"/>
  <c r="E67" i="9"/>
  <c r="H66" i="9"/>
  <c r="G66" i="9"/>
  <c r="F66" i="9"/>
  <c r="E66" i="9"/>
  <c r="H65" i="9"/>
  <c r="G65" i="9"/>
  <c r="F65" i="9"/>
  <c r="E65" i="9"/>
  <c r="H64" i="9"/>
  <c r="G64" i="9"/>
  <c r="F64" i="9"/>
  <c r="E64" i="9"/>
  <c r="H63" i="9"/>
  <c r="G63" i="9"/>
  <c r="F63" i="9"/>
  <c r="E63" i="9"/>
  <c r="H62" i="9"/>
  <c r="G62" i="9"/>
  <c r="F62" i="9"/>
  <c r="E62" i="9"/>
  <c r="H61" i="9"/>
  <c r="G61" i="9"/>
  <c r="F61" i="9"/>
  <c r="E61" i="9"/>
  <c r="H60" i="9"/>
  <c r="G60" i="9"/>
  <c r="F60" i="9"/>
  <c r="E60" i="9"/>
  <c r="H59" i="9"/>
  <c r="G59" i="9"/>
  <c r="F59" i="9"/>
  <c r="E59" i="9"/>
  <c r="H58" i="9"/>
  <c r="G58" i="9"/>
  <c r="F58" i="9"/>
  <c r="E58" i="9"/>
  <c r="H57" i="9"/>
  <c r="G57" i="9"/>
  <c r="F57" i="9"/>
  <c r="E57" i="9"/>
  <c r="H56" i="9"/>
  <c r="G56" i="9"/>
  <c r="F56" i="9"/>
  <c r="E56" i="9"/>
  <c r="H55" i="9"/>
  <c r="G55" i="9"/>
  <c r="F55" i="9"/>
  <c r="E55" i="9"/>
  <c r="H54" i="9"/>
  <c r="G54" i="9"/>
  <c r="F54" i="9"/>
  <c r="E54" i="9"/>
  <c r="H53" i="9"/>
  <c r="G53" i="9"/>
  <c r="F53" i="9"/>
  <c r="E53" i="9"/>
  <c r="H52" i="9"/>
  <c r="G52" i="9"/>
  <c r="F52" i="9"/>
  <c r="E52" i="9"/>
  <c r="H51" i="9"/>
  <c r="G51" i="9"/>
  <c r="F51" i="9"/>
  <c r="E51" i="9"/>
  <c r="H50" i="9"/>
  <c r="G50" i="9"/>
  <c r="F50" i="9"/>
  <c r="E50" i="9"/>
  <c r="H49" i="9"/>
  <c r="G49" i="9"/>
  <c r="F49" i="9"/>
  <c r="E49" i="9"/>
  <c r="H48" i="9"/>
  <c r="G48" i="9"/>
  <c r="F48" i="9"/>
  <c r="E48" i="9"/>
  <c r="H47" i="9"/>
  <c r="G47" i="9"/>
  <c r="F47" i="9"/>
  <c r="E47" i="9"/>
  <c r="H46" i="9"/>
  <c r="G46" i="9"/>
  <c r="F46" i="9"/>
  <c r="E46" i="9"/>
  <c r="H45" i="9"/>
  <c r="G45" i="9"/>
  <c r="F45" i="9"/>
  <c r="E45" i="9"/>
  <c r="H44" i="9"/>
  <c r="G44" i="9"/>
  <c r="F44" i="9"/>
  <c r="E44" i="9"/>
  <c r="H43" i="9"/>
  <c r="G43" i="9"/>
  <c r="F43" i="9"/>
  <c r="E43" i="9"/>
  <c r="H42" i="9"/>
  <c r="G42" i="9"/>
  <c r="F42" i="9"/>
  <c r="E42" i="9"/>
  <c r="H41" i="9"/>
  <c r="G41" i="9"/>
  <c r="F41" i="9"/>
  <c r="E41" i="9"/>
  <c r="H40" i="9"/>
  <c r="G40" i="9"/>
  <c r="F40" i="9"/>
  <c r="E40" i="9"/>
  <c r="H39" i="9"/>
  <c r="G39" i="9"/>
  <c r="F39" i="9"/>
  <c r="E39" i="9"/>
  <c r="H38" i="9"/>
  <c r="G38" i="9"/>
  <c r="F38" i="9"/>
  <c r="E38" i="9"/>
  <c r="H37" i="9"/>
  <c r="G37" i="9"/>
  <c r="F37" i="9"/>
  <c r="E37" i="9"/>
  <c r="H36" i="9"/>
  <c r="G36" i="9"/>
  <c r="F36" i="9"/>
  <c r="E36" i="9"/>
  <c r="H35" i="9"/>
  <c r="G35" i="9"/>
  <c r="F35" i="9"/>
  <c r="E35" i="9"/>
  <c r="H34" i="9"/>
  <c r="G34" i="9"/>
  <c r="F34" i="9"/>
  <c r="E34" i="9"/>
  <c r="H33" i="9"/>
  <c r="G33" i="9"/>
  <c r="F33" i="9"/>
  <c r="E33" i="9"/>
  <c r="H32" i="9"/>
  <c r="G32" i="9"/>
  <c r="F32" i="9"/>
  <c r="E32" i="9"/>
  <c r="H31" i="9"/>
  <c r="G31" i="9"/>
  <c r="F31" i="9"/>
  <c r="E31" i="9"/>
  <c r="H30" i="9"/>
  <c r="G30" i="9"/>
  <c r="F30" i="9"/>
  <c r="E30" i="9"/>
  <c r="H29" i="9"/>
  <c r="G29" i="9"/>
  <c r="F29" i="9"/>
  <c r="E29" i="9"/>
  <c r="H28" i="9"/>
  <c r="G28" i="9"/>
  <c r="F28" i="9"/>
  <c r="E28" i="9"/>
  <c r="H27" i="9"/>
  <c r="G27" i="9"/>
  <c r="F27" i="9"/>
  <c r="E27" i="9"/>
  <c r="H26" i="9"/>
  <c r="G26" i="9"/>
  <c r="F26" i="9"/>
  <c r="E26" i="9"/>
  <c r="H25" i="9"/>
  <c r="G25" i="9"/>
  <c r="F25" i="9"/>
  <c r="E25" i="9"/>
  <c r="H24" i="9"/>
  <c r="G24" i="9"/>
  <c r="F24" i="9"/>
  <c r="E24" i="9"/>
  <c r="H23" i="9"/>
  <c r="G23" i="9"/>
  <c r="F23" i="9"/>
  <c r="E23" i="9"/>
  <c r="H22" i="9"/>
  <c r="G22" i="9"/>
  <c r="F22" i="9"/>
  <c r="E22" i="9"/>
  <c r="H21" i="9"/>
  <c r="G21" i="9"/>
  <c r="F21" i="9"/>
  <c r="E21" i="9"/>
  <c r="H20" i="9"/>
  <c r="G20" i="9"/>
  <c r="F20" i="9"/>
  <c r="E20" i="9"/>
  <c r="H19" i="9"/>
  <c r="G19" i="9"/>
  <c r="F19" i="9"/>
  <c r="E19" i="9"/>
  <c r="H18" i="9"/>
  <c r="G18" i="9"/>
  <c r="F18" i="9"/>
  <c r="E18" i="9"/>
  <c r="H17" i="9"/>
  <c r="G17" i="9"/>
  <c r="F17" i="9"/>
  <c r="E17" i="9"/>
  <c r="H16" i="9"/>
  <c r="G16" i="9"/>
  <c r="F16" i="9"/>
  <c r="E16" i="9"/>
  <c r="H15" i="9"/>
  <c r="G15" i="9"/>
  <c r="F15" i="9"/>
  <c r="E15" i="9"/>
  <c r="H14" i="9"/>
  <c r="G14" i="9"/>
  <c r="F14" i="9"/>
  <c r="E14" i="9"/>
  <c r="H13" i="9"/>
  <c r="G13" i="9"/>
  <c r="F13" i="9"/>
  <c r="E13" i="9"/>
  <c r="H12" i="9"/>
  <c r="G12" i="9"/>
  <c r="F12" i="9"/>
  <c r="E12" i="9"/>
  <c r="H11" i="9"/>
  <c r="G11" i="9"/>
  <c r="F11" i="9"/>
  <c r="E11" i="9"/>
  <c r="H10" i="9"/>
  <c r="G10" i="9"/>
  <c r="F10" i="9"/>
  <c r="E10" i="9"/>
  <c r="H9" i="9"/>
  <c r="G9" i="9"/>
  <c r="F9" i="9"/>
  <c r="E9" i="9"/>
  <c r="H8" i="9"/>
  <c r="G8" i="9"/>
  <c r="F8" i="9"/>
  <c r="E8" i="9"/>
  <c r="H7" i="9"/>
  <c r="G7" i="9"/>
  <c r="F7" i="9"/>
  <c r="E7" i="9"/>
  <c r="H6" i="9"/>
  <c r="G6" i="9"/>
  <c r="F6" i="9"/>
  <c r="E6" i="9"/>
  <c r="H5" i="9"/>
  <c r="G5" i="9"/>
  <c r="F5" i="9"/>
  <c r="E5" i="9"/>
  <c r="H4" i="9"/>
  <c r="G4" i="9"/>
  <c r="F4" i="9"/>
  <c r="E4" i="9"/>
  <c r="H3" i="9"/>
  <c r="G3" i="9"/>
  <c r="F3" i="9"/>
  <c r="E3" i="9"/>
  <c r="H2" i="9"/>
  <c r="G2" i="9"/>
  <c r="F2" i="9"/>
  <c r="E2" i="9"/>
  <c r="H83" i="8"/>
  <c r="G83" i="8"/>
  <c r="F83" i="8"/>
  <c r="E83" i="8"/>
  <c r="H82" i="8"/>
  <c r="G82" i="8"/>
  <c r="F82" i="8"/>
  <c r="E82" i="8"/>
  <c r="H81" i="8"/>
  <c r="G81" i="8"/>
  <c r="F81" i="8"/>
  <c r="E81" i="8"/>
  <c r="H80" i="8"/>
  <c r="G80" i="8"/>
  <c r="F80" i="8"/>
  <c r="E80" i="8"/>
  <c r="H79" i="8"/>
  <c r="G79" i="8"/>
  <c r="F79" i="8"/>
  <c r="E79" i="8"/>
  <c r="H78" i="8"/>
  <c r="G78" i="8"/>
  <c r="F78" i="8"/>
  <c r="E78" i="8"/>
  <c r="H77" i="8"/>
  <c r="G77" i="8"/>
  <c r="F77" i="8"/>
  <c r="E77" i="8"/>
  <c r="H76" i="8"/>
  <c r="G76" i="8"/>
  <c r="F76" i="8"/>
  <c r="E76" i="8"/>
  <c r="H75" i="8"/>
  <c r="G75" i="8"/>
  <c r="F75" i="8"/>
  <c r="E75" i="8"/>
  <c r="H74" i="8"/>
  <c r="G74" i="8"/>
  <c r="F74" i="8"/>
  <c r="E74" i="8"/>
  <c r="H73" i="8"/>
  <c r="G73" i="8"/>
  <c r="F73" i="8"/>
  <c r="E73" i="8"/>
  <c r="H72" i="8"/>
  <c r="G72" i="8"/>
  <c r="F72" i="8"/>
  <c r="E72" i="8"/>
  <c r="H71" i="8"/>
  <c r="G71" i="8"/>
  <c r="F71" i="8"/>
  <c r="E71" i="8"/>
  <c r="H70" i="8"/>
  <c r="G70" i="8"/>
  <c r="F70" i="8"/>
  <c r="E70" i="8"/>
  <c r="H69" i="8"/>
  <c r="G69" i="8"/>
  <c r="F69" i="8"/>
  <c r="E69" i="8"/>
  <c r="H68" i="8"/>
  <c r="G68" i="8"/>
  <c r="F68" i="8"/>
  <c r="E68" i="8"/>
  <c r="H67" i="8"/>
  <c r="G67" i="8"/>
  <c r="F67" i="8"/>
  <c r="E67" i="8"/>
  <c r="H66" i="8"/>
  <c r="G66" i="8"/>
  <c r="F66" i="8"/>
  <c r="E66" i="8"/>
  <c r="H65" i="8"/>
  <c r="G65" i="8"/>
  <c r="F65" i="8"/>
  <c r="E65" i="8"/>
  <c r="H64" i="8"/>
  <c r="G64" i="8"/>
  <c r="F64" i="8"/>
  <c r="E64" i="8"/>
  <c r="H63" i="8"/>
  <c r="G63" i="8"/>
  <c r="F63" i="8"/>
  <c r="E63" i="8"/>
  <c r="H62" i="8"/>
  <c r="G62" i="8"/>
  <c r="F62" i="8"/>
  <c r="E62" i="8"/>
  <c r="H61" i="8"/>
  <c r="G61" i="8"/>
  <c r="F61" i="8"/>
  <c r="E61" i="8"/>
  <c r="H60" i="8"/>
  <c r="G60" i="8"/>
  <c r="F60" i="8"/>
  <c r="E60" i="8"/>
  <c r="H59" i="8"/>
  <c r="G59" i="8"/>
  <c r="F59" i="8"/>
  <c r="E59" i="8"/>
  <c r="H58" i="8"/>
  <c r="G58" i="8"/>
  <c r="F58" i="8"/>
  <c r="E58" i="8"/>
  <c r="H57" i="8"/>
  <c r="G57" i="8"/>
  <c r="F57" i="8"/>
  <c r="E57" i="8"/>
  <c r="H56" i="8"/>
  <c r="G56" i="8"/>
  <c r="F56" i="8"/>
  <c r="E56" i="8"/>
  <c r="H55" i="8"/>
  <c r="G55" i="8"/>
  <c r="F55" i="8"/>
  <c r="E55" i="8"/>
  <c r="H54" i="8"/>
  <c r="G54" i="8"/>
  <c r="F54" i="8"/>
  <c r="E54" i="8"/>
  <c r="H53" i="8"/>
  <c r="G53" i="8"/>
  <c r="F53" i="8"/>
  <c r="E53" i="8"/>
  <c r="H52" i="8"/>
  <c r="G52" i="8"/>
  <c r="F52" i="8"/>
  <c r="E52" i="8"/>
  <c r="H51" i="8"/>
  <c r="G51" i="8"/>
  <c r="F51" i="8"/>
  <c r="E51" i="8"/>
  <c r="H50" i="8"/>
  <c r="G50" i="8"/>
  <c r="F50" i="8"/>
  <c r="E50" i="8"/>
  <c r="H49" i="8"/>
  <c r="G49" i="8"/>
  <c r="F49" i="8"/>
  <c r="E49" i="8"/>
  <c r="H48" i="8"/>
  <c r="G48" i="8"/>
  <c r="F48" i="8"/>
  <c r="E48" i="8"/>
  <c r="H47" i="8"/>
  <c r="G47" i="8"/>
  <c r="F47" i="8"/>
  <c r="E47" i="8"/>
  <c r="H46" i="8"/>
  <c r="G46" i="8"/>
  <c r="F46" i="8"/>
  <c r="E46" i="8"/>
  <c r="H45" i="8"/>
  <c r="G45" i="8"/>
  <c r="F45" i="8"/>
  <c r="E45" i="8"/>
  <c r="H44" i="8"/>
  <c r="G44" i="8"/>
  <c r="F44" i="8"/>
  <c r="E44" i="8"/>
  <c r="H43" i="8"/>
  <c r="G43" i="8"/>
  <c r="F43" i="8"/>
  <c r="E43" i="8"/>
  <c r="H42" i="8"/>
  <c r="G42" i="8"/>
  <c r="F42" i="8"/>
  <c r="E42" i="8"/>
  <c r="H41" i="8"/>
  <c r="G41" i="8"/>
  <c r="F41" i="8"/>
  <c r="E41" i="8"/>
  <c r="H40" i="8"/>
  <c r="G40" i="8"/>
  <c r="F40" i="8"/>
  <c r="E40" i="8"/>
  <c r="H39" i="8"/>
  <c r="G39" i="8"/>
  <c r="F39" i="8"/>
  <c r="E39" i="8"/>
  <c r="H38" i="8"/>
  <c r="G38" i="8"/>
  <c r="F38" i="8"/>
  <c r="E38" i="8"/>
  <c r="H37" i="8"/>
  <c r="G37" i="8"/>
  <c r="F37" i="8"/>
  <c r="E37" i="8"/>
  <c r="H36" i="8"/>
  <c r="G36" i="8"/>
  <c r="F36" i="8"/>
  <c r="E36" i="8"/>
  <c r="H35" i="8"/>
  <c r="G35" i="8"/>
  <c r="F35" i="8"/>
  <c r="E35" i="8"/>
  <c r="H34" i="8"/>
  <c r="G34" i="8"/>
  <c r="F34" i="8"/>
  <c r="E34" i="8"/>
  <c r="H33" i="8"/>
  <c r="G33" i="8"/>
  <c r="F33" i="8"/>
  <c r="E33" i="8"/>
  <c r="H32" i="8"/>
  <c r="G32" i="8"/>
  <c r="F32" i="8"/>
  <c r="E32" i="8"/>
  <c r="H31" i="8"/>
  <c r="G31" i="8"/>
  <c r="F31" i="8"/>
  <c r="E31" i="8"/>
  <c r="H30" i="8"/>
  <c r="G30" i="8"/>
  <c r="F30" i="8"/>
  <c r="E30" i="8"/>
  <c r="H29" i="8"/>
  <c r="G29" i="8"/>
  <c r="F29" i="8"/>
  <c r="E29" i="8"/>
  <c r="H28" i="8"/>
  <c r="G28" i="8"/>
  <c r="F28" i="8"/>
  <c r="E28" i="8"/>
  <c r="H27" i="8"/>
  <c r="G27" i="8"/>
  <c r="F27" i="8"/>
  <c r="E27" i="8"/>
  <c r="H26" i="8"/>
  <c r="G26" i="8"/>
  <c r="F26" i="8"/>
  <c r="E26" i="8"/>
  <c r="H25" i="8"/>
  <c r="G25" i="8"/>
  <c r="F25" i="8"/>
  <c r="E25" i="8"/>
  <c r="H24" i="8"/>
  <c r="G24" i="8"/>
  <c r="F24" i="8"/>
  <c r="E24" i="8"/>
  <c r="H23" i="8"/>
  <c r="G23" i="8"/>
  <c r="F23" i="8"/>
  <c r="E23" i="8"/>
  <c r="H22" i="8"/>
  <c r="G22" i="8"/>
  <c r="F22" i="8"/>
  <c r="E22" i="8"/>
  <c r="H21" i="8"/>
  <c r="G21" i="8"/>
  <c r="F21" i="8"/>
  <c r="E21" i="8"/>
  <c r="H20" i="8"/>
  <c r="G20" i="8"/>
  <c r="F20" i="8"/>
  <c r="E20" i="8"/>
  <c r="H19" i="8"/>
  <c r="G19" i="8"/>
  <c r="F19" i="8"/>
  <c r="E19" i="8"/>
  <c r="H18" i="8"/>
  <c r="G18" i="8"/>
  <c r="F18" i="8"/>
  <c r="E18" i="8"/>
  <c r="H17" i="8"/>
  <c r="G17" i="8"/>
  <c r="F17" i="8"/>
  <c r="E17" i="8"/>
  <c r="H16" i="8"/>
  <c r="G16" i="8"/>
  <c r="F16" i="8"/>
  <c r="E16" i="8"/>
  <c r="H15" i="8"/>
  <c r="G15" i="8"/>
  <c r="F15" i="8"/>
  <c r="E15" i="8"/>
  <c r="H14" i="8"/>
  <c r="G14" i="8"/>
  <c r="F14" i="8"/>
  <c r="E14" i="8"/>
  <c r="H13" i="8"/>
  <c r="G13" i="8"/>
  <c r="F13" i="8"/>
  <c r="E13" i="8"/>
  <c r="H12" i="8"/>
  <c r="G12" i="8"/>
  <c r="F12" i="8"/>
  <c r="E12" i="8"/>
  <c r="H11" i="8"/>
  <c r="G11" i="8"/>
  <c r="F11" i="8"/>
  <c r="E11" i="8"/>
  <c r="H10" i="8"/>
  <c r="G10" i="8"/>
  <c r="F10" i="8"/>
  <c r="E10" i="8"/>
  <c r="H9" i="8"/>
  <c r="G9" i="8"/>
  <c r="F9" i="8"/>
  <c r="E9" i="8"/>
  <c r="H8" i="8"/>
  <c r="G8" i="8"/>
  <c r="F8" i="8"/>
  <c r="E8" i="8"/>
  <c r="H7" i="8"/>
  <c r="G7" i="8"/>
  <c r="F7" i="8"/>
  <c r="E7" i="8"/>
  <c r="H6" i="8"/>
  <c r="G6" i="8"/>
  <c r="F6" i="8"/>
  <c r="E6" i="8"/>
  <c r="H5" i="8"/>
  <c r="G5" i="8"/>
  <c r="F5" i="8"/>
  <c r="E5" i="8"/>
  <c r="H4" i="8"/>
  <c r="G4" i="8"/>
  <c r="F4" i="8"/>
  <c r="E4" i="8"/>
  <c r="H3" i="8"/>
  <c r="G3" i="8"/>
  <c r="F3" i="8"/>
  <c r="E3" i="8"/>
  <c r="H2" i="8"/>
  <c r="G2" i="8"/>
  <c r="F2" i="8"/>
  <c r="E2" i="8"/>
  <c r="K83" i="30"/>
  <c r="I83" i="30"/>
  <c r="J83" i="30" s="1"/>
  <c r="H83" i="30"/>
  <c r="G83" i="30"/>
  <c r="K82" i="30"/>
  <c r="I82" i="30"/>
  <c r="J82" i="30" s="1"/>
  <c r="H82" i="30"/>
  <c r="G82" i="30"/>
  <c r="K81" i="30"/>
  <c r="I81" i="30"/>
  <c r="H81" i="30"/>
  <c r="G81" i="30"/>
  <c r="K80" i="30"/>
  <c r="I80" i="30"/>
  <c r="H80" i="30"/>
  <c r="G80" i="30"/>
  <c r="K79" i="30"/>
  <c r="I79" i="30"/>
  <c r="J79" i="30" s="1"/>
  <c r="H79" i="30"/>
  <c r="G79" i="30"/>
  <c r="K78" i="30"/>
  <c r="I78" i="30"/>
  <c r="J78" i="30" s="1"/>
  <c r="H78" i="30"/>
  <c r="G78" i="30"/>
  <c r="K77" i="30"/>
  <c r="I77" i="30"/>
  <c r="H77" i="30"/>
  <c r="G77" i="30"/>
  <c r="K76" i="30"/>
  <c r="I76" i="30"/>
  <c r="H76" i="30"/>
  <c r="G76" i="30"/>
  <c r="K75" i="30"/>
  <c r="I75" i="30"/>
  <c r="J75" i="30" s="1"/>
  <c r="H75" i="30"/>
  <c r="G75" i="30"/>
  <c r="K74" i="30"/>
  <c r="I74" i="30"/>
  <c r="J74" i="30" s="1"/>
  <c r="H74" i="30"/>
  <c r="G74" i="30"/>
  <c r="K73" i="30"/>
  <c r="I73" i="30"/>
  <c r="H73" i="30"/>
  <c r="G73" i="30"/>
  <c r="K72" i="30"/>
  <c r="I72" i="30"/>
  <c r="H72" i="30"/>
  <c r="G72" i="30"/>
  <c r="K71" i="30"/>
  <c r="I71" i="30"/>
  <c r="J71" i="30" s="1"/>
  <c r="H71" i="30"/>
  <c r="G71" i="30"/>
  <c r="K70" i="30"/>
  <c r="I70" i="30"/>
  <c r="J70" i="30" s="1"/>
  <c r="H70" i="30"/>
  <c r="G70" i="30"/>
  <c r="K69" i="30"/>
  <c r="I69" i="30"/>
  <c r="J69" i="30" s="1"/>
  <c r="H69" i="30"/>
  <c r="G69" i="30"/>
  <c r="K68" i="30"/>
  <c r="I68" i="30"/>
  <c r="J68" i="30" s="1"/>
  <c r="H68" i="30"/>
  <c r="G68" i="30"/>
  <c r="K67" i="30"/>
  <c r="I67" i="30"/>
  <c r="J67" i="30" s="1"/>
  <c r="H67" i="30"/>
  <c r="G67" i="30"/>
  <c r="K66" i="30"/>
  <c r="I66" i="30"/>
  <c r="J66" i="30" s="1"/>
  <c r="H66" i="30"/>
  <c r="G66" i="30"/>
  <c r="K65" i="30"/>
  <c r="I65" i="30"/>
  <c r="J65" i="30" s="1"/>
  <c r="H65" i="30"/>
  <c r="G65" i="30"/>
  <c r="K64" i="30"/>
  <c r="I64" i="30"/>
  <c r="J64" i="30" s="1"/>
  <c r="H64" i="30"/>
  <c r="G64" i="30"/>
  <c r="K63" i="30"/>
  <c r="I63" i="30"/>
  <c r="J63" i="30" s="1"/>
  <c r="H63" i="30"/>
  <c r="G63" i="30"/>
  <c r="K62" i="30"/>
  <c r="I62" i="30"/>
  <c r="J62" i="30" s="1"/>
  <c r="H62" i="30"/>
  <c r="G62" i="30"/>
  <c r="K61" i="30"/>
  <c r="I61" i="30"/>
  <c r="J61" i="30" s="1"/>
  <c r="H61" i="30"/>
  <c r="G61" i="30"/>
  <c r="K60" i="30"/>
  <c r="I60" i="30"/>
  <c r="J60" i="30" s="1"/>
  <c r="H60" i="30"/>
  <c r="G60" i="30"/>
  <c r="K59" i="30"/>
  <c r="I59" i="30"/>
  <c r="J59" i="30" s="1"/>
  <c r="H59" i="30"/>
  <c r="G59" i="30"/>
  <c r="K58" i="30"/>
  <c r="I58" i="30"/>
  <c r="J58" i="30" s="1"/>
  <c r="H58" i="30"/>
  <c r="G58" i="30"/>
  <c r="K57" i="30"/>
  <c r="I57" i="30"/>
  <c r="J57" i="30" s="1"/>
  <c r="H57" i="30"/>
  <c r="G57" i="30"/>
  <c r="K56" i="30"/>
  <c r="I56" i="30"/>
  <c r="J56" i="30" s="1"/>
  <c r="H56" i="30"/>
  <c r="G56" i="30"/>
  <c r="K55" i="30"/>
  <c r="I55" i="30"/>
  <c r="J55" i="30" s="1"/>
  <c r="H55" i="30"/>
  <c r="G55" i="30"/>
  <c r="K54" i="30"/>
  <c r="I54" i="30"/>
  <c r="J54" i="30" s="1"/>
  <c r="H54" i="30"/>
  <c r="G54" i="30"/>
  <c r="K53" i="30"/>
  <c r="I53" i="30"/>
  <c r="J53" i="30" s="1"/>
  <c r="H53" i="30"/>
  <c r="G53" i="30"/>
  <c r="K52" i="30"/>
  <c r="I52" i="30"/>
  <c r="J52" i="30" s="1"/>
  <c r="H52" i="30"/>
  <c r="G52" i="30"/>
  <c r="K51" i="30"/>
  <c r="I51" i="30"/>
  <c r="J51" i="30" s="1"/>
  <c r="H51" i="30"/>
  <c r="G51" i="30"/>
  <c r="K50" i="30"/>
  <c r="I50" i="30"/>
  <c r="J50" i="30" s="1"/>
  <c r="H50" i="30"/>
  <c r="G50" i="30"/>
  <c r="K49" i="30"/>
  <c r="I49" i="30"/>
  <c r="J49" i="30" s="1"/>
  <c r="H49" i="30"/>
  <c r="G49" i="30"/>
  <c r="K48" i="30"/>
  <c r="I48" i="30"/>
  <c r="J48" i="30" s="1"/>
  <c r="H48" i="30"/>
  <c r="G48" i="30"/>
  <c r="K47" i="30"/>
  <c r="I47" i="30"/>
  <c r="J47" i="30" s="1"/>
  <c r="H47" i="30"/>
  <c r="G47" i="30"/>
  <c r="K46" i="30"/>
  <c r="I46" i="30"/>
  <c r="J46" i="30" s="1"/>
  <c r="H46" i="30"/>
  <c r="G46" i="30"/>
  <c r="K45" i="30"/>
  <c r="I45" i="30"/>
  <c r="J45" i="30" s="1"/>
  <c r="H45" i="30"/>
  <c r="G45" i="30"/>
  <c r="K44" i="30"/>
  <c r="I44" i="30"/>
  <c r="J44" i="30" s="1"/>
  <c r="H44" i="30"/>
  <c r="G44" i="30"/>
  <c r="K43" i="30"/>
  <c r="I43" i="30"/>
  <c r="J43" i="30" s="1"/>
  <c r="H43" i="30"/>
  <c r="G43" i="30"/>
  <c r="K42" i="30"/>
  <c r="I42" i="30"/>
  <c r="J42" i="30" s="1"/>
  <c r="H42" i="30"/>
  <c r="G42" i="30"/>
  <c r="K41" i="30"/>
  <c r="I41" i="30"/>
  <c r="J41" i="30" s="1"/>
  <c r="H41" i="30"/>
  <c r="G41" i="30"/>
  <c r="K40" i="30"/>
  <c r="I40" i="30"/>
  <c r="J40" i="30" s="1"/>
  <c r="H40" i="30"/>
  <c r="G40" i="30"/>
  <c r="K39" i="30"/>
  <c r="I39" i="30"/>
  <c r="J39" i="30" s="1"/>
  <c r="H39" i="30"/>
  <c r="G39" i="30"/>
  <c r="K38" i="30"/>
  <c r="I38" i="30"/>
  <c r="J38" i="30" s="1"/>
  <c r="H38" i="30"/>
  <c r="G38" i="30"/>
  <c r="K37" i="30"/>
  <c r="I37" i="30"/>
  <c r="J37" i="30" s="1"/>
  <c r="H37" i="30"/>
  <c r="G37" i="30"/>
  <c r="K36" i="30"/>
  <c r="I36" i="30"/>
  <c r="J36" i="30" s="1"/>
  <c r="H36" i="30"/>
  <c r="G36" i="30"/>
  <c r="K35" i="30"/>
  <c r="I35" i="30"/>
  <c r="J35" i="30" s="1"/>
  <c r="H35" i="30"/>
  <c r="G35" i="30"/>
  <c r="K34" i="30"/>
  <c r="I34" i="30"/>
  <c r="J34" i="30" s="1"/>
  <c r="H34" i="30"/>
  <c r="G34" i="30"/>
  <c r="K33" i="30"/>
  <c r="I33" i="30"/>
  <c r="J33" i="30" s="1"/>
  <c r="H33" i="30"/>
  <c r="G33" i="30"/>
  <c r="K32" i="30"/>
  <c r="I32" i="30"/>
  <c r="J32" i="30" s="1"/>
  <c r="H32" i="30"/>
  <c r="G32" i="30"/>
  <c r="K31" i="30"/>
  <c r="I31" i="30"/>
  <c r="J31" i="30" s="1"/>
  <c r="H31" i="30"/>
  <c r="G31" i="30"/>
  <c r="K30" i="30"/>
  <c r="I30" i="30"/>
  <c r="J30" i="30" s="1"/>
  <c r="H30" i="30"/>
  <c r="G30" i="30"/>
  <c r="K29" i="30"/>
  <c r="I29" i="30"/>
  <c r="J29" i="30" s="1"/>
  <c r="H29" i="30"/>
  <c r="G29" i="30"/>
  <c r="K28" i="30"/>
  <c r="I28" i="30"/>
  <c r="J28" i="30" s="1"/>
  <c r="H28" i="30"/>
  <c r="G28" i="30"/>
  <c r="K27" i="30"/>
  <c r="I27" i="30"/>
  <c r="J27" i="30" s="1"/>
  <c r="H27" i="30"/>
  <c r="G27" i="30"/>
  <c r="K26" i="30"/>
  <c r="I26" i="30"/>
  <c r="J26" i="30" s="1"/>
  <c r="H26" i="30"/>
  <c r="G26" i="30"/>
  <c r="K25" i="30"/>
  <c r="I25" i="30"/>
  <c r="J25" i="30" s="1"/>
  <c r="H25" i="30"/>
  <c r="G25" i="30"/>
  <c r="K24" i="30"/>
  <c r="I24" i="30"/>
  <c r="J24" i="30" s="1"/>
  <c r="H24" i="30"/>
  <c r="G24" i="30"/>
  <c r="K23" i="30"/>
  <c r="I23" i="30"/>
  <c r="J23" i="30" s="1"/>
  <c r="H23" i="30"/>
  <c r="G23" i="30"/>
  <c r="K22" i="30"/>
  <c r="I22" i="30"/>
  <c r="J22" i="30" s="1"/>
  <c r="H22" i="30"/>
  <c r="G22" i="30"/>
  <c r="K21" i="30"/>
  <c r="I21" i="30"/>
  <c r="J21" i="30" s="1"/>
  <c r="H21" i="30"/>
  <c r="G21" i="30"/>
  <c r="K20" i="30"/>
  <c r="I20" i="30"/>
  <c r="J20" i="30" s="1"/>
  <c r="H20" i="30"/>
  <c r="G20" i="30"/>
  <c r="K19" i="30"/>
  <c r="I19" i="30"/>
  <c r="J19" i="30" s="1"/>
  <c r="H19" i="30"/>
  <c r="G19" i="30"/>
  <c r="K18" i="30"/>
  <c r="I18" i="30"/>
  <c r="J18" i="30" s="1"/>
  <c r="H18" i="30"/>
  <c r="G18" i="30"/>
  <c r="K17" i="30"/>
  <c r="I17" i="30"/>
  <c r="J17" i="30" s="1"/>
  <c r="H17" i="30"/>
  <c r="G17" i="30"/>
  <c r="K16" i="30"/>
  <c r="I16" i="30"/>
  <c r="J16" i="30" s="1"/>
  <c r="H16" i="30"/>
  <c r="G16" i="30"/>
  <c r="K15" i="30"/>
  <c r="I15" i="30"/>
  <c r="J15" i="30" s="1"/>
  <c r="H15" i="30"/>
  <c r="G15" i="30"/>
  <c r="K14" i="30"/>
  <c r="I14" i="30"/>
  <c r="J14" i="30" s="1"/>
  <c r="H14" i="30"/>
  <c r="G14" i="30"/>
  <c r="K13" i="30"/>
  <c r="I13" i="30"/>
  <c r="J13" i="30" s="1"/>
  <c r="H13" i="30"/>
  <c r="G13" i="30"/>
  <c r="K12" i="30"/>
  <c r="I12" i="30"/>
  <c r="J12" i="30" s="1"/>
  <c r="H12" i="30"/>
  <c r="G12" i="30"/>
  <c r="K11" i="30"/>
  <c r="I11" i="30"/>
  <c r="J11" i="30" s="1"/>
  <c r="H11" i="30"/>
  <c r="G11" i="30"/>
  <c r="K10" i="30"/>
  <c r="I10" i="30"/>
  <c r="J10" i="30" s="1"/>
  <c r="H10" i="30"/>
  <c r="G10" i="30"/>
  <c r="K9" i="30"/>
  <c r="I9" i="30"/>
  <c r="J9" i="30" s="1"/>
  <c r="H9" i="30"/>
  <c r="G9" i="30"/>
  <c r="K8" i="30"/>
  <c r="I8" i="30"/>
  <c r="J8" i="30" s="1"/>
  <c r="H8" i="30"/>
  <c r="G8" i="30"/>
  <c r="K7" i="30"/>
  <c r="I7" i="30"/>
  <c r="J7" i="30" s="1"/>
  <c r="H7" i="30"/>
  <c r="G7" i="30"/>
  <c r="K6" i="30"/>
  <c r="I6" i="30"/>
  <c r="J6" i="30" s="1"/>
  <c r="H6" i="30"/>
  <c r="G6" i="30"/>
  <c r="K5" i="30"/>
  <c r="I5" i="30"/>
  <c r="J5" i="30" s="1"/>
  <c r="H5" i="30"/>
  <c r="G5" i="30"/>
  <c r="K4" i="30"/>
  <c r="I4" i="30"/>
  <c r="J4" i="30" s="1"/>
  <c r="H4" i="30"/>
  <c r="G4" i="30"/>
  <c r="K3" i="30"/>
  <c r="I3" i="30"/>
  <c r="J3" i="30" s="1"/>
  <c r="H3" i="30"/>
  <c r="G3" i="30"/>
  <c r="K2" i="30"/>
  <c r="I2" i="30"/>
  <c r="J2" i="30" s="1"/>
  <c r="H2" i="30"/>
  <c r="G2" i="30"/>
  <c r="J26" i="23"/>
  <c r="H26" i="23"/>
  <c r="G26" i="23"/>
  <c r="F26" i="23"/>
  <c r="J25" i="23"/>
  <c r="H25" i="23"/>
  <c r="I25" i="23" s="1"/>
  <c r="G25" i="23"/>
  <c r="F25" i="23"/>
  <c r="J24" i="23"/>
  <c r="H24" i="23"/>
  <c r="I24" i="23" s="1"/>
  <c r="G24" i="23"/>
  <c r="F24" i="23"/>
  <c r="J23" i="23"/>
  <c r="H23" i="23"/>
  <c r="I23" i="23" s="1"/>
  <c r="G23" i="23"/>
  <c r="F23" i="23"/>
  <c r="J22" i="23"/>
  <c r="H22" i="23"/>
  <c r="I22" i="23" s="1"/>
  <c r="G22" i="23"/>
  <c r="F22" i="23"/>
  <c r="J21" i="23"/>
  <c r="H21" i="23"/>
  <c r="I21" i="23" s="1"/>
  <c r="G21" i="23"/>
  <c r="F21" i="23"/>
  <c r="J20" i="23"/>
  <c r="H20" i="23"/>
  <c r="I20" i="23" s="1"/>
  <c r="G20" i="23"/>
  <c r="F20" i="23"/>
  <c r="J90" i="5"/>
  <c r="H90" i="5"/>
  <c r="I90" i="5" s="1"/>
  <c r="G90" i="5"/>
  <c r="F90" i="5"/>
  <c r="J89" i="5"/>
  <c r="H89" i="5"/>
  <c r="I89" i="5" s="1"/>
  <c r="G89" i="5"/>
  <c r="F89" i="5"/>
  <c r="J88" i="5"/>
  <c r="H88" i="5"/>
  <c r="I88" i="5" s="1"/>
  <c r="G88" i="5"/>
  <c r="F88" i="5"/>
  <c r="J87" i="5"/>
  <c r="H87" i="5"/>
  <c r="I87" i="5" s="1"/>
  <c r="G87" i="5"/>
  <c r="F87" i="5"/>
  <c r="J86" i="5"/>
  <c r="H86" i="5"/>
  <c r="I86" i="5" s="1"/>
  <c r="G86" i="5"/>
  <c r="F86" i="5"/>
  <c r="J85" i="5"/>
  <c r="H85" i="5"/>
  <c r="I85" i="5" s="1"/>
  <c r="G85" i="5"/>
  <c r="F85" i="5"/>
  <c r="J84" i="5"/>
  <c r="H84" i="5"/>
  <c r="I84" i="5" s="1"/>
  <c r="G84" i="5"/>
  <c r="F84" i="5"/>
  <c r="J83" i="5"/>
  <c r="I83" i="5"/>
  <c r="H83" i="5"/>
  <c r="G83" i="5"/>
  <c r="F83" i="5"/>
  <c r="J82" i="5"/>
  <c r="I82" i="5"/>
  <c r="H82" i="5"/>
  <c r="G82" i="5"/>
  <c r="F82" i="5"/>
  <c r="J81" i="5"/>
  <c r="H81" i="5"/>
  <c r="I81" i="5" s="1"/>
  <c r="G81" i="5"/>
  <c r="F81" i="5"/>
  <c r="J80" i="5"/>
  <c r="H80" i="5"/>
  <c r="I80" i="5" s="1"/>
  <c r="G80" i="5"/>
  <c r="F80" i="5"/>
  <c r="J79" i="5"/>
  <c r="H79" i="5"/>
  <c r="I79" i="5" s="1"/>
  <c r="G79" i="5"/>
  <c r="F79" i="5"/>
  <c r="J78" i="5"/>
  <c r="H78" i="5"/>
  <c r="I78" i="5" s="1"/>
  <c r="G78" i="5"/>
  <c r="F78" i="5"/>
  <c r="J77" i="5"/>
  <c r="I77" i="5"/>
  <c r="H77" i="5"/>
  <c r="G77" i="5"/>
  <c r="F77" i="5"/>
  <c r="J76" i="5"/>
  <c r="H76" i="5"/>
  <c r="I76" i="5" s="1"/>
  <c r="G76" i="5"/>
  <c r="F76" i="5"/>
  <c r="J75" i="5"/>
  <c r="H75" i="5"/>
  <c r="I75" i="5" s="1"/>
  <c r="G75" i="5"/>
  <c r="F75" i="5"/>
  <c r="J74" i="5"/>
  <c r="H74" i="5"/>
  <c r="I74" i="5" s="1"/>
  <c r="G74" i="5"/>
  <c r="F74" i="5"/>
  <c r="J73" i="5"/>
  <c r="H73" i="5"/>
  <c r="I73" i="5" s="1"/>
  <c r="G73" i="5"/>
  <c r="F73" i="5"/>
  <c r="J72" i="5"/>
  <c r="H72" i="5"/>
  <c r="I72" i="5" s="1"/>
  <c r="G72" i="5"/>
  <c r="F72" i="5"/>
  <c r="J71" i="5"/>
  <c r="H71" i="5"/>
  <c r="I71" i="5" s="1"/>
  <c r="G71" i="5"/>
  <c r="F71" i="5"/>
  <c r="J70" i="5"/>
  <c r="H70" i="5"/>
  <c r="I70" i="5" s="1"/>
  <c r="G70" i="5"/>
  <c r="F70" i="5"/>
  <c r="J69" i="5"/>
  <c r="I69" i="5"/>
  <c r="H69" i="5"/>
  <c r="G69" i="5"/>
  <c r="F69" i="5"/>
  <c r="J68" i="5"/>
  <c r="H68" i="5"/>
  <c r="I68" i="5" s="1"/>
  <c r="G68" i="5"/>
  <c r="F68" i="5"/>
  <c r="J67" i="5"/>
  <c r="H67" i="5"/>
  <c r="I67" i="5" s="1"/>
  <c r="G67" i="5"/>
  <c r="F67" i="5"/>
  <c r="J66" i="5"/>
  <c r="I66" i="5"/>
  <c r="H66" i="5"/>
  <c r="G66" i="5"/>
  <c r="F66" i="5"/>
  <c r="J65" i="5"/>
  <c r="H65" i="5"/>
  <c r="I65" i="5" s="1"/>
  <c r="G65" i="5"/>
  <c r="F65" i="5"/>
  <c r="J64" i="5"/>
  <c r="H64" i="5"/>
  <c r="I64" i="5" s="1"/>
  <c r="G64" i="5"/>
  <c r="F64" i="5"/>
  <c r="J63" i="5"/>
  <c r="H63" i="5"/>
  <c r="I63" i="5" s="1"/>
  <c r="G63" i="5"/>
  <c r="F63" i="5"/>
  <c r="J62" i="5"/>
  <c r="H62" i="5"/>
  <c r="I62" i="5" s="1"/>
  <c r="G62" i="5"/>
  <c r="F62" i="5"/>
  <c r="J61" i="5"/>
  <c r="H61" i="5"/>
  <c r="I61" i="5" s="1"/>
  <c r="G61" i="5"/>
  <c r="F61" i="5"/>
  <c r="J60" i="5"/>
  <c r="H60" i="5"/>
  <c r="I60" i="5" s="1"/>
  <c r="G60" i="5"/>
  <c r="F60" i="5"/>
  <c r="J59" i="5"/>
  <c r="H59" i="5"/>
  <c r="I59" i="5" s="1"/>
  <c r="G59" i="5"/>
  <c r="F59" i="5"/>
  <c r="J58" i="5"/>
  <c r="H58" i="5"/>
  <c r="I58" i="5" s="1"/>
  <c r="G58" i="5"/>
  <c r="F58" i="5"/>
  <c r="J57" i="5"/>
  <c r="H57" i="5"/>
  <c r="I57" i="5" s="1"/>
  <c r="G57" i="5"/>
  <c r="F57" i="5"/>
  <c r="J56" i="5"/>
  <c r="H56" i="5"/>
  <c r="I56" i="5" s="1"/>
  <c r="G56" i="5"/>
  <c r="F56" i="5"/>
  <c r="J55" i="5"/>
  <c r="H55" i="5"/>
  <c r="I55" i="5" s="1"/>
  <c r="G55" i="5"/>
  <c r="F55" i="5"/>
  <c r="J54" i="5"/>
  <c r="H54" i="5"/>
  <c r="I54" i="5" s="1"/>
  <c r="G54" i="5"/>
  <c r="F54" i="5"/>
  <c r="J53" i="5"/>
  <c r="I53" i="5"/>
  <c r="H53" i="5"/>
  <c r="G53" i="5"/>
  <c r="F53" i="5"/>
  <c r="J52" i="5"/>
  <c r="H52" i="5"/>
  <c r="I52" i="5" s="1"/>
  <c r="G52" i="5"/>
  <c r="F52" i="5"/>
  <c r="J51" i="5"/>
  <c r="H51" i="5"/>
  <c r="I51" i="5" s="1"/>
  <c r="G51" i="5"/>
  <c r="F51" i="5"/>
  <c r="J50" i="5"/>
  <c r="H50" i="5"/>
  <c r="I50" i="5" s="1"/>
  <c r="G50" i="5"/>
  <c r="F50" i="5"/>
  <c r="J49" i="5"/>
  <c r="H49" i="5"/>
  <c r="I49" i="5" s="1"/>
  <c r="G49" i="5"/>
  <c r="F49" i="5"/>
  <c r="J48" i="5"/>
  <c r="H48" i="5"/>
  <c r="I48" i="5" s="1"/>
  <c r="G48" i="5"/>
  <c r="F48" i="5"/>
  <c r="J47" i="5"/>
  <c r="H47" i="5"/>
  <c r="I47" i="5" s="1"/>
  <c r="G47" i="5"/>
  <c r="F47" i="5"/>
  <c r="J46" i="5"/>
  <c r="H46" i="5"/>
  <c r="I46" i="5" s="1"/>
  <c r="G46" i="5"/>
  <c r="F46" i="5"/>
  <c r="J45" i="5"/>
  <c r="I45" i="5"/>
  <c r="H45" i="5"/>
  <c r="G45" i="5"/>
  <c r="F45" i="5"/>
  <c r="J44" i="5"/>
  <c r="H44" i="5"/>
  <c r="I44" i="5" s="1"/>
  <c r="G44" i="5"/>
  <c r="F44" i="5"/>
  <c r="J43" i="5"/>
  <c r="H43" i="5"/>
  <c r="I43" i="5" s="1"/>
  <c r="G43" i="5"/>
  <c r="F43" i="5"/>
  <c r="J42" i="5"/>
  <c r="I42" i="5"/>
  <c r="H42" i="5"/>
  <c r="G42" i="5"/>
  <c r="F42" i="5"/>
  <c r="J41" i="5"/>
  <c r="H41" i="5"/>
  <c r="I41" i="5" s="1"/>
  <c r="G41" i="5"/>
  <c r="F41" i="5"/>
  <c r="J40" i="5"/>
  <c r="H40" i="5"/>
  <c r="I40" i="5" s="1"/>
  <c r="G40" i="5"/>
  <c r="F40" i="5"/>
  <c r="J39" i="5"/>
  <c r="H39" i="5"/>
  <c r="I39" i="5" s="1"/>
  <c r="G39" i="5"/>
  <c r="F39" i="5"/>
  <c r="J38" i="5"/>
  <c r="H38" i="5"/>
  <c r="I38" i="5" s="1"/>
  <c r="G38" i="5"/>
  <c r="F38" i="5"/>
  <c r="J37" i="5"/>
  <c r="I37" i="5"/>
  <c r="H37" i="5"/>
  <c r="G37" i="5"/>
  <c r="F37" i="5"/>
  <c r="J36" i="5"/>
  <c r="H36" i="5"/>
  <c r="I36" i="5" s="1"/>
  <c r="G36" i="5"/>
  <c r="F36" i="5"/>
  <c r="J35" i="5"/>
  <c r="H35" i="5"/>
  <c r="I35" i="5" s="1"/>
  <c r="G35" i="5"/>
  <c r="F35" i="5"/>
  <c r="J34" i="5"/>
  <c r="H34" i="5"/>
  <c r="I34" i="5" s="1"/>
  <c r="G34" i="5"/>
  <c r="F34" i="5"/>
  <c r="J33" i="5"/>
  <c r="H33" i="5"/>
  <c r="I33" i="5" s="1"/>
  <c r="G33" i="5"/>
  <c r="F33" i="5"/>
  <c r="J32" i="5"/>
  <c r="H32" i="5"/>
  <c r="I32" i="5" s="1"/>
  <c r="G32" i="5"/>
  <c r="F32" i="5"/>
  <c r="J31" i="5"/>
  <c r="H31" i="5"/>
  <c r="I31" i="5" s="1"/>
  <c r="G31" i="5"/>
  <c r="F31" i="5"/>
  <c r="J30" i="5"/>
  <c r="H30" i="5"/>
  <c r="I30" i="5" s="1"/>
  <c r="G30" i="5"/>
  <c r="F30" i="5"/>
  <c r="J29" i="5"/>
  <c r="I29" i="5"/>
  <c r="H29" i="5"/>
  <c r="G29" i="5"/>
  <c r="F29" i="5"/>
  <c r="J28" i="5"/>
  <c r="H28" i="5"/>
  <c r="I28" i="5" s="1"/>
  <c r="G28" i="5"/>
  <c r="F28" i="5"/>
  <c r="J27" i="5"/>
  <c r="H27" i="5"/>
  <c r="I27" i="5" s="1"/>
  <c r="G27" i="5"/>
  <c r="F27" i="5"/>
  <c r="J26" i="5"/>
  <c r="I26" i="5"/>
  <c r="H26" i="5"/>
  <c r="G26" i="5"/>
  <c r="F26" i="5"/>
  <c r="J25" i="5"/>
  <c r="H25" i="5"/>
  <c r="I25" i="5" s="1"/>
  <c r="G25" i="5"/>
  <c r="F25" i="5"/>
  <c r="J24" i="5"/>
  <c r="H24" i="5"/>
  <c r="I24" i="5" s="1"/>
  <c r="G24" i="5"/>
  <c r="F24" i="5"/>
  <c r="J23" i="5"/>
  <c r="H23" i="5"/>
  <c r="I23" i="5" s="1"/>
  <c r="G23" i="5"/>
  <c r="F23" i="5"/>
  <c r="J22" i="5"/>
  <c r="H22" i="5"/>
  <c r="I22" i="5" s="1"/>
  <c r="G22" i="5"/>
  <c r="F22" i="5"/>
  <c r="J21" i="5"/>
  <c r="I21" i="5"/>
  <c r="H21" i="5"/>
  <c r="G21" i="5"/>
  <c r="F21" i="5"/>
  <c r="J20" i="5"/>
  <c r="H20" i="5"/>
  <c r="I20" i="5" s="1"/>
  <c r="G20" i="5"/>
  <c r="F20" i="5"/>
  <c r="J19" i="5"/>
  <c r="H19" i="5"/>
  <c r="I19" i="5" s="1"/>
  <c r="G19" i="5"/>
  <c r="F19" i="5"/>
  <c r="J18" i="5"/>
  <c r="H18" i="5"/>
  <c r="I18" i="5" s="1"/>
  <c r="G18" i="5"/>
  <c r="F18" i="5"/>
  <c r="J17" i="5"/>
  <c r="H17" i="5"/>
  <c r="I17" i="5" s="1"/>
  <c r="G17" i="5"/>
  <c r="F17" i="5"/>
  <c r="J16" i="5"/>
  <c r="H16" i="5"/>
  <c r="I16" i="5" s="1"/>
  <c r="G16" i="5"/>
  <c r="F16" i="5"/>
  <c r="J15" i="5"/>
  <c r="H15" i="5"/>
  <c r="I15" i="5" s="1"/>
  <c r="G15" i="5"/>
  <c r="F15" i="5"/>
  <c r="J14" i="5"/>
  <c r="H14" i="5"/>
  <c r="I14" i="5" s="1"/>
  <c r="G14" i="5"/>
  <c r="F14" i="5"/>
  <c r="J13" i="5"/>
  <c r="I13" i="5"/>
  <c r="H13" i="5"/>
  <c r="G13" i="5"/>
  <c r="F13" i="5"/>
  <c r="J12" i="5"/>
  <c r="H12" i="5"/>
  <c r="I12" i="5" s="1"/>
  <c r="G12" i="5"/>
  <c r="F12" i="5"/>
  <c r="J11" i="5"/>
  <c r="H11" i="5"/>
  <c r="I11" i="5" s="1"/>
  <c r="G11" i="5"/>
  <c r="F11" i="5"/>
  <c r="J10" i="5"/>
  <c r="I10" i="5"/>
  <c r="H10" i="5"/>
  <c r="G10" i="5"/>
  <c r="F10" i="5"/>
  <c r="J9" i="5"/>
  <c r="H9" i="5"/>
  <c r="I9" i="5" s="1"/>
  <c r="G9" i="5"/>
  <c r="F9" i="5"/>
  <c r="J8" i="5"/>
  <c r="H8" i="5"/>
  <c r="I8" i="5" s="1"/>
  <c r="G8" i="5"/>
  <c r="F8" i="5"/>
  <c r="J7" i="5"/>
  <c r="H7" i="5"/>
  <c r="I7" i="5" s="1"/>
  <c r="G7" i="5"/>
  <c r="F7" i="5"/>
  <c r="J6" i="5"/>
  <c r="H6" i="5"/>
  <c r="I6" i="5" s="1"/>
  <c r="G6" i="5"/>
  <c r="F6" i="5"/>
  <c r="J5" i="5"/>
  <c r="H5" i="5"/>
  <c r="I5" i="5" s="1"/>
  <c r="G5" i="5"/>
  <c r="F5" i="5"/>
  <c r="J4" i="5"/>
  <c r="H4" i="5"/>
  <c r="I4" i="5" s="1"/>
  <c r="G4" i="5"/>
  <c r="F4" i="5"/>
  <c r="J3" i="5"/>
  <c r="H3" i="5"/>
  <c r="I3" i="5" s="1"/>
  <c r="G3" i="5"/>
  <c r="F3" i="5"/>
  <c r="J2" i="5"/>
  <c r="I2" i="5"/>
  <c r="H2" i="5"/>
  <c r="G2" i="5"/>
  <c r="F2" i="5"/>
  <c r="J83" i="18"/>
  <c r="H83" i="18"/>
  <c r="I83" i="18" s="1"/>
  <c r="G83" i="18"/>
  <c r="F83" i="18"/>
  <c r="J82" i="18"/>
  <c r="H82" i="18"/>
  <c r="I82" i="18" s="1"/>
  <c r="G82" i="18"/>
  <c r="F82" i="18"/>
  <c r="J81" i="18"/>
  <c r="H81" i="18"/>
  <c r="I81" i="18" s="1"/>
  <c r="G81" i="18"/>
  <c r="F81" i="18"/>
  <c r="J80" i="18"/>
  <c r="I80" i="18"/>
  <c r="H80" i="18"/>
  <c r="G80" i="18"/>
  <c r="F80" i="18"/>
  <c r="J79" i="18"/>
  <c r="H79" i="18"/>
  <c r="I79" i="18" s="1"/>
  <c r="G79" i="18"/>
  <c r="F79" i="18"/>
  <c r="J78" i="18"/>
  <c r="H78" i="18"/>
  <c r="I78" i="18" s="1"/>
  <c r="G78" i="18"/>
  <c r="F78" i="18"/>
  <c r="J77" i="18"/>
  <c r="H77" i="18"/>
  <c r="I77" i="18" s="1"/>
  <c r="G77" i="18"/>
  <c r="F77" i="18"/>
  <c r="J76" i="18"/>
  <c r="I76" i="18"/>
  <c r="H76" i="18"/>
  <c r="G76" i="18"/>
  <c r="F76" i="18"/>
  <c r="J75" i="18"/>
  <c r="H75" i="18"/>
  <c r="I75" i="18" s="1"/>
  <c r="G75" i="18"/>
  <c r="F75" i="18"/>
  <c r="J74" i="18"/>
  <c r="H74" i="18"/>
  <c r="I74" i="18" s="1"/>
  <c r="G74" i="18"/>
  <c r="F74" i="18"/>
  <c r="J73" i="18"/>
  <c r="H73" i="18"/>
  <c r="I73" i="18" s="1"/>
  <c r="G73" i="18"/>
  <c r="F73" i="18"/>
  <c r="J72" i="18"/>
  <c r="I72" i="18"/>
  <c r="H72" i="18"/>
  <c r="G72" i="18"/>
  <c r="F72" i="18"/>
  <c r="J71" i="18"/>
  <c r="H71" i="18"/>
  <c r="I71" i="18" s="1"/>
  <c r="G71" i="18"/>
  <c r="F71" i="18"/>
  <c r="J70" i="18"/>
  <c r="H70" i="18"/>
  <c r="I70" i="18" s="1"/>
  <c r="G70" i="18"/>
  <c r="F70" i="18"/>
  <c r="J69" i="18"/>
  <c r="H69" i="18"/>
  <c r="I69" i="18" s="1"/>
  <c r="G69" i="18"/>
  <c r="F69" i="18"/>
  <c r="J68" i="18"/>
  <c r="H68" i="18"/>
  <c r="I68" i="18" s="1"/>
  <c r="G68" i="18"/>
  <c r="F68" i="18"/>
  <c r="J67" i="18"/>
  <c r="H67" i="18"/>
  <c r="I67" i="18" s="1"/>
  <c r="G67" i="18"/>
  <c r="F67" i="18"/>
  <c r="J66" i="18"/>
  <c r="H66" i="18"/>
  <c r="I66" i="18" s="1"/>
  <c r="G66" i="18"/>
  <c r="F66" i="18"/>
  <c r="J65" i="18"/>
  <c r="H65" i="18"/>
  <c r="I65" i="18" s="1"/>
  <c r="G65" i="18"/>
  <c r="F65" i="18"/>
  <c r="J64" i="18"/>
  <c r="H64" i="18"/>
  <c r="I64" i="18" s="1"/>
  <c r="G64" i="18"/>
  <c r="F64" i="18"/>
  <c r="J63" i="18"/>
  <c r="H63" i="18"/>
  <c r="I63" i="18" s="1"/>
  <c r="G63" i="18"/>
  <c r="F63" i="18"/>
  <c r="J62" i="18"/>
  <c r="H62" i="18"/>
  <c r="I62" i="18" s="1"/>
  <c r="G62" i="18"/>
  <c r="F62" i="18"/>
  <c r="J61" i="18"/>
  <c r="H61" i="18"/>
  <c r="I61" i="18" s="1"/>
  <c r="G61" i="18"/>
  <c r="F61" i="18"/>
  <c r="J60" i="18"/>
  <c r="H60" i="18"/>
  <c r="I60" i="18" s="1"/>
  <c r="G60" i="18"/>
  <c r="F60" i="18"/>
  <c r="J59" i="18"/>
  <c r="H59" i="18"/>
  <c r="I59" i="18" s="1"/>
  <c r="G59" i="18"/>
  <c r="F59" i="18"/>
  <c r="J58" i="18"/>
  <c r="H58" i="18"/>
  <c r="I58" i="18" s="1"/>
  <c r="G58" i="18"/>
  <c r="F58" i="18"/>
  <c r="J57" i="18"/>
  <c r="I57" i="18"/>
  <c r="H57" i="18"/>
  <c r="G57" i="18"/>
  <c r="F57" i="18"/>
  <c r="J56" i="18"/>
  <c r="H56" i="18"/>
  <c r="I56" i="18" s="1"/>
  <c r="G56" i="18"/>
  <c r="F56" i="18"/>
  <c r="J55" i="18"/>
  <c r="H55" i="18"/>
  <c r="I55" i="18" s="1"/>
  <c r="G55" i="18"/>
  <c r="F55" i="18"/>
  <c r="J54" i="18"/>
  <c r="I54" i="18"/>
  <c r="H54" i="18"/>
  <c r="G54" i="18"/>
  <c r="F54" i="18"/>
  <c r="J53" i="18"/>
  <c r="H53" i="18"/>
  <c r="I53" i="18" s="1"/>
  <c r="G53" i="18"/>
  <c r="F53" i="18"/>
  <c r="J52" i="18"/>
  <c r="H52" i="18"/>
  <c r="I52" i="18" s="1"/>
  <c r="G52" i="18"/>
  <c r="F52" i="18"/>
  <c r="J51" i="18"/>
  <c r="H51" i="18"/>
  <c r="I51" i="18" s="1"/>
  <c r="G51" i="18"/>
  <c r="F51" i="18"/>
  <c r="J50" i="18"/>
  <c r="H50" i="18"/>
  <c r="I50" i="18" s="1"/>
  <c r="G50" i="18"/>
  <c r="F50" i="18"/>
  <c r="J49" i="18"/>
  <c r="H49" i="18"/>
  <c r="I49" i="18" s="1"/>
  <c r="G49" i="18"/>
  <c r="F49" i="18"/>
  <c r="J48" i="18"/>
  <c r="H48" i="18"/>
  <c r="I48" i="18" s="1"/>
  <c r="G48" i="18"/>
  <c r="F48" i="18"/>
  <c r="J47" i="18"/>
  <c r="H47" i="18"/>
  <c r="I47" i="18" s="1"/>
  <c r="G47" i="18"/>
  <c r="F47" i="18"/>
  <c r="J46" i="18"/>
  <c r="H46" i="18"/>
  <c r="I46" i="18" s="1"/>
  <c r="G46" i="18"/>
  <c r="F46" i="18"/>
  <c r="J45" i="18"/>
  <c r="H45" i="18"/>
  <c r="I45" i="18" s="1"/>
  <c r="G45" i="18"/>
  <c r="F45" i="18"/>
  <c r="J44" i="18"/>
  <c r="I44" i="18"/>
  <c r="H44" i="18"/>
  <c r="G44" i="18"/>
  <c r="F44" i="18"/>
  <c r="J43" i="18"/>
  <c r="H43" i="18"/>
  <c r="I43" i="18" s="1"/>
  <c r="G43" i="18"/>
  <c r="F43" i="18"/>
  <c r="J42" i="18"/>
  <c r="H42" i="18"/>
  <c r="I42" i="18" s="1"/>
  <c r="G42" i="18"/>
  <c r="F42" i="18"/>
  <c r="J41" i="18"/>
  <c r="H41" i="18"/>
  <c r="I41" i="18" s="1"/>
  <c r="G41" i="18"/>
  <c r="F41" i="18"/>
  <c r="J40" i="18"/>
  <c r="H40" i="18"/>
  <c r="I40" i="18" s="1"/>
  <c r="G40" i="18"/>
  <c r="F40" i="18"/>
  <c r="J39" i="18"/>
  <c r="H39" i="18"/>
  <c r="I39" i="18" s="1"/>
  <c r="G39" i="18"/>
  <c r="F39" i="18"/>
  <c r="J38" i="18"/>
  <c r="I38" i="18"/>
  <c r="H38" i="18"/>
  <c r="G38" i="18"/>
  <c r="F38" i="18"/>
  <c r="J37" i="18"/>
  <c r="H37" i="18"/>
  <c r="I37" i="18" s="1"/>
  <c r="G37" i="18"/>
  <c r="F37" i="18"/>
  <c r="J36" i="18"/>
  <c r="H36" i="18"/>
  <c r="I36" i="18" s="1"/>
  <c r="G36" i="18"/>
  <c r="F36" i="18"/>
  <c r="J35" i="18"/>
  <c r="H35" i="18"/>
  <c r="I35" i="18" s="1"/>
  <c r="G35" i="18"/>
  <c r="F35" i="18"/>
  <c r="J34" i="18"/>
  <c r="H34" i="18"/>
  <c r="I34" i="18" s="1"/>
  <c r="G34" i="18"/>
  <c r="F34" i="18"/>
  <c r="J33" i="18"/>
  <c r="H33" i="18"/>
  <c r="I33" i="18" s="1"/>
  <c r="G33" i="18"/>
  <c r="F33" i="18"/>
  <c r="J32" i="18"/>
  <c r="H32" i="18"/>
  <c r="I32" i="18" s="1"/>
  <c r="G32" i="18"/>
  <c r="F32" i="18"/>
  <c r="J31" i="18"/>
  <c r="H31" i="18"/>
  <c r="I31" i="18" s="1"/>
  <c r="G31" i="18"/>
  <c r="F31" i="18"/>
  <c r="J30" i="18"/>
  <c r="H30" i="18"/>
  <c r="I30" i="18" s="1"/>
  <c r="G30" i="18"/>
  <c r="F30" i="18"/>
  <c r="J29" i="18"/>
  <c r="H29" i="18"/>
  <c r="I29" i="18" s="1"/>
  <c r="G29" i="18"/>
  <c r="F29" i="18"/>
  <c r="J28" i="18"/>
  <c r="I28" i="18"/>
  <c r="H28" i="18"/>
  <c r="G28" i="18"/>
  <c r="F28" i="18"/>
  <c r="J27" i="18"/>
  <c r="H27" i="18"/>
  <c r="I27" i="18" s="1"/>
  <c r="G27" i="18"/>
  <c r="F27" i="18"/>
  <c r="J26" i="18"/>
  <c r="I26" i="18"/>
  <c r="H26" i="18"/>
  <c r="G26" i="18"/>
  <c r="F26" i="18"/>
  <c r="J25" i="18"/>
  <c r="H25" i="18"/>
  <c r="I25" i="18" s="1"/>
  <c r="G25" i="18"/>
  <c r="F25" i="18"/>
  <c r="J24" i="18"/>
  <c r="H24" i="18"/>
  <c r="I24" i="18" s="1"/>
  <c r="G24" i="18"/>
  <c r="F24" i="18"/>
  <c r="J23" i="18"/>
  <c r="H23" i="18"/>
  <c r="I23" i="18" s="1"/>
  <c r="G23" i="18"/>
  <c r="F23" i="18"/>
  <c r="J22" i="18"/>
  <c r="H22" i="18"/>
  <c r="I22" i="18" s="1"/>
  <c r="G22" i="18"/>
  <c r="F22" i="18"/>
  <c r="J21" i="18"/>
  <c r="H21" i="18"/>
  <c r="I21" i="18" s="1"/>
  <c r="G21" i="18"/>
  <c r="F21" i="18"/>
  <c r="J20" i="18"/>
  <c r="H20" i="18"/>
  <c r="I20" i="18" s="1"/>
  <c r="G20" i="18"/>
  <c r="F20" i="18"/>
  <c r="J19" i="18"/>
  <c r="H19" i="18"/>
  <c r="I19" i="18" s="1"/>
  <c r="G19" i="18"/>
  <c r="F19" i="18"/>
  <c r="J18" i="18"/>
  <c r="H18" i="18"/>
  <c r="I18" i="18" s="1"/>
  <c r="G18" i="18"/>
  <c r="F18" i="18"/>
  <c r="J17" i="18"/>
  <c r="I17" i="18"/>
  <c r="H17" i="18"/>
  <c r="G17" i="18"/>
  <c r="F17" i="18"/>
  <c r="J16" i="18"/>
  <c r="I16" i="18"/>
  <c r="H16" i="18"/>
  <c r="G16" i="18"/>
  <c r="F16" i="18"/>
  <c r="J15" i="18"/>
  <c r="H15" i="18"/>
  <c r="I15" i="18" s="1"/>
  <c r="G15" i="18"/>
  <c r="F15" i="18"/>
  <c r="J14" i="18"/>
  <c r="H14" i="18"/>
  <c r="I14" i="18" s="1"/>
  <c r="G14" i="18"/>
  <c r="F14" i="18"/>
  <c r="J13" i="18"/>
  <c r="H13" i="18"/>
  <c r="I13" i="18" s="1"/>
  <c r="G13" i="18"/>
  <c r="F13" i="18"/>
  <c r="J12" i="18"/>
  <c r="I12" i="18"/>
  <c r="H12" i="18"/>
  <c r="G12" i="18"/>
  <c r="F12" i="18"/>
  <c r="J11" i="18"/>
  <c r="H11" i="18"/>
  <c r="I11" i="18" s="1"/>
  <c r="G11" i="18"/>
  <c r="F11" i="18"/>
  <c r="J10" i="18"/>
  <c r="H10" i="18"/>
  <c r="I10" i="18" s="1"/>
  <c r="G10" i="18"/>
  <c r="F10" i="18"/>
  <c r="J9" i="18"/>
  <c r="H9" i="18"/>
  <c r="I9" i="18" s="1"/>
  <c r="G9" i="18"/>
  <c r="F9" i="18"/>
  <c r="J8" i="18"/>
  <c r="H8" i="18"/>
  <c r="I8" i="18" s="1"/>
  <c r="G8" i="18"/>
  <c r="F8" i="18"/>
  <c r="J7" i="18"/>
  <c r="H7" i="18"/>
  <c r="I7" i="18" s="1"/>
  <c r="G7" i="18"/>
  <c r="F7" i="18"/>
  <c r="J6" i="18"/>
  <c r="I6" i="18"/>
  <c r="H6" i="18"/>
  <c r="G6" i="18"/>
  <c r="F6" i="18"/>
  <c r="J5" i="18"/>
  <c r="I5" i="18"/>
  <c r="H5" i="18"/>
  <c r="G5" i="18"/>
  <c r="F5" i="18"/>
  <c r="J4" i="18"/>
  <c r="H4" i="18"/>
  <c r="I4" i="18" s="1"/>
  <c r="G4" i="18"/>
  <c r="F4" i="18"/>
  <c r="J3" i="18"/>
  <c r="H3" i="18"/>
  <c r="I3" i="18" s="1"/>
  <c r="G3" i="18"/>
  <c r="F3" i="18"/>
  <c r="J2" i="18"/>
  <c r="H2" i="18"/>
  <c r="I2" i="18" s="1"/>
  <c r="G2" i="18"/>
  <c r="F2" i="18"/>
  <c r="J83" i="26"/>
  <c r="H83" i="26"/>
  <c r="I83" i="26" s="1"/>
  <c r="G83" i="26"/>
  <c r="F83" i="26"/>
  <c r="J82" i="26"/>
  <c r="H82" i="26"/>
  <c r="I82" i="26" s="1"/>
  <c r="G82" i="26"/>
  <c r="F82" i="26"/>
  <c r="J81" i="26"/>
  <c r="I81" i="26"/>
  <c r="H81" i="26"/>
  <c r="G81" i="26"/>
  <c r="F81" i="26"/>
  <c r="J80" i="26"/>
  <c r="H80" i="26"/>
  <c r="G80" i="26"/>
  <c r="F80" i="26"/>
  <c r="J79" i="26"/>
  <c r="H79" i="26"/>
  <c r="G79" i="26"/>
  <c r="F79" i="26"/>
  <c r="J78" i="26"/>
  <c r="H78" i="26"/>
  <c r="G78" i="26"/>
  <c r="F78" i="26"/>
  <c r="J77" i="26"/>
  <c r="H77" i="26"/>
  <c r="G77" i="26"/>
  <c r="F77" i="26"/>
  <c r="J76" i="26"/>
  <c r="H76" i="26"/>
  <c r="G76" i="26"/>
  <c r="F76" i="26"/>
  <c r="J75" i="26"/>
  <c r="H75" i="26"/>
  <c r="G75" i="26"/>
  <c r="F75" i="26"/>
  <c r="J74" i="26"/>
  <c r="H74" i="26"/>
  <c r="G74" i="26"/>
  <c r="F74" i="26"/>
  <c r="J73" i="26"/>
  <c r="H73" i="26"/>
  <c r="I73" i="26" s="1"/>
  <c r="G73" i="26"/>
  <c r="F73" i="26"/>
  <c r="J72" i="26"/>
  <c r="H72" i="26"/>
  <c r="I72" i="26" s="1"/>
  <c r="G72" i="26"/>
  <c r="F72" i="26"/>
  <c r="J71" i="26"/>
  <c r="H71" i="26"/>
  <c r="I71" i="26" s="1"/>
  <c r="G71" i="26"/>
  <c r="F71" i="26"/>
  <c r="J70" i="26"/>
  <c r="H70" i="26"/>
  <c r="I70" i="26" s="1"/>
  <c r="G70" i="26"/>
  <c r="F70" i="26"/>
  <c r="J69" i="26"/>
  <c r="I69" i="26"/>
  <c r="H69" i="26"/>
  <c r="G69" i="26"/>
  <c r="F69" i="26"/>
  <c r="J68" i="26"/>
  <c r="H68" i="26"/>
  <c r="I68" i="26" s="1"/>
  <c r="G68" i="26"/>
  <c r="F68" i="26"/>
  <c r="J67" i="26"/>
  <c r="H67" i="26"/>
  <c r="I67" i="26" s="1"/>
  <c r="G67" i="26"/>
  <c r="F67" i="26"/>
  <c r="J66" i="26"/>
  <c r="H66" i="26"/>
  <c r="I66" i="26" s="1"/>
  <c r="G66" i="26"/>
  <c r="F66" i="26"/>
  <c r="J65" i="26"/>
  <c r="I65" i="26"/>
  <c r="H65" i="26"/>
  <c r="G65" i="26"/>
  <c r="F65" i="26"/>
  <c r="J64" i="26"/>
  <c r="H64" i="26"/>
  <c r="I64" i="26" s="1"/>
  <c r="G64" i="26"/>
  <c r="F64" i="26"/>
  <c r="J63" i="26"/>
  <c r="H63" i="26"/>
  <c r="I63" i="26" s="1"/>
  <c r="G63" i="26"/>
  <c r="F63" i="26"/>
  <c r="J62" i="26"/>
  <c r="H62" i="26"/>
  <c r="I62" i="26" s="1"/>
  <c r="G62" i="26"/>
  <c r="F62" i="26"/>
  <c r="J61" i="26"/>
  <c r="H61" i="26"/>
  <c r="I61" i="26" s="1"/>
  <c r="G61" i="26"/>
  <c r="F61" i="26"/>
  <c r="J60" i="26"/>
  <c r="H60" i="26"/>
  <c r="G60" i="26"/>
  <c r="F60" i="26"/>
  <c r="J59" i="26"/>
  <c r="H59" i="26"/>
  <c r="G59" i="26"/>
  <c r="F59" i="26"/>
  <c r="J58" i="26"/>
  <c r="H58" i="26"/>
  <c r="G58" i="26"/>
  <c r="F58" i="26"/>
  <c r="J57" i="26"/>
  <c r="H57" i="26"/>
  <c r="I57" i="26" s="1"/>
  <c r="G57" i="26"/>
  <c r="F57" i="26"/>
  <c r="J56" i="26"/>
  <c r="H56" i="26"/>
  <c r="I56" i="26" s="1"/>
  <c r="G56" i="26"/>
  <c r="F56" i="26"/>
  <c r="J55" i="26"/>
  <c r="H55" i="26"/>
  <c r="I55" i="26" s="1"/>
  <c r="G55" i="26"/>
  <c r="F55" i="26"/>
  <c r="J54" i="26"/>
  <c r="H54" i="26"/>
  <c r="I54" i="26" s="1"/>
  <c r="G54" i="26"/>
  <c r="F54" i="26"/>
  <c r="J53" i="26"/>
  <c r="H53" i="26"/>
  <c r="I53" i="26" s="1"/>
  <c r="G53" i="26"/>
  <c r="F53" i="26"/>
  <c r="J52" i="26"/>
  <c r="H52" i="26"/>
  <c r="I52" i="26" s="1"/>
  <c r="G52" i="26"/>
  <c r="F52" i="26"/>
  <c r="J51" i="26"/>
  <c r="H51" i="26"/>
  <c r="I51" i="26" s="1"/>
  <c r="G51" i="26"/>
  <c r="F51" i="26"/>
  <c r="J50" i="26"/>
  <c r="H50" i="26"/>
  <c r="I50" i="26" s="1"/>
  <c r="G50" i="26"/>
  <c r="F50" i="26"/>
  <c r="J49" i="26"/>
  <c r="I49" i="26"/>
  <c r="H49" i="26"/>
  <c r="G49" i="26"/>
  <c r="F49" i="26"/>
  <c r="J48" i="26"/>
  <c r="H48" i="26"/>
  <c r="I48" i="26" s="1"/>
  <c r="G48" i="26"/>
  <c r="F48" i="26"/>
  <c r="J47" i="26"/>
  <c r="H47" i="26"/>
  <c r="I47" i="26" s="1"/>
  <c r="G47" i="26"/>
  <c r="F47" i="26"/>
  <c r="J46" i="26"/>
  <c r="H46" i="26"/>
  <c r="I46" i="26" s="1"/>
  <c r="G46" i="26"/>
  <c r="F46" i="26"/>
  <c r="J45" i="26"/>
  <c r="I45" i="26"/>
  <c r="H45" i="26"/>
  <c r="G45" i="26"/>
  <c r="F45" i="26"/>
  <c r="J44" i="26"/>
  <c r="H44" i="26"/>
  <c r="G44" i="26"/>
  <c r="F44" i="26"/>
  <c r="J43" i="26"/>
  <c r="H43" i="26"/>
  <c r="G43" i="26"/>
  <c r="F43" i="26"/>
  <c r="J42" i="26"/>
  <c r="H42" i="26"/>
  <c r="G42" i="26"/>
  <c r="F42" i="26"/>
  <c r="J41" i="26"/>
  <c r="H41" i="26"/>
  <c r="I41" i="26" s="1"/>
  <c r="G41" i="26"/>
  <c r="F41" i="26"/>
  <c r="J40" i="26"/>
  <c r="H40" i="26"/>
  <c r="I40" i="26" s="1"/>
  <c r="G40" i="26"/>
  <c r="F40" i="26"/>
  <c r="J39" i="26"/>
  <c r="H39" i="26"/>
  <c r="I39" i="26" s="1"/>
  <c r="G39" i="26"/>
  <c r="F39" i="26"/>
  <c r="J38" i="26"/>
  <c r="H38" i="26"/>
  <c r="I38" i="26" s="1"/>
  <c r="G38" i="26"/>
  <c r="F38" i="26"/>
  <c r="J37" i="26"/>
  <c r="H37" i="26"/>
  <c r="I37" i="26" s="1"/>
  <c r="G37" i="26"/>
  <c r="F37" i="26"/>
  <c r="J36" i="26"/>
  <c r="H36" i="26"/>
  <c r="I36" i="26" s="1"/>
  <c r="G36" i="26"/>
  <c r="F36" i="26"/>
  <c r="J35" i="26"/>
  <c r="H35" i="26"/>
  <c r="I35" i="26" s="1"/>
  <c r="G35" i="26"/>
  <c r="F35" i="26"/>
  <c r="J34" i="26"/>
  <c r="H34" i="26"/>
  <c r="I34" i="26" s="1"/>
  <c r="G34" i="26"/>
  <c r="F34" i="26"/>
  <c r="J33" i="26"/>
  <c r="I33" i="26"/>
  <c r="H33" i="26"/>
  <c r="G33" i="26"/>
  <c r="F33" i="26"/>
  <c r="J32" i="26"/>
  <c r="H32" i="26"/>
  <c r="I32" i="26" s="1"/>
  <c r="G32" i="26"/>
  <c r="F32" i="26"/>
  <c r="J31" i="26"/>
  <c r="H31" i="26"/>
  <c r="I31" i="26" s="1"/>
  <c r="G31" i="26"/>
  <c r="F31" i="26"/>
  <c r="J30" i="26"/>
  <c r="H30" i="26"/>
  <c r="I30" i="26" s="1"/>
  <c r="G30" i="26"/>
  <c r="F30" i="26"/>
  <c r="J29" i="26"/>
  <c r="I29" i="26"/>
  <c r="H29" i="26"/>
  <c r="G29" i="26"/>
  <c r="F29" i="26"/>
  <c r="J28" i="26"/>
  <c r="H28" i="26"/>
  <c r="G28" i="26"/>
  <c r="F28" i="26"/>
  <c r="J27" i="26"/>
  <c r="H27" i="26"/>
  <c r="G27" i="26"/>
  <c r="F27" i="26"/>
  <c r="J26" i="26"/>
  <c r="H26" i="26"/>
  <c r="G26" i="26"/>
  <c r="F26" i="26"/>
  <c r="J25" i="26"/>
  <c r="H25" i="26"/>
  <c r="I25" i="26" s="1"/>
  <c r="G25" i="26"/>
  <c r="F25" i="26"/>
  <c r="J24" i="26"/>
  <c r="H24" i="26"/>
  <c r="I24" i="26" s="1"/>
  <c r="G24" i="26"/>
  <c r="F24" i="26"/>
  <c r="J23" i="26"/>
  <c r="H23" i="26"/>
  <c r="I23" i="26" s="1"/>
  <c r="G23" i="26"/>
  <c r="F23" i="26"/>
  <c r="J22" i="26"/>
  <c r="H22" i="26"/>
  <c r="I22" i="26" s="1"/>
  <c r="G22" i="26"/>
  <c r="F22" i="26"/>
  <c r="J21" i="26"/>
  <c r="H21" i="26"/>
  <c r="I21" i="26" s="1"/>
  <c r="G21" i="26"/>
  <c r="F21" i="26"/>
  <c r="J20" i="26"/>
  <c r="H20" i="26"/>
  <c r="I20" i="26" s="1"/>
  <c r="G20" i="26"/>
  <c r="F20" i="26"/>
  <c r="J19" i="26"/>
  <c r="H19" i="26"/>
  <c r="I19" i="26" s="1"/>
  <c r="G19" i="26"/>
  <c r="F19" i="26"/>
  <c r="J18" i="26"/>
  <c r="H18" i="26"/>
  <c r="I18" i="26" s="1"/>
  <c r="G18" i="26"/>
  <c r="F18" i="26"/>
  <c r="J17" i="26"/>
  <c r="H17" i="26"/>
  <c r="I17" i="26" s="1"/>
  <c r="G17" i="26"/>
  <c r="F17" i="26"/>
  <c r="J16" i="26"/>
  <c r="H16" i="26"/>
  <c r="I16" i="26" s="1"/>
  <c r="G16" i="26"/>
  <c r="F16" i="26"/>
  <c r="J15" i="26"/>
  <c r="H15" i="26"/>
  <c r="I15" i="26" s="1"/>
  <c r="G15" i="26"/>
  <c r="F15" i="26"/>
  <c r="J14" i="26"/>
  <c r="H14" i="26"/>
  <c r="I14" i="26" s="1"/>
  <c r="G14" i="26"/>
  <c r="F14" i="26"/>
  <c r="J13" i="26"/>
  <c r="I13" i="26"/>
  <c r="H13" i="26"/>
  <c r="G13" i="26"/>
  <c r="F13" i="26"/>
  <c r="J12" i="26"/>
  <c r="H12" i="26"/>
  <c r="I12" i="26" s="1"/>
  <c r="G12" i="26"/>
  <c r="F12" i="26"/>
  <c r="J11" i="26"/>
  <c r="H11" i="26"/>
  <c r="I11" i="26" s="1"/>
  <c r="G11" i="26"/>
  <c r="F11" i="26"/>
  <c r="J10" i="26"/>
  <c r="H10" i="26"/>
  <c r="I10" i="26" s="1"/>
  <c r="G10" i="26"/>
  <c r="F10" i="26"/>
  <c r="J9" i="26"/>
  <c r="H9" i="26"/>
  <c r="I9" i="26" s="1"/>
  <c r="G9" i="26"/>
  <c r="F9" i="26"/>
  <c r="J8" i="26"/>
  <c r="H8" i="26"/>
  <c r="I8" i="26" s="1"/>
  <c r="G8" i="26"/>
  <c r="F8" i="26"/>
  <c r="J7" i="26"/>
  <c r="H7" i="26"/>
  <c r="I7" i="26" s="1"/>
  <c r="G7" i="26"/>
  <c r="F7" i="26"/>
  <c r="J6" i="26"/>
  <c r="H6" i="26"/>
  <c r="I6" i="26" s="1"/>
  <c r="G6" i="26"/>
  <c r="F6" i="26"/>
  <c r="J5" i="26"/>
  <c r="I5" i="26"/>
  <c r="H5" i="26"/>
  <c r="G5" i="26"/>
  <c r="F5" i="26"/>
  <c r="J4" i="26"/>
  <c r="H4" i="26"/>
  <c r="I4" i="26" s="1"/>
  <c r="G4" i="26"/>
  <c r="F4" i="26"/>
  <c r="J3" i="26"/>
  <c r="H3" i="26"/>
  <c r="I3" i="26" s="1"/>
  <c r="G3" i="26"/>
  <c r="F3" i="26"/>
  <c r="J2" i="26"/>
  <c r="H2" i="26"/>
  <c r="I2" i="26" s="1"/>
  <c r="G2" i="26"/>
  <c r="F2" i="26"/>
  <c r="G83" i="25"/>
  <c r="J82" i="25"/>
  <c r="H82" i="25"/>
  <c r="G82" i="25"/>
  <c r="F82" i="25"/>
  <c r="J81" i="25"/>
  <c r="H81" i="25"/>
  <c r="G81" i="25"/>
  <c r="F81" i="25"/>
  <c r="J80" i="25"/>
  <c r="H80" i="25"/>
  <c r="G80" i="25"/>
  <c r="F80" i="25"/>
  <c r="J79" i="25"/>
  <c r="H79" i="25"/>
  <c r="G79" i="25"/>
  <c r="F79" i="25"/>
  <c r="J78" i="25"/>
  <c r="H78" i="25"/>
  <c r="G78" i="25"/>
  <c r="F78" i="25"/>
  <c r="J77" i="25"/>
  <c r="H77" i="25"/>
  <c r="G77" i="25"/>
  <c r="F77" i="25"/>
  <c r="J76" i="25"/>
  <c r="H76" i="25"/>
  <c r="G76" i="25"/>
  <c r="F76" i="25"/>
  <c r="J75" i="25"/>
  <c r="H75" i="25"/>
  <c r="G75" i="25"/>
  <c r="F75" i="25"/>
  <c r="J74" i="25"/>
  <c r="H74" i="25"/>
  <c r="G74" i="25"/>
  <c r="F74" i="25"/>
  <c r="J73" i="25"/>
  <c r="H73" i="25"/>
  <c r="G73" i="25"/>
  <c r="F73" i="25"/>
  <c r="J72" i="25"/>
  <c r="H72" i="25"/>
  <c r="G72" i="25"/>
  <c r="F72" i="25"/>
  <c r="J71" i="25"/>
  <c r="H71" i="25"/>
  <c r="G71" i="25"/>
  <c r="F71" i="25"/>
  <c r="J70" i="25"/>
  <c r="H70" i="25"/>
  <c r="G70" i="25"/>
  <c r="F70" i="25"/>
  <c r="J69" i="25"/>
  <c r="H69" i="25"/>
  <c r="G69" i="25"/>
  <c r="F69" i="25"/>
  <c r="J68" i="25"/>
  <c r="H68" i="25"/>
  <c r="G68" i="25"/>
  <c r="F68" i="25"/>
  <c r="J67" i="25"/>
  <c r="H67" i="25"/>
  <c r="G67" i="25"/>
  <c r="F67" i="25"/>
  <c r="J66" i="25"/>
  <c r="H66" i="25"/>
  <c r="G66" i="25"/>
  <c r="F66" i="25"/>
  <c r="J65" i="25"/>
  <c r="H65" i="25"/>
  <c r="G65" i="25"/>
  <c r="F65" i="25"/>
  <c r="J64" i="25"/>
  <c r="H64" i="25"/>
  <c r="G64" i="25"/>
  <c r="F64" i="25"/>
  <c r="J63" i="25"/>
  <c r="H63" i="25"/>
  <c r="G63" i="25"/>
  <c r="F63" i="25"/>
  <c r="J62" i="25"/>
  <c r="H62" i="25"/>
  <c r="G62" i="25"/>
  <c r="F62" i="25"/>
  <c r="J61" i="25"/>
  <c r="H61" i="25"/>
  <c r="G61" i="25"/>
  <c r="F61" i="25"/>
  <c r="J60" i="25"/>
  <c r="H60" i="25"/>
  <c r="G60" i="25"/>
  <c r="F60" i="25"/>
  <c r="J59" i="25"/>
  <c r="H59" i="25"/>
  <c r="G59" i="25"/>
  <c r="F59" i="25"/>
  <c r="J58" i="25"/>
  <c r="H58" i="25"/>
  <c r="G58" i="25"/>
  <c r="F58" i="25"/>
  <c r="J57" i="25"/>
  <c r="H57" i="25"/>
  <c r="G57" i="25"/>
  <c r="F57" i="25"/>
  <c r="J56" i="25"/>
  <c r="H56" i="25"/>
  <c r="G56" i="25"/>
  <c r="F56" i="25"/>
  <c r="J55" i="25"/>
  <c r="H55" i="25"/>
  <c r="G55" i="25"/>
  <c r="F55" i="25"/>
  <c r="J54" i="25"/>
  <c r="H54" i="25"/>
  <c r="G54" i="25"/>
  <c r="F54" i="25"/>
  <c r="J53" i="25"/>
  <c r="H53" i="25"/>
  <c r="G53" i="25"/>
  <c r="F53" i="25"/>
  <c r="J52" i="25"/>
  <c r="H52" i="25"/>
  <c r="G52" i="25"/>
  <c r="F52" i="25"/>
  <c r="J51" i="25"/>
  <c r="H51" i="25"/>
  <c r="G51" i="25"/>
  <c r="F51" i="25"/>
  <c r="J50" i="25"/>
  <c r="H50" i="25"/>
  <c r="G50" i="25"/>
  <c r="F50" i="25"/>
  <c r="J49" i="25"/>
  <c r="H49" i="25"/>
  <c r="G49" i="25"/>
  <c r="F49" i="25"/>
  <c r="J48" i="25"/>
  <c r="H48" i="25"/>
  <c r="G48" i="25"/>
  <c r="F48" i="25"/>
  <c r="J47" i="25"/>
  <c r="H47" i="25"/>
  <c r="G47" i="25"/>
  <c r="F47" i="25"/>
  <c r="J46" i="25"/>
  <c r="H46" i="25"/>
  <c r="G46" i="25"/>
  <c r="F46" i="25"/>
  <c r="J45" i="25"/>
  <c r="H45" i="25"/>
  <c r="G45" i="25"/>
  <c r="F45" i="25"/>
  <c r="J44" i="25"/>
  <c r="H44" i="25"/>
  <c r="G44" i="25"/>
  <c r="F44" i="25"/>
  <c r="J43" i="25"/>
  <c r="H43" i="25"/>
  <c r="G43" i="25"/>
  <c r="F43" i="25"/>
  <c r="J42" i="25"/>
  <c r="H42" i="25"/>
  <c r="G42" i="25"/>
  <c r="F42" i="25"/>
  <c r="J41" i="25"/>
  <c r="H41" i="25"/>
  <c r="G41" i="25"/>
  <c r="F41" i="25"/>
  <c r="J40" i="25"/>
  <c r="H40" i="25"/>
  <c r="G40" i="25"/>
  <c r="F40" i="25"/>
  <c r="J39" i="25"/>
  <c r="H39" i="25"/>
  <c r="G39" i="25"/>
  <c r="F39" i="25"/>
  <c r="J38" i="25"/>
  <c r="H38" i="25"/>
  <c r="G38" i="25"/>
  <c r="F38" i="25"/>
  <c r="J37" i="25"/>
  <c r="H37" i="25"/>
  <c r="G37" i="25"/>
  <c r="F37" i="25"/>
  <c r="J36" i="25"/>
  <c r="H36" i="25"/>
  <c r="G36" i="25"/>
  <c r="F36" i="25"/>
  <c r="J35" i="25"/>
  <c r="H35" i="25"/>
  <c r="G35" i="25"/>
  <c r="F35" i="25"/>
  <c r="J34" i="25"/>
  <c r="H34" i="25"/>
  <c r="G34" i="25"/>
  <c r="F34" i="25"/>
  <c r="J33" i="25"/>
  <c r="H33" i="25"/>
  <c r="G33" i="25"/>
  <c r="F33" i="25"/>
  <c r="J32" i="25"/>
  <c r="H32" i="25"/>
  <c r="G32" i="25"/>
  <c r="F32" i="25"/>
  <c r="J31" i="25"/>
  <c r="H31" i="25"/>
  <c r="G31" i="25"/>
  <c r="F31" i="25"/>
  <c r="J30" i="25"/>
  <c r="H30" i="25"/>
  <c r="G30" i="25"/>
  <c r="F30" i="25"/>
  <c r="J29" i="25"/>
  <c r="H29" i="25"/>
  <c r="G29" i="25"/>
  <c r="F29" i="25"/>
  <c r="J28" i="25"/>
  <c r="H28" i="25"/>
  <c r="G28" i="25"/>
  <c r="F28" i="25"/>
  <c r="J27" i="25"/>
  <c r="H27" i="25"/>
  <c r="G27" i="25"/>
  <c r="F27" i="25"/>
  <c r="J26" i="25"/>
  <c r="H26" i="25"/>
  <c r="G26" i="25"/>
  <c r="F26" i="25"/>
  <c r="J25" i="25"/>
  <c r="H25" i="25"/>
  <c r="G25" i="25"/>
  <c r="F25" i="25"/>
  <c r="J24" i="25"/>
  <c r="H24" i="25"/>
  <c r="G24" i="25"/>
  <c r="F24" i="25"/>
  <c r="J23" i="25"/>
  <c r="H23" i="25"/>
  <c r="G23" i="25"/>
  <c r="F23" i="25"/>
  <c r="J22" i="25"/>
  <c r="H22" i="25"/>
  <c r="G22" i="25"/>
  <c r="F22" i="25"/>
  <c r="J21" i="25"/>
  <c r="H21" i="25"/>
  <c r="G21" i="25"/>
  <c r="F21" i="25"/>
  <c r="J20" i="25"/>
  <c r="H20" i="25"/>
  <c r="G20" i="25"/>
  <c r="F20" i="25"/>
  <c r="J19" i="25"/>
  <c r="H19" i="25"/>
  <c r="G19" i="25"/>
  <c r="F19" i="25"/>
  <c r="J18" i="25"/>
  <c r="H18" i="25"/>
  <c r="G18" i="25"/>
  <c r="F18" i="25"/>
  <c r="J17" i="25"/>
  <c r="H17" i="25"/>
  <c r="G17" i="25"/>
  <c r="F17" i="25"/>
  <c r="J16" i="25"/>
  <c r="H16" i="25"/>
  <c r="G16" i="25"/>
  <c r="F16" i="25"/>
  <c r="J15" i="25"/>
  <c r="H15" i="25"/>
  <c r="G15" i="25"/>
  <c r="F15" i="25"/>
  <c r="J14" i="25"/>
  <c r="H14" i="25"/>
  <c r="G14" i="25"/>
  <c r="F14" i="25"/>
  <c r="J13" i="25"/>
  <c r="H13" i="25"/>
  <c r="G13" i="25"/>
  <c r="F13" i="25"/>
  <c r="J12" i="25"/>
  <c r="H12" i="25"/>
  <c r="G12" i="25"/>
  <c r="F12" i="25"/>
  <c r="J11" i="25"/>
  <c r="H11" i="25"/>
  <c r="G11" i="25"/>
  <c r="F11" i="25"/>
  <c r="J10" i="25"/>
  <c r="H10" i="25"/>
  <c r="G10" i="25"/>
  <c r="F10" i="25"/>
  <c r="J9" i="25"/>
  <c r="H9" i="25"/>
  <c r="G9" i="25"/>
  <c r="F9" i="25"/>
  <c r="J8" i="25"/>
  <c r="H8" i="25"/>
  <c r="G8" i="25"/>
  <c r="F8" i="25"/>
  <c r="J7" i="25"/>
  <c r="H7" i="25"/>
  <c r="G7" i="25"/>
  <c r="F7" i="25"/>
  <c r="J6" i="25"/>
  <c r="H6" i="25"/>
  <c r="G6" i="25"/>
  <c r="F6" i="25"/>
  <c r="J5" i="25"/>
  <c r="H5" i="25"/>
  <c r="G5" i="25"/>
  <c r="F5" i="25"/>
  <c r="J4" i="25"/>
  <c r="H4" i="25"/>
  <c r="G4" i="25"/>
  <c r="F4" i="25"/>
  <c r="J3" i="25"/>
  <c r="H3" i="25"/>
  <c r="G3" i="25"/>
  <c r="F3" i="25"/>
  <c r="J2" i="25"/>
  <c r="J83" i="25" s="1"/>
  <c r="H2" i="25"/>
  <c r="H83" i="25" s="1"/>
  <c r="G2" i="25"/>
  <c r="F2" i="25"/>
  <c r="F83" i="25" s="1"/>
  <c r="J83" i="24"/>
  <c r="H83" i="24"/>
  <c r="I83" i="24" s="1"/>
  <c r="G83" i="24"/>
  <c r="F83" i="24"/>
  <c r="J82" i="24"/>
  <c r="I82" i="24"/>
  <c r="H82" i="24"/>
  <c r="G82" i="24"/>
  <c r="F82" i="24"/>
  <c r="J81" i="24"/>
  <c r="H81" i="24"/>
  <c r="I81" i="24" s="1"/>
  <c r="G81" i="24"/>
  <c r="F81" i="24"/>
  <c r="J80" i="24"/>
  <c r="I80" i="24"/>
  <c r="H80" i="24"/>
  <c r="G80" i="24"/>
  <c r="F80" i="24"/>
  <c r="J79" i="24"/>
  <c r="H79" i="24"/>
  <c r="I79" i="24" s="1"/>
  <c r="G79" i="24"/>
  <c r="F79" i="24"/>
  <c r="J78" i="24"/>
  <c r="I78" i="24"/>
  <c r="H78" i="24"/>
  <c r="G78" i="24"/>
  <c r="F78" i="24"/>
  <c r="J77" i="24"/>
  <c r="H77" i="24"/>
  <c r="I77" i="24" s="1"/>
  <c r="G77" i="24"/>
  <c r="F77" i="24"/>
  <c r="J76" i="24"/>
  <c r="H76" i="24"/>
  <c r="I76" i="24" s="1"/>
  <c r="G76" i="24"/>
  <c r="F76" i="24"/>
  <c r="J75" i="24"/>
  <c r="H75" i="24"/>
  <c r="I75" i="24" s="1"/>
  <c r="G75" i="24"/>
  <c r="F75" i="24"/>
  <c r="J74" i="24"/>
  <c r="H74" i="24"/>
  <c r="I74" i="24" s="1"/>
  <c r="G74" i="24"/>
  <c r="F74" i="24"/>
  <c r="J73" i="24"/>
  <c r="H73" i="24"/>
  <c r="I73" i="24" s="1"/>
  <c r="G73" i="24"/>
  <c r="F73" i="24"/>
  <c r="J72" i="24"/>
  <c r="H72" i="24"/>
  <c r="I72" i="24" s="1"/>
  <c r="G72" i="24"/>
  <c r="F72" i="24"/>
  <c r="J71" i="24"/>
  <c r="H71" i="24"/>
  <c r="I71" i="24" s="1"/>
  <c r="G71" i="24"/>
  <c r="F71" i="24"/>
  <c r="J70" i="24"/>
  <c r="H70" i="24"/>
  <c r="I70" i="24" s="1"/>
  <c r="G70" i="24"/>
  <c r="F70" i="24"/>
  <c r="J69" i="24"/>
  <c r="H69" i="24"/>
  <c r="I69" i="24" s="1"/>
  <c r="G69" i="24"/>
  <c r="F69" i="24"/>
  <c r="J68" i="24"/>
  <c r="I68" i="24"/>
  <c r="H68" i="24"/>
  <c r="G68" i="24"/>
  <c r="F68" i="24"/>
  <c r="J67" i="24"/>
  <c r="H67" i="24"/>
  <c r="I67" i="24" s="1"/>
  <c r="G67" i="24"/>
  <c r="F67" i="24"/>
  <c r="J66" i="24"/>
  <c r="I66" i="24"/>
  <c r="H66" i="24"/>
  <c r="G66" i="24"/>
  <c r="F66" i="24"/>
  <c r="J65" i="24"/>
  <c r="H65" i="24"/>
  <c r="I65" i="24" s="1"/>
  <c r="G65" i="24"/>
  <c r="F65" i="24"/>
  <c r="J64" i="24"/>
  <c r="H64" i="24"/>
  <c r="I64" i="24" s="1"/>
  <c r="G64" i="24"/>
  <c r="F64" i="24"/>
  <c r="J63" i="24"/>
  <c r="H63" i="24"/>
  <c r="I63" i="24" s="1"/>
  <c r="G63" i="24"/>
  <c r="F63" i="24"/>
  <c r="J62" i="24"/>
  <c r="H62" i="24"/>
  <c r="I62" i="24" s="1"/>
  <c r="G62" i="24"/>
  <c r="F62" i="24"/>
  <c r="J61" i="24"/>
  <c r="H61" i="24"/>
  <c r="I61" i="24" s="1"/>
  <c r="G61" i="24"/>
  <c r="F61" i="24"/>
  <c r="J60" i="24"/>
  <c r="I60" i="24"/>
  <c r="H60" i="24"/>
  <c r="G60" i="24"/>
  <c r="F60" i="24"/>
  <c r="J59" i="24"/>
  <c r="H59" i="24"/>
  <c r="I59" i="24" s="1"/>
  <c r="G59" i="24"/>
  <c r="F59" i="24"/>
  <c r="J58" i="24"/>
  <c r="I58" i="24"/>
  <c r="H58" i="24"/>
  <c r="G58" i="24"/>
  <c r="F58" i="24"/>
  <c r="J57" i="24"/>
  <c r="H57" i="24"/>
  <c r="I57" i="24" s="1"/>
  <c r="G57" i="24"/>
  <c r="F57" i="24"/>
  <c r="J56" i="24"/>
  <c r="H56" i="24"/>
  <c r="I56" i="24" s="1"/>
  <c r="G56" i="24"/>
  <c r="F56" i="24"/>
  <c r="J55" i="24"/>
  <c r="H55" i="24"/>
  <c r="I55" i="24" s="1"/>
  <c r="G55" i="24"/>
  <c r="F55" i="24"/>
  <c r="J54" i="24"/>
  <c r="H54" i="24"/>
  <c r="I54" i="24" s="1"/>
  <c r="G54" i="24"/>
  <c r="F54" i="24"/>
  <c r="J53" i="24"/>
  <c r="H53" i="24"/>
  <c r="I53" i="24" s="1"/>
  <c r="G53" i="24"/>
  <c r="F53" i="24"/>
  <c r="J52" i="24"/>
  <c r="I52" i="24"/>
  <c r="H52" i="24"/>
  <c r="G52" i="24"/>
  <c r="F52" i="24"/>
  <c r="J51" i="24"/>
  <c r="H51" i="24"/>
  <c r="I51" i="24" s="1"/>
  <c r="G51" i="24"/>
  <c r="F51" i="24"/>
  <c r="J50" i="24"/>
  <c r="H50" i="24"/>
  <c r="I50" i="24" s="1"/>
  <c r="G50" i="24"/>
  <c r="F50" i="24"/>
  <c r="J49" i="24"/>
  <c r="H49" i="24"/>
  <c r="I49" i="24" s="1"/>
  <c r="G49" i="24"/>
  <c r="F49" i="24"/>
  <c r="J48" i="24"/>
  <c r="I48" i="24"/>
  <c r="H48" i="24"/>
  <c r="G48" i="24"/>
  <c r="F48" i="24"/>
  <c r="J47" i="24"/>
  <c r="H47" i="24"/>
  <c r="I47" i="24" s="1"/>
  <c r="G47" i="24"/>
  <c r="F47" i="24"/>
  <c r="J46" i="24"/>
  <c r="H46" i="24"/>
  <c r="I46" i="24" s="1"/>
  <c r="G46" i="24"/>
  <c r="F46" i="24"/>
  <c r="J45" i="24"/>
  <c r="H45" i="24"/>
  <c r="I45" i="24" s="1"/>
  <c r="G45" i="24"/>
  <c r="F45" i="24"/>
  <c r="J44" i="24"/>
  <c r="I44" i="24"/>
  <c r="H44" i="24"/>
  <c r="G44" i="24"/>
  <c r="F44" i="24"/>
  <c r="J43" i="24"/>
  <c r="H43" i="24"/>
  <c r="I43" i="24" s="1"/>
  <c r="G43" i="24"/>
  <c r="F43" i="24"/>
  <c r="J42" i="24"/>
  <c r="I42" i="24"/>
  <c r="H42" i="24"/>
  <c r="G42" i="24"/>
  <c r="F42" i="24"/>
  <c r="J41" i="24"/>
  <c r="H41" i="24"/>
  <c r="I41" i="24" s="1"/>
  <c r="G41" i="24"/>
  <c r="F41" i="24"/>
  <c r="J40" i="24"/>
  <c r="H40" i="24"/>
  <c r="I40" i="24" s="1"/>
  <c r="G40" i="24"/>
  <c r="F40" i="24"/>
  <c r="J39" i="24"/>
  <c r="H39" i="24"/>
  <c r="I39" i="24" s="1"/>
  <c r="G39" i="24"/>
  <c r="F39" i="24"/>
  <c r="J38" i="24"/>
  <c r="H38" i="24"/>
  <c r="I38" i="24" s="1"/>
  <c r="G38" i="24"/>
  <c r="F38" i="24"/>
  <c r="J37" i="24"/>
  <c r="H37" i="24"/>
  <c r="I37" i="24" s="1"/>
  <c r="G37" i="24"/>
  <c r="F37" i="24"/>
  <c r="J36" i="24"/>
  <c r="H36" i="24"/>
  <c r="I36" i="24" s="1"/>
  <c r="G36" i="24"/>
  <c r="F36" i="24"/>
  <c r="J35" i="24"/>
  <c r="H35" i="24"/>
  <c r="I35" i="24" s="1"/>
  <c r="G35" i="24"/>
  <c r="F35" i="24"/>
  <c r="J34" i="24"/>
  <c r="I34" i="24"/>
  <c r="H34" i="24"/>
  <c r="G34" i="24"/>
  <c r="F34" i="24"/>
  <c r="J33" i="24"/>
  <c r="H33" i="24"/>
  <c r="I33" i="24" s="1"/>
  <c r="G33" i="24"/>
  <c r="F33" i="24"/>
  <c r="J32" i="24"/>
  <c r="H32" i="24"/>
  <c r="I32" i="24" s="1"/>
  <c r="G32" i="24"/>
  <c r="F32" i="24"/>
  <c r="J31" i="24"/>
  <c r="H31" i="24"/>
  <c r="I31" i="24" s="1"/>
  <c r="G31" i="24"/>
  <c r="F31" i="24"/>
  <c r="J30" i="24"/>
  <c r="I30" i="24"/>
  <c r="H30" i="24"/>
  <c r="G30" i="24"/>
  <c r="F30" i="24"/>
  <c r="J29" i="24"/>
  <c r="H29" i="24"/>
  <c r="I29" i="24" s="1"/>
  <c r="G29" i="24"/>
  <c r="F29" i="24"/>
  <c r="J28" i="24"/>
  <c r="H28" i="24"/>
  <c r="I28" i="24" s="1"/>
  <c r="G28" i="24"/>
  <c r="F28" i="24"/>
  <c r="J27" i="24"/>
  <c r="H27" i="24"/>
  <c r="I27" i="24" s="1"/>
  <c r="G27" i="24"/>
  <c r="F27" i="24"/>
  <c r="J26" i="24"/>
  <c r="I26" i="24"/>
  <c r="H26" i="24"/>
  <c r="G26" i="24"/>
  <c r="F26" i="24"/>
  <c r="J25" i="24"/>
  <c r="H25" i="24"/>
  <c r="I25" i="24" s="1"/>
  <c r="G25" i="24"/>
  <c r="F25" i="24"/>
  <c r="J24" i="24"/>
  <c r="H24" i="24"/>
  <c r="I24" i="24" s="1"/>
  <c r="G24" i="24"/>
  <c r="F24" i="24"/>
  <c r="J23" i="24"/>
  <c r="H23" i="24"/>
  <c r="I23" i="24" s="1"/>
  <c r="G23" i="24"/>
  <c r="F23" i="24"/>
  <c r="J22" i="24"/>
  <c r="H22" i="24"/>
  <c r="I22" i="24" s="1"/>
  <c r="G22" i="24"/>
  <c r="F22" i="24"/>
  <c r="J21" i="24"/>
  <c r="H21" i="24"/>
  <c r="I21" i="24" s="1"/>
  <c r="G21" i="24"/>
  <c r="F21" i="24"/>
  <c r="J20" i="24"/>
  <c r="H20" i="24"/>
  <c r="I20" i="24" s="1"/>
  <c r="G20" i="24"/>
  <c r="F20" i="24"/>
  <c r="J19" i="24"/>
  <c r="H19" i="24"/>
  <c r="I19" i="24" s="1"/>
  <c r="G19" i="24"/>
  <c r="F19" i="24"/>
  <c r="J18" i="24"/>
  <c r="H18" i="24"/>
  <c r="I18" i="24" s="1"/>
  <c r="G18" i="24"/>
  <c r="F18" i="24"/>
  <c r="J17" i="24"/>
  <c r="H17" i="24"/>
  <c r="I17" i="24" s="1"/>
  <c r="G17" i="24"/>
  <c r="F17" i="24"/>
  <c r="J16" i="24"/>
  <c r="H16" i="24"/>
  <c r="I16" i="24" s="1"/>
  <c r="G16" i="24"/>
  <c r="F16" i="24"/>
  <c r="J15" i="24"/>
  <c r="H15" i="24"/>
  <c r="I15" i="24" s="1"/>
  <c r="G15" i="24"/>
  <c r="F15" i="24"/>
  <c r="J14" i="24"/>
  <c r="H14" i="24"/>
  <c r="I14" i="24" s="1"/>
  <c r="G14" i="24"/>
  <c r="F14" i="24"/>
  <c r="J13" i="24"/>
  <c r="H13" i="24"/>
  <c r="I13" i="24" s="1"/>
  <c r="G13" i="24"/>
  <c r="F13" i="24"/>
  <c r="J12" i="24"/>
  <c r="H12" i="24"/>
  <c r="I12" i="24" s="1"/>
  <c r="G12" i="24"/>
  <c r="F12" i="24"/>
  <c r="J11" i="24"/>
  <c r="H11" i="24"/>
  <c r="I11" i="24" s="1"/>
  <c r="G11" i="24"/>
  <c r="F11" i="24"/>
  <c r="J10" i="24"/>
  <c r="H10" i="24"/>
  <c r="I10" i="24" s="1"/>
  <c r="G10" i="24"/>
  <c r="F10" i="24"/>
  <c r="J9" i="24"/>
  <c r="H9" i="24"/>
  <c r="I9" i="24" s="1"/>
  <c r="G9" i="24"/>
  <c r="F9" i="24"/>
  <c r="J8" i="24"/>
  <c r="H8" i="24"/>
  <c r="I8" i="24" s="1"/>
  <c r="G8" i="24"/>
  <c r="F8" i="24"/>
  <c r="J7" i="24"/>
  <c r="H7" i="24"/>
  <c r="I7" i="24" s="1"/>
  <c r="G7" i="24"/>
  <c r="F7" i="24"/>
  <c r="J6" i="24"/>
  <c r="H6" i="24"/>
  <c r="I6" i="24" s="1"/>
  <c r="G6" i="24"/>
  <c r="F6" i="24"/>
  <c r="J5" i="24"/>
  <c r="H5" i="24"/>
  <c r="I5" i="24" s="1"/>
  <c r="G5" i="24"/>
  <c r="F5" i="24"/>
  <c r="J4" i="24"/>
  <c r="I4" i="24"/>
  <c r="H4" i="24"/>
  <c r="G4" i="24"/>
  <c r="F4" i="24"/>
  <c r="J3" i="24"/>
  <c r="H3" i="24"/>
  <c r="I3" i="24" s="1"/>
  <c r="G3" i="24"/>
  <c r="F3" i="24"/>
  <c r="J2" i="24"/>
  <c r="I2" i="24"/>
  <c r="H2" i="24"/>
  <c r="G2" i="24"/>
  <c r="F2" i="24"/>
  <c r="J83" i="3"/>
  <c r="H83" i="3"/>
  <c r="I83" i="3" s="1"/>
  <c r="G83" i="3"/>
  <c r="F83" i="3"/>
  <c r="J82" i="3"/>
  <c r="H82" i="3"/>
  <c r="I82" i="3" s="1"/>
  <c r="G82" i="3"/>
  <c r="F82" i="3"/>
  <c r="J81" i="3"/>
  <c r="H81" i="3"/>
  <c r="I81" i="3" s="1"/>
  <c r="G81" i="3"/>
  <c r="F81" i="3"/>
  <c r="J80" i="3"/>
  <c r="H80" i="3"/>
  <c r="I80" i="3" s="1"/>
  <c r="G80" i="3"/>
  <c r="F80" i="3"/>
  <c r="J79" i="3"/>
  <c r="H79" i="3"/>
  <c r="G79" i="3"/>
  <c r="F79" i="3"/>
  <c r="J78" i="3"/>
  <c r="H78" i="3"/>
  <c r="I78" i="3" s="1"/>
  <c r="G78" i="3"/>
  <c r="F78" i="3"/>
  <c r="J77" i="3"/>
  <c r="H77" i="3"/>
  <c r="I77" i="3" s="1"/>
  <c r="G77" i="3"/>
  <c r="F77" i="3"/>
  <c r="J76" i="3"/>
  <c r="H76" i="3"/>
  <c r="I76" i="3" s="1"/>
  <c r="G76" i="3"/>
  <c r="F76" i="3"/>
  <c r="J75" i="3"/>
  <c r="H75" i="3"/>
  <c r="G75" i="3"/>
  <c r="F75" i="3"/>
  <c r="J74" i="3"/>
  <c r="H74" i="3"/>
  <c r="G74" i="3"/>
  <c r="F74" i="3"/>
  <c r="J73" i="3"/>
  <c r="H73" i="3"/>
  <c r="G73" i="3"/>
  <c r="F73" i="3"/>
  <c r="J72" i="3"/>
  <c r="H72" i="3"/>
  <c r="G72" i="3"/>
  <c r="F72" i="3"/>
  <c r="J71" i="3"/>
  <c r="H71" i="3"/>
  <c r="G71" i="3"/>
  <c r="F71" i="3"/>
  <c r="J70" i="3"/>
  <c r="H70" i="3"/>
  <c r="G70" i="3"/>
  <c r="F70" i="3"/>
  <c r="J69" i="3"/>
  <c r="H69" i="3"/>
  <c r="G69" i="3"/>
  <c r="F69" i="3"/>
  <c r="J68" i="3"/>
  <c r="H68" i="3"/>
  <c r="I68" i="3" s="1"/>
  <c r="G68" i="3"/>
  <c r="F68" i="3"/>
  <c r="J67" i="3"/>
  <c r="H67" i="3"/>
  <c r="I67" i="3" s="1"/>
  <c r="G67" i="3"/>
  <c r="F67" i="3"/>
  <c r="J66" i="3"/>
  <c r="H66" i="3"/>
  <c r="I66" i="3" s="1"/>
  <c r="G66" i="3"/>
  <c r="F66" i="3"/>
  <c r="J65" i="3"/>
  <c r="H65" i="3"/>
  <c r="I65" i="3" s="1"/>
  <c r="G65" i="3"/>
  <c r="F65" i="3"/>
  <c r="J64" i="3"/>
  <c r="H64" i="3"/>
  <c r="I64" i="3" s="1"/>
  <c r="G64" i="3"/>
  <c r="F64" i="3"/>
  <c r="J63" i="3"/>
  <c r="H63" i="3"/>
  <c r="I63" i="3" s="1"/>
  <c r="G63" i="3"/>
  <c r="F63" i="3"/>
  <c r="J62" i="3"/>
  <c r="H62" i="3"/>
  <c r="I62" i="3" s="1"/>
  <c r="G62" i="3"/>
  <c r="F62" i="3"/>
  <c r="J61" i="3"/>
  <c r="H61" i="3"/>
  <c r="I61" i="3" s="1"/>
  <c r="G61" i="3"/>
  <c r="F61" i="3"/>
  <c r="J60" i="3"/>
  <c r="I60" i="3"/>
  <c r="H60" i="3"/>
  <c r="G60" i="3"/>
  <c r="F60" i="3"/>
  <c r="J59" i="3"/>
  <c r="H59" i="3"/>
  <c r="G59" i="3"/>
  <c r="F59" i="3"/>
  <c r="J58" i="3"/>
  <c r="H58" i="3"/>
  <c r="G58" i="3"/>
  <c r="F58" i="3"/>
  <c r="J57" i="3"/>
  <c r="H57" i="3"/>
  <c r="G57" i="3"/>
  <c r="F57" i="3"/>
  <c r="J56" i="3"/>
  <c r="H56" i="3"/>
  <c r="G56" i="3"/>
  <c r="F56" i="3"/>
  <c r="J55" i="3"/>
  <c r="H55" i="3"/>
  <c r="G55" i="3"/>
  <c r="F55" i="3"/>
  <c r="J54" i="3"/>
  <c r="H54" i="3"/>
  <c r="G54" i="3"/>
  <c r="F54" i="3"/>
  <c r="J53" i="3"/>
  <c r="H53" i="3"/>
  <c r="G53" i="3"/>
  <c r="F53" i="3"/>
  <c r="J52" i="3"/>
  <c r="H52" i="3"/>
  <c r="I52" i="3" s="1"/>
  <c r="G52" i="3"/>
  <c r="F52" i="3"/>
  <c r="J51" i="3"/>
  <c r="H51" i="3"/>
  <c r="I51" i="3" s="1"/>
  <c r="G51" i="3"/>
  <c r="F51" i="3"/>
  <c r="J50" i="3"/>
  <c r="H50" i="3"/>
  <c r="I50" i="3" s="1"/>
  <c r="G50" i="3"/>
  <c r="F50" i="3"/>
  <c r="J49" i="3"/>
  <c r="H49" i="3"/>
  <c r="I49" i="3" s="1"/>
  <c r="G49" i="3"/>
  <c r="F49" i="3"/>
  <c r="J48" i="3"/>
  <c r="H48" i="3"/>
  <c r="I48" i="3" s="1"/>
  <c r="G48" i="3"/>
  <c r="F48" i="3"/>
  <c r="J47" i="3"/>
  <c r="H47" i="3"/>
  <c r="I47" i="3" s="1"/>
  <c r="G47" i="3"/>
  <c r="F47" i="3"/>
  <c r="J46" i="3"/>
  <c r="H46" i="3"/>
  <c r="I46" i="3" s="1"/>
  <c r="G46" i="3"/>
  <c r="F46" i="3"/>
  <c r="J45" i="3"/>
  <c r="H45" i="3"/>
  <c r="I45" i="3" s="1"/>
  <c r="G45" i="3"/>
  <c r="F45" i="3"/>
  <c r="J44" i="3"/>
  <c r="H44" i="3"/>
  <c r="I44" i="3" s="1"/>
  <c r="G44" i="3"/>
  <c r="F44" i="3"/>
  <c r="J43" i="3"/>
  <c r="H43" i="3"/>
  <c r="G43" i="3"/>
  <c r="F43" i="3"/>
  <c r="J42" i="3"/>
  <c r="H42" i="3"/>
  <c r="G42" i="3"/>
  <c r="F42" i="3"/>
  <c r="J41" i="3"/>
  <c r="H41" i="3"/>
  <c r="G41" i="3"/>
  <c r="F41" i="3"/>
  <c r="J40" i="3"/>
  <c r="H40" i="3"/>
  <c r="G40" i="3"/>
  <c r="F40" i="3"/>
  <c r="J39" i="3"/>
  <c r="H39" i="3"/>
  <c r="G39" i="3"/>
  <c r="F39" i="3"/>
  <c r="J38" i="3"/>
  <c r="H38" i="3"/>
  <c r="G38" i="3"/>
  <c r="F38" i="3"/>
  <c r="J37" i="3"/>
  <c r="H37" i="3"/>
  <c r="G37" i="3"/>
  <c r="F37" i="3"/>
  <c r="J36" i="3"/>
  <c r="H36" i="3"/>
  <c r="I36" i="3" s="1"/>
  <c r="G36" i="3"/>
  <c r="F36" i="3"/>
  <c r="J35" i="3"/>
  <c r="H35" i="3"/>
  <c r="I35" i="3" s="1"/>
  <c r="G35" i="3"/>
  <c r="F35" i="3"/>
  <c r="J34" i="3"/>
  <c r="H34" i="3"/>
  <c r="I34" i="3" s="1"/>
  <c r="G34" i="3"/>
  <c r="F34" i="3"/>
  <c r="J33" i="3"/>
  <c r="H33" i="3"/>
  <c r="I33" i="3" s="1"/>
  <c r="G33" i="3"/>
  <c r="F33" i="3"/>
  <c r="J32" i="3"/>
  <c r="H32" i="3"/>
  <c r="I32" i="3" s="1"/>
  <c r="G32" i="3"/>
  <c r="F32" i="3"/>
  <c r="J31" i="3"/>
  <c r="H31" i="3"/>
  <c r="I31" i="3" s="1"/>
  <c r="G31" i="3"/>
  <c r="F31" i="3"/>
  <c r="J30" i="3"/>
  <c r="H30" i="3"/>
  <c r="I30" i="3" s="1"/>
  <c r="G30" i="3"/>
  <c r="F30" i="3"/>
  <c r="J29" i="3"/>
  <c r="H29" i="3"/>
  <c r="I29" i="3" s="1"/>
  <c r="G29" i="3"/>
  <c r="F29" i="3"/>
  <c r="J28" i="3"/>
  <c r="H28" i="3"/>
  <c r="I28" i="3" s="1"/>
  <c r="G28" i="3"/>
  <c r="F28" i="3"/>
  <c r="J27" i="3"/>
  <c r="H27" i="3"/>
  <c r="G27" i="3"/>
  <c r="F27" i="3"/>
  <c r="J26" i="3"/>
  <c r="H26" i="3"/>
  <c r="G26" i="3"/>
  <c r="F26" i="3"/>
  <c r="J25" i="3"/>
  <c r="H25" i="3"/>
  <c r="G25" i="3"/>
  <c r="F25" i="3"/>
  <c r="J24" i="3"/>
  <c r="H24" i="3"/>
  <c r="G24" i="3"/>
  <c r="F24" i="3"/>
  <c r="J23" i="3"/>
  <c r="H23" i="3"/>
  <c r="G23" i="3"/>
  <c r="F23" i="3"/>
  <c r="J22" i="3"/>
  <c r="H22" i="3"/>
  <c r="G22" i="3"/>
  <c r="F22" i="3"/>
  <c r="J21" i="3"/>
  <c r="H21" i="3"/>
  <c r="G21" i="3"/>
  <c r="F21" i="3"/>
  <c r="J20" i="3"/>
  <c r="H20" i="3"/>
  <c r="I20" i="3" s="1"/>
  <c r="G20" i="3"/>
  <c r="F20" i="3"/>
  <c r="J19" i="3"/>
  <c r="H19" i="3"/>
  <c r="I19" i="3" s="1"/>
  <c r="G19" i="3"/>
  <c r="F19" i="3"/>
  <c r="J18" i="3"/>
  <c r="H18" i="3"/>
  <c r="I18" i="3" s="1"/>
  <c r="G18" i="3"/>
  <c r="F18" i="3"/>
  <c r="J17" i="3"/>
  <c r="H17" i="3"/>
  <c r="I17" i="3" s="1"/>
  <c r="G17" i="3"/>
  <c r="F17" i="3"/>
  <c r="J16" i="3"/>
  <c r="H16" i="3"/>
  <c r="I16" i="3" s="1"/>
  <c r="G16" i="3"/>
  <c r="F16" i="3"/>
  <c r="J15" i="3"/>
  <c r="H15" i="3"/>
  <c r="I15" i="3" s="1"/>
  <c r="G15" i="3"/>
  <c r="F15" i="3"/>
  <c r="J14" i="3"/>
  <c r="H14" i="3"/>
  <c r="I14" i="3" s="1"/>
  <c r="G14" i="3"/>
  <c r="F14" i="3"/>
  <c r="J13" i="3"/>
  <c r="H13" i="3"/>
  <c r="I13" i="3" s="1"/>
  <c r="G13" i="3"/>
  <c r="F13" i="3"/>
  <c r="J12" i="3"/>
  <c r="I12" i="3"/>
  <c r="H12" i="3"/>
  <c r="G12" i="3"/>
  <c r="F12" i="3"/>
  <c r="J11" i="3"/>
  <c r="H11" i="3"/>
  <c r="G11" i="3"/>
  <c r="F11" i="3"/>
  <c r="J10" i="3"/>
  <c r="H10" i="3"/>
  <c r="G10" i="3"/>
  <c r="F10" i="3"/>
  <c r="J9" i="3"/>
  <c r="H9" i="3"/>
  <c r="G9" i="3"/>
  <c r="F9" i="3"/>
  <c r="J8" i="3"/>
  <c r="H8" i="3"/>
  <c r="G8" i="3"/>
  <c r="F8" i="3"/>
  <c r="J7" i="3"/>
  <c r="H7" i="3"/>
  <c r="G7" i="3"/>
  <c r="F7" i="3"/>
  <c r="J6" i="3"/>
  <c r="H6" i="3"/>
  <c r="G6" i="3"/>
  <c r="F6" i="3"/>
  <c r="J5" i="3"/>
  <c r="H5" i="3"/>
  <c r="G5" i="3"/>
  <c r="F5" i="3"/>
  <c r="J4" i="3"/>
  <c r="H4" i="3"/>
  <c r="I4" i="3" s="1"/>
  <c r="G4" i="3"/>
  <c r="F4" i="3"/>
  <c r="J3" i="3"/>
  <c r="H3" i="3"/>
  <c r="I3" i="3" s="1"/>
  <c r="G3" i="3"/>
  <c r="F3" i="3"/>
  <c r="J2" i="3"/>
  <c r="H2" i="3"/>
  <c r="I2" i="3" s="1"/>
  <c r="G2" i="3"/>
  <c r="F2" i="3"/>
  <c r="J90" i="17"/>
  <c r="H90" i="17"/>
  <c r="I90" i="17" s="1"/>
  <c r="G90" i="17"/>
  <c r="F90" i="17"/>
  <c r="J89" i="17"/>
  <c r="I89" i="17"/>
  <c r="H89" i="17"/>
  <c r="G89" i="17"/>
  <c r="F89" i="17"/>
  <c r="J88" i="17"/>
  <c r="H88" i="17"/>
  <c r="I88" i="17" s="1"/>
  <c r="G88" i="17"/>
  <c r="F88" i="17"/>
  <c r="J87" i="17"/>
  <c r="H87" i="17"/>
  <c r="I87" i="17" s="1"/>
  <c r="G87" i="17"/>
  <c r="F87" i="17"/>
  <c r="J86" i="17"/>
  <c r="H86" i="17"/>
  <c r="I86" i="17" s="1"/>
  <c r="G86" i="17"/>
  <c r="F86" i="17"/>
  <c r="J85" i="17"/>
  <c r="I85" i="17"/>
  <c r="H85" i="17"/>
  <c r="G85" i="17"/>
  <c r="F85" i="17"/>
  <c r="J84" i="17"/>
  <c r="H84" i="17"/>
  <c r="I84" i="17" s="1"/>
  <c r="G84" i="17"/>
  <c r="F84" i="17"/>
  <c r="J83" i="17"/>
  <c r="I83" i="17"/>
  <c r="H83" i="17"/>
  <c r="G83" i="17"/>
  <c r="F83" i="17"/>
  <c r="J82" i="17"/>
  <c r="H82" i="17"/>
  <c r="I82" i="17" s="1"/>
  <c r="G82" i="17"/>
  <c r="F82" i="17"/>
  <c r="J81" i="17"/>
  <c r="H81" i="17"/>
  <c r="I81" i="17" s="1"/>
  <c r="G81" i="17"/>
  <c r="F81" i="17"/>
  <c r="J80" i="17"/>
  <c r="H80" i="17"/>
  <c r="I80" i="17" s="1"/>
  <c r="G80" i="17"/>
  <c r="F80" i="17"/>
  <c r="J79" i="17"/>
  <c r="H79" i="17"/>
  <c r="I79" i="17" s="1"/>
  <c r="G79" i="17"/>
  <c r="F79" i="17"/>
  <c r="J78" i="17"/>
  <c r="H78" i="17"/>
  <c r="I78" i="17" s="1"/>
  <c r="G78" i="17"/>
  <c r="F78" i="17"/>
  <c r="J77" i="17"/>
  <c r="I77" i="17"/>
  <c r="H77" i="17"/>
  <c r="G77" i="17"/>
  <c r="F77" i="17"/>
  <c r="J76" i="17"/>
  <c r="H76" i="17"/>
  <c r="I76" i="17" s="1"/>
  <c r="G76" i="17"/>
  <c r="F76" i="17"/>
  <c r="J75" i="17"/>
  <c r="I75" i="17"/>
  <c r="H75" i="17"/>
  <c r="G75" i="17"/>
  <c r="F75" i="17"/>
  <c r="J74" i="17"/>
  <c r="H74" i="17"/>
  <c r="I74" i="17" s="1"/>
  <c r="G74" i="17"/>
  <c r="F74" i="17"/>
  <c r="J73" i="17"/>
  <c r="H73" i="17"/>
  <c r="I73" i="17" s="1"/>
  <c r="G73" i="17"/>
  <c r="F73" i="17"/>
  <c r="J72" i="17"/>
  <c r="H72" i="17"/>
  <c r="I72" i="17" s="1"/>
  <c r="G72" i="17"/>
  <c r="F72" i="17"/>
  <c r="J71" i="17"/>
  <c r="H71" i="17"/>
  <c r="I71" i="17" s="1"/>
  <c r="G71" i="17"/>
  <c r="F71" i="17"/>
  <c r="J70" i="17"/>
  <c r="H70" i="17"/>
  <c r="I70" i="17" s="1"/>
  <c r="G70" i="17"/>
  <c r="F70" i="17"/>
  <c r="J69" i="17"/>
  <c r="I69" i="17"/>
  <c r="H69" i="17"/>
  <c r="G69" i="17"/>
  <c r="F69" i="17"/>
  <c r="J68" i="17"/>
  <c r="H68" i="17"/>
  <c r="I68" i="17" s="1"/>
  <c r="G68" i="17"/>
  <c r="F68" i="17"/>
  <c r="J67" i="17"/>
  <c r="I67" i="17"/>
  <c r="H67" i="17"/>
  <c r="G67" i="17"/>
  <c r="F67" i="17"/>
  <c r="J66" i="17"/>
  <c r="H66" i="17"/>
  <c r="I66" i="17" s="1"/>
  <c r="G66" i="17"/>
  <c r="F66" i="17"/>
  <c r="J65" i="17"/>
  <c r="H65" i="17"/>
  <c r="I65" i="17" s="1"/>
  <c r="G65" i="17"/>
  <c r="F65" i="17"/>
  <c r="J64" i="17"/>
  <c r="H64" i="17"/>
  <c r="I64" i="17" s="1"/>
  <c r="G64" i="17"/>
  <c r="F64" i="17"/>
  <c r="J63" i="17"/>
  <c r="H63" i="17"/>
  <c r="I63" i="17" s="1"/>
  <c r="G63" i="17"/>
  <c r="F63" i="17"/>
  <c r="J62" i="17"/>
  <c r="H62" i="17"/>
  <c r="I62" i="17" s="1"/>
  <c r="G62" i="17"/>
  <c r="F62" i="17"/>
  <c r="J61" i="17"/>
  <c r="I61" i="17"/>
  <c r="H61" i="17"/>
  <c r="G61" i="17"/>
  <c r="F61" i="17"/>
  <c r="J60" i="17"/>
  <c r="H60" i="17"/>
  <c r="I60" i="17" s="1"/>
  <c r="G60" i="17"/>
  <c r="F60" i="17"/>
  <c r="J59" i="17"/>
  <c r="H59" i="17"/>
  <c r="I59" i="17" s="1"/>
  <c r="G59" i="17"/>
  <c r="F59" i="17"/>
  <c r="J58" i="17"/>
  <c r="H58" i="17"/>
  <c r="I58" i="17" s="1"/>
  <c r="G58" i="17"/>
  <c r="F58" i="17"/>
  <c r="J57" i="17"/>
  <c r="H57" i="17"/>
  <c r="I57" i="17" s="1"/>
  <c r="G57" i="17"/>
  <c r="F57" i="17"/>
  <c r="J56" i="17"/>
  <c r="H56" i="17"/>
  <c r="I56" i="17" s="1"/>
  <c r="G56" i="17"/>
  <c r="F56" i="17"/>
  <c r="J55" i="17"/>
  <c r="H55" i="17"/>
  <c r="I55" i="17" s="1"/>
  <c r="G55" i="17"/>
  <c r="F55" i="17"/>
  <c r="J54" i="17"/>
  <c r="H54" i="17"/>
  <c r="I54" i="17" s="1"/>
  <c r="G54" i="17"/>
  <c r="F54" i="17"/>
  <c r="J53" i="17"/>
  <c r="I53" i="17"/>
  <c r="H53" i="17"/>
  <c r="G53" i="17"/>
  <c r="F53" i="17"/>
  <c r="J52" i="17"/>
  <c r="H52" i="17"/>
  <c r="I52" i="17" s="1"/>
  <c r="G52" i="17"/>
  <c r="F52" i="17"/>
  <c r="J51" i="17"/>
  <c r="I51" i="17"/>
  <c r="H51" i="17"/>
  <c r="G51" i="17"/>
  <c r="F51" i="17"/>
  <c r="J50" i="17"/>
  <c r="H50" i="17"/>
  <c r="I50" i="17" s="1"/>
  <c r="G50" i="17"/>
  <c r="F50" i="17"/>
  <c r="J49" i="17"/>
  <c r="H49" i="17"/>
  <c r="I49" i="17" s="1"/>
  <c r="G49" i="17"/>
  <c r="F49" i="17"/>
  <c r="J48" i="17"/>
  <c r="H48" i="17"/>
  <c r="I48" i="17" s="1"/>
  <c r="G48" i="17"/>
  <c r="F48" i="17"/>
  <c r="J47" i="17"/>
  <c r="H47" i="17"/>
  <c r="I47" i="17" s="1"/>
  <c r="G47" i="17"/>
  <c r="F47" i="17"/>
  <c r="J46" i="17"/>
  <c r="H46" i="17"/>
  <c r="I46" i="17" s="1"/>
  <c r="G46" i="17"/>
  <c r="F46" i="17"/>
  <c r="J45" i="17"/>
  <c r="I45" i="17"/>
  <c r="H45" i="17"/>
  <c r="G45" i="17"/>
  <c r="F45" i="17"/>
  <c r="J44" i="17"/>
  <c r="H44" i="17"/>
  <c r="I44" i="17" s="1"/>
  <c r="G44" i="17"/>
  <c r="F44" i="17"/>
  <c r="J43" i="17"/>
  <c r="H43" i="17"/>
  <c r="I43" i="17" s="1"/>
  <c r="G43" i="17"/>
  <c r="F43" i="17"/>
  <c r="J42" i="17"/>
  <c r="H42" i="17"/>
  <c r="I42" i="17" s="1"/>
  <c r="G42" i="17"/>
  <c r="F42" i="17"/>
  <c r="J41" i="17"/>
  <c r="H41" i="17"/>
  <c r="I41" i="17" s="1"/>
  <c r="G41" i="17"/>
  <c r="F41" i="17"/>
  <c r="J40" i="17"/>
  <c r="H40" i="17"/>
  <c r="I40" i="17" s="1"/>
  <c r="G40" i="17"/>
  <c r="F40" i="17"/>
  <c r="J39" i="17"/>
  <c r="H39" i="17"/>
  <c r="I39" i="17" s="1"/>
  <c r="G39" i="17"/>
  <c r="F39" i="17"/>
  <c r="J38" i="17"/>
  <c r="H38" i="17"/>
  <c r="I38" i="17" s="1"/>
  <c r="G38" i="17"/>
  <c r="F38" i="17"/>
  <c r="J37" i="17"/>
  <c r="I37" i="17"/>
  <c r="H37" i="17"/>
  <c r="G37" i="17"/>
  <c r="F37" i="17"/>
  <c r="J36" i="17"/>
  <c r="H36" i="17"/>
  <c r="I36" i="17" s="1"/>
  <c r="G36" i="17"/>
  <c r="F36" i="17"/>
  <c r="J35" i="17"/>
  <c r="I35" i="17"/>
  <c r="H35" i="17"/>
  <c r="G35" i="17"/>
  <c r="F35" i="17"/>
  <c r="J34" i="17"/>
  <c r="H34" i="17"/>
  <c r="I34" i="17" s="1"/>
  <c r="G34" i="17"/>
  <c r="F34" i="17"/>
  <c r="J33" i="17"/>
  <c r="H33" i="17"/>
  <c r="I33" i="17" s="1"/>
  <c r="G33" i="17"/>
  <c r="F33" i="17"/>
  <c r="J32" i="17"/>
  <c r="H32" i="17"/>
  <c r="I32" i="17" s="1"/>
  <c r="G32" i="17"/>
  <c r="F32" i="17"/>
  <c r="J31" i="17"/>
  <c r="H31" i="17"/>
  <c r="I31" i="17" s="1"/>
  <c r="G31" i="17"/>
  <c r="F31" i="17"/>
  <c r="J30" i="17"/>
  <c r="H30" i="17"/>
  <c r="I30" i="17" s="1"/>
  <c r="G30" i="17"/>
  <c r="F30" i="17"/>
  <c r="J29" i="17"/>
  <c r="I29" i="17"/>
  <c r="H29" i="17"/>
  <c r="G29" i="17"/>
  <c r="F29" i="17"/>
  <c r="J28" i="17"/>
  <c r="H28" i="17"/>
  <c r="I28" i="17" s="1"/>
  <c r="G28" i="17"/>
  <c r="F28" i="17"/>
  <c r="J27" i="17"/>
  <c r="H27" i="17"/>
  <c r="I27" i="17" s="1"/>
  <c r="G27" i="17"/>
  <c r="F27" i="17"/>
  <c r="J26" i="17"/>
  <c r="H26" i="17"/>
  <c r="I26" i="17" s="1"/>
  <c r="G26" i="17"/>
  <c r="F26" i="17"/>
  <c r="J25" i="17"/>
  <c r="H25" i="17"/>
  <c r="I25" i="17" s="1"/>
  <c r="G25" i="17"/>
  <c r="F25" i="17"/>
  <c r="J24" i="17"/>
  <c r="H24" i="17"/>
  <c r="I24" i="17" s="1"/>
  <c r="G24" i="17"/>
  <c r="F24" i="17"/>
  <c r="J23" i="17"/>
  <c r="H23" i="17"/>
  <c r="I23" i="17" s="1"/>
  <c r="G23" i="17"/>
  <c r="F23" i="17"/>
  <c r="J22" i="17"/>
  <c r="H22" i="17"/>
  <c r="I22" i="17" s="1"/>
  <c r="G22" i="17"/>
  <c r="F22" i="17"/>
  <c r="J21" i="17"/>
  <c r="I21" i="17"/>
  <c r="H21" i="17"/>
  <c r="G21" i="17"/>
  <c r="F21" i="17"/>
  <c r="J20" i="17"/>
  <c r="H20" i="17"/>
  <c r="I20" i="17" s="1"/>
  <c r="G20" i="17"/>
  <c r="F20" i="17"/>
  <c r="J19" i="17"/>
  <c r="H19" i="17"/>
  <c r="I19" i="17" s="1"/>
  <c r="G19" i="17"/>
  <c r="F19" i="17"/>
  <c r="J18" i="17"/>
  <c r="H18" i="17"/>
  <c r="I18" i="17" s="1"/>
  <c r="G18" i="17"/>
  <c r="F18" i="17"/>
  <c r="J17" i="17"/>
  <c r="H17" i="17"/>
  <c r="I17" i="17" s="1"/>
  <c r="G17" i="17"/>
  <c r="F17" i="17"/>
  <c r="J16" i="17"/>
  <c r="H16" i="17"/>
  <c r="I16" i="17" s="1"/>
  <c r="G16" i="17"/>
  <c r="F16" i="17"/>
  <c r="J15" i="17"/>
  <c r="H15" i="17"/>
  <c r="I15" i="17" s="1"/>
  <c r="G15" i="17"/>
  <c r="F15" i="17"/>
  <c r="J14" i="17"/>
  <c r="H14" i="17"/>
  <c r="I14" i="17" s="1"/>
  <c r="G14" i="17"/>
  <c r="F14" i="17"/>
  <c r="J13" i="17"/>
  <c r="I13" i="17"/>
  <c r="H13" i="17"/>
  <c r="G13" i="17"/>
  <c r="F13" i="17"/>
  <c r="J12" i="17"/>
  <c r="H12" i="17"/>
  <c r="I12" i="17" s="1"/>
  <c r="G12" i="17"/>
  <c r="F12" i="17"/>
  <c r="J11" i="17"/>
  <c r="H11" i="17"/>
  <c r="I11" i="17" s="1"/>
  <c r="G11" i="17"/>
  <c r="F11" i="17"/>
  <c r="J10" i="17"/>
  <c r="H10" i="17"/>
  <c r="I10" i="17" s="1"/>
  <c r="G10" i="17"/>
  <c r="F10" i="17"/>
  <c r="J9" i="17"/>
  <c r="H9" i="17"/>
  <c r="I9" i="17" s="1"/>
  <c r="G9" i="17"/>
  <c r="F9" i="17"/>
  <c r="J8" i="17"/>
  <c r="H8" i="17"/>
  <c r="I8" i="17" s="1"/>
  <c r="G8" i="17"/>
  <c r="F8" i="17"/>
  <c r="J7" i="17"/>
  <c r="H7" i="17"/>
  <c r="I7" i="17" s="1"/>
  <c r="G7" i="17"/>
  <c r="F7" i="17"/>
  <c r="J6" i="17"/>
  <c r="H6" i="17"/>
  <c r="I6" i="17" s="1"/>
  <c r="G6" i="17"/>
  <c r="F6" i="17"/>
  <c r="J5" i="17"/>
  <c r="I5" i="17"/>
  <c r="H5" i="17"/>
  <c r="G5" i="17"/>
  <c r="F5" i="17"/>
  <c r="J4" i="17"/>
  <c r="H4" i="17"/>
  <c r="I4" i="17" s="1"/>
  <c r="G4" i="17"/>
  <c r="F4" i="17"/>
  <c r="J3" i="17"/>
  <c r="I3" i="17"/>
  <c r="H3" i="17"/>
  <c r="G3" i="17"/>
  <c r="F3" i="17"/>
  <c r="J2" i="17"/>
  <c r="H2" i="17"/>
  <c r="I2" i="17" s="1"/>
  <c r="G2" i="17"/>
  <c r="F2" i="17"/>
  <c r="J26" i="21"/>
  <c r="H26" i="21"/>
  <c r="I26" i="21" s="1"/>
  <c r="G26" i="21"/>
  <c r="F26" i="21"/>
  <c r="J25" i="21"/>
  <c r="H25" i="21"/>
  <c r="I25" i="21" s="1"/>
  <c r="G25" i="21"/>
  <c r="F25" i="21"/>
  <c r="J24" i="21"/>
  <c r="H24" i="21"/>
  <c r="I24" i="21" s="1"/>
  <c r="G24" i="21"/>
  <c r="F24" i="21"/>
  <c r="J23" i="21"/>
  <c r="H23" i="21"/>
  <c r="I23" i="21" s="1"/>
  <c r="G23" i="21"/>
  <c r="F23" i="21"/>
  <c r="J22" i="21"/>
  <c r="I22" i="21"/>
  <c r="H22" i="21"/>
  <c r="G22" i="21"/>
  <c r="F22" i="21"/>
  <c r="J21" i="21"/>
  <c r="H21" i="21"/>
  <c r="I21" i="21" s="1"/>
  <c r="G21" i="21"/>
  <c r="F21" i="21"/>
  <c r="J20" i="21"/>
  <c r="H20" i="21"/>
  <c r="I20" i="21" s="1"/>
  <c r="G20" i="21"/>
  <c r="F20" i="21"/>
  <c r="J19" i="21"/>
  <c r="H19" i="21"/>
  <c r="I19" i="21" s="1"/>
  <c r="G19" i="21"/>
  <c r="F19" i="21"/>
  <c r="J18" i="21"/>
  <c r="I18" i="21"/>
  <c r="H18" i="21"/>
  <c r="G18" i="21"/>
  <c r="F18" i="21"/>
  <c r="J17" i="21"/>
  <c r="H17" i="21"/>
  <c r="G17" i="21"/>
  <c r="F17" i="21"/>
  <c r="J16" i="21"/>
  <c r="H16" i="21"/>
  <c r="I16" i="21" s="1"/>
  <c r="G16" i="21"/>
  <c r="F16" i="21"/>
  <c r="J15" i="21"/>
  <c r="H15" i="21"/>
  <c r="I15" i="21" s="1"/>
  <c r="G15" i="21"/>
  <c r="F15" i="21"/>
  <c r="J14" i="21"/>
  <c r="H14" i="21"/>
  <c r="I14" i="21" s="1"/>
  <c r="G14" i="21"/>
  <c r="F14" i="21"/>
  <c r="J13" i="21"/>
  <c r="H13" i="21"/>
  <c r="I13" i="21" s="1"/>
  <c r="G13" i="21"/>
  <c r="F13" i="21"/>
  <c r="J12" i="21"/>
  <c r="H12" i="21"/>
  <c r="I12" i="21" s="1"/>
  <c r="G12" i="21"/>
  <c r="F12" i="21"/>
  <c r="J11" i="21"/>
  <c r="H11" i="21"/>
  <c r="I11" i="21" s="1"/>
  <c r="G11" i="21"/>
  <c r="F11" i="21"/>
  <c r="J10" i="21"/>
  <c r="I10" i="21"/>
  <c r="H10" i="21"/>
  <c r="G10" i="21"/>
  <c r="F10" i="21"/>
  <c r="J9" i="21"/>
  <c r="H9" i="21"/>
  <c r="G9" i="21"/>
  <c r="F9" i="21"/>
  <c r="J8" i="21"/>
  <c r="H8" i="21"/>
  <c r="I8" i="21" s="1"/>
  <c r="G8" i="21"/>
  <c r="F8" i="21"/>
  <c r="J7" i="21"/>
  <c r="H7" i="21"/>
  <c r="I7" i="21" s="1"/>
  <c r="G7" i="21"/>
  <c r="F7" i="21"/>
  <c r="J6" i="21"/>
  <c r="H6" i="21"/>
  <c r="I6" i="21" s="1"/>
  <c r="G6" i="21"/>
  <c r="F6" i="21"/>
  <c r="J5" i="21"/>
  <c r="H5" i="21"/>
  <c r="I5" i="21" s="1"/>
  <c r="G5" i="21"/>
  <c r="F5" i="21"/>
  <c r="J4" i="21"/>
  <c r="H4" i="21"/>
  <c r="I4" i="21" s="1"/>
  <c r="G4" i="21"/>
  <c r="F4" i="21"/>
  <c r="J3" i="21"/>
  <c r="H3" i="21"/>
  <c r="I3" i="21" s="1"/>
  <c r="G3" i="21"/>
  <c r="F3" i="21"/>
  <c r="J2" i="21"/>
  <c r="H2" i="21"/>
  <c r="I2" i="21" s="1"/>
  <c r="G2" i="21"/>
  <c r="F2" i="21"/>
  <c r="J90" i="2"/>
  <c r="H90" i="2"/>
  <c r="I90" i="2" s="1"/>
  <c r="G90" i="2"/>
  <c r="F90" i="2"/>
  <c r="J89" i="2"/>
  <c r="H89" i="2"/>
  <c r="I89" i="2" s="1"/>
  <c r="G89" i="2"/>
  <c r="F89" i="2"/>
  <c r="J88" i="2"/>
  <c r="I88" i="2"/>
  <c r="H88" i="2"/>
  <c r="G88" i="2"/>
  <c r="F88" i="2"/>
  <c r="J87" i="2"/>
  <c r="H87" i="2"/>
  <c r="I87" i="2" s="1"/>
  <c r="G87" i="2"/>
  <c r="F87" i="2"/>
  <c r="J86" i="2"/>
  <c r="H86" i="2"/>
  <c r="I86" i="2" s="1"/>
  <c r="G86" i="2"/>
  <c r="F86" i="2"/>
  <c r="J85" i="2"/>
  <c r="H85" i="2"/>
  <c r="I85" i="2" s="1"/>
  <c r="G85" i="2"/>
  <c r="F85" i="2"/>
  <c r="J84" i="2"/>
  <c r="H84" i="2"/>
  <c r="I84" i="2" s="1"/>
  <c r="G84" i="2"/>
  <c r="F84" i="2"/>
  <c r="J83" i="2"/>
  <c r="H83" i="2"/>
  <c r="I83" i="2" s="1"/>
  <c r="G83" i="2"/>
  <c r="F83" i="2"/>
  <c r="J82" i="2"/>
  <c r="I82" i="2"/>
  <c r="H82" i="2"/>
  <c r="G82" i="2"/>
  <c r="F82" i="2"/>
  <c r="J81" i="2"/>
  <c r="H81" i="2"/>
  <c r="I81" i="2" s="1"/>
  <c r="G81" i="2"/>
  <c r="F81" i="2"/>
  <c r="J80" i="2"/>
  <c r="H80" i="2"/>
  <c r="I80" i="2" s="1"/>
  <c r="G80" i="2"/>
  <c r="F80" i="2"/>
  <c r="J79" i="2"/>
  <c r="H79" i="2"/>
  <c r="I79" i="2" s="1"/>
  <c r="G79" i="2"/>
  <c r="F79" i="2"/>
  <c r="J78" i="2"/>
  <c r="I78" i="2"/>
  <c r="H78" i="2"/>
  <c r="G78" i="2"/>
  <c r="F78" i="2"/>
  <c r="J77" i="2"/>
  <c r="H77" i="2"/>
  <c r="I77" i="2" s="1"/>
  <c r="G77" i="2"/>
  <c r="F77" i="2"/>
  <c r="J76" i="2"/>
  <c r="H76" i="2"/>
  <c r="I76" i="2" s="1"/>
  <c r="G76" i="2"/>
  <c r="F76" i="2"/>
  <c r="J75" i="2"/>
  <c r="H75" i="2"/>
  <c r="I75" i="2" s="1"/>
  <c r="G75" i="2"/>
  <c r="F75" i="2"/>
  <c r="J74" i="2"/>
  <c r="H74" i="2"/>
  <c r="I74" i="2" s="1"/>
  <c r="G74" i="2"/>
  <c r="F74" i="2"/>
  <c r="J73" i="2"/>
  <c r="H73" i="2"/>
  <c r="I73" i="2" s="1"/>
  <c r="G73" i="2"/>
  <c r="F73" i="2"/>
  <c r="J72" i="2"/>
  <c r="H72" i="2"/>
  <c r="I72" i="2" s="1"/>
  <c r="G72" i="2"/>
  <c r="F72" i="2"/>
  <c r="J71" i="2"/>
  <c r="H71" i="2"/>
  <c r="I71" i="2" s="1"/>
  <c r="G71" i="2"/>
  <c r="F71" i="2"/>
  <c r="J70" i="2"/>
  <c r="H70" i="2"/>
  <c r="I70" i="2" s="1"/>
  <c r="G70" i="2"/>
  <c r="F70" i="2"/>
  <c r="J69" i="2"/>
  <c r="H69" i="2"/>
  <c r="I69" i="2" s="1"/>
  <c r="G69" i="2"/>
  <c r="F69" i="2"/>
  <c r="J68" i="2"/>
  <c r="H68" i="2"/>
  <c r="I68" i="2" s="1"/>
  <c r="G68" i="2"/>
  <c r="F68" i="2"/>
  <c r="J67" i="2"/>
  <c r="H67" i="2"/>
  <c r="I67" i="2" s="1"/>
  <c r="G67" i="2"/>
  <c r="F67" i="2"/>
  <c r="J66" i="2"/>
  <c r="I66" i="2"/>
  <c r="H66" i="2"/>
  <c r="G66" i="2"/>
  <c r="F66" i="2"/>
  <c r="J65" i="2"/>
  <c r="H65" i="2"/>
  <c r="I65" i="2" s="1"/>
  <c r="G65" i="2"/>
  <c r="F65" i="2"/>
  <c r="J64" i="2"/>
  <c r="H64" i="2"/>
  <c r="I64" i="2" s="1"/>
  <c r="G64" i="2"/>
  <c r="F64" i="2"/>
  <c r="J63" i="2"/>
  <c r="H63" i="2"/>
  <c r="I63" i="2" s="1"/>
  <c r="G63" i="2"/>
  <c r="F63" i="2"/>
  <c r="J62" i="2"/>
  <c r="I62" i="2"/>
  <c r="H62" i="2"/>
  <c r="G62" i="2"/>
  <c r="F62" i="2"/>
  <c r="J61" i="2"/>
  <c r="H61" i="2"/>
  <c r="I61" i="2" s="1"/>
  <c r="G61" i="2"/>
  <c r="F61" i="2"/>
  <c r="J60" i="2"/>
  <c r="H60" i="2"/>
  <c r="I60" i="2" s="1"/>
  <c r="G60" i="2"/>
  <c r="F60" i="2"/>
  <c r="J59" i="2"/>
  <c r="H59" i="2"/>
  <c r="I59" i="2" s="1"/>
  <c r="G59" i="2"/>
  <c r="F59" i="2"/>
  <c r="J58" i="2"/>
  <c r="H58" i="2"/>
  <c r="I58" i="2" s="1"/>
  <c r="G58" i="2"/>
  <c r="F58" i="2"/>
  <c r="J57" i="2"/>
  <c r="H57" i="2"/>
  <c r="I57" i="2" s="1"/>
  <c r="G57" i="2"/>
  <c r="F57" i="2"/>
  <c r="J56" i="2"/>
  <c r="H56" i="2"/>
  <c r="I56" i="2" s="1"/>
  <c r="G56" i="2"/>
  <c r="F56" i="2"/>
  <c r="J55" i="2"/>
  <c r="H55" i="2"/>
  <c r="I55" i="2" s="1"/>
  <c r="G55" i="2"/>
  <c r="F55" i="2"/>
  <c r="J54" i="2"/>
  <c r="H54" i="2"/>
  <c r="I54" i="2" s="1"/>
  <c r="G54" i="2"/>
  <c r="F54" i="2"/>
  <c r="J53" i="2"/>
  <c r="H53" i="2"/>
  <c r="I53" i="2" s="1"/>
  <c r="G53" i="2"/>
  <c r="F53" i="2"/>
  <c r="J52" i="2"/>
  <c r="H52" i="2"/>
  <c r="I52" i="2" s="1"/>
  <c r="G52" i="2"/>
  <c r="F52" i="2"/>
  <c r="J51" i="2"/>
  <c r="H51" i="2"/>
  <c r="I51" i="2" s="1"/>
  <c r="G51" i="2"/>
  <c r="F51" i="2"/>
  <c r="J50" i="2"/>
  <c r="I50" i="2"/>
  <c r="H50" i="2"/>
  <c r="G50" i="2"/>
  <c r="F50" i="2"/>
  <c r="J49" i="2"/>
  <c r="H49" i="2"/>
  <c r="I49" i="2" s="1"/>
  <c r="G49" i="2"/>
  <c r="F49" i="2"/>
  <c r="J48" i="2"/>
  <c r="H48" i="2"/>
  <c r="I48" i="2" s="1"/>
  <c r="G48" i="2"/>
  <c r="F48" i="2"/>
  <c r="J47" i="2"/>
  <c r="H47" i="2"/>
  <c r="I47" i="2" s="1"/>
  <c r="G47" i="2"/>
  <c r="F47" i="2"/>
  <c r="J46" i="2"/>
  <c r="I46" i="2"/>
  <c r="H46" i="2"/>
  <c r="G46" i="2"/>
  <c r="F46" i="2"/>
  <c r="J45" i="2"/>
  <c r="H45" i="2"/>
  <c r="I45" i="2" s="1"/>
  <c r="G45" i="2"/>
  <c r="F45" i="2"/>
  <c r="J44" i="2"/>
  <c r="H44" i="2"/>
  <c r="I44" i="2" s="1"/>
  <c r="G44" i="2"/>
  <c r="F44" i="2"/>
  <c r="J43" i="2"/>
  <c r="H43" i="2"/>
  <c r="I43" i="2" s="1"/>
  <c r="G43" i="2"/>
  <c r="F43" i="2"/>
  <c r="J42" i="2"/>
  <c r="H42" i="2"/>
  <c r="I42" i="2" s="1"/>
  <c r="G42" i="2"/>
  <c r="F42" i="2"/>
  <c r="J41" i="2"/>
  <c r="H41" i="2"/>
  <c r="I41" i="2" s="1"/>
  <c r="G41" i="2"/>
  <c r="F41" i="2"/>
  <c r="J40" i="2"/>
  <c r="H40" i="2"/>
  <c r="I40" i="2" s="1"/>
  <c r="G40" i="2"/>
  <c r="F40" i="2"/>
  <c r="J39" i="2"/>
  <c r="H39" i="2"/>
  <c r="I39" i="2" s="1"/>
  <c r="G39" i="2"/>
  <c r="F39" i="2"/>
  <c r="J38" i="2"/>
  <c r="H38" i="2"/>
  <c r="I38" i="2" s="1"/>
  <c r="G38" i="2"/>
  <c r="F38" i="2"/>
  <c r="J37" i="2"/>
  <c r="H37" i="2"/>
  <c r="I37" i="2" s="1"/>
  <c r="G37" i="2"/>
  <c r="F37" i="2"/>
  <c r="J36" i="2"/>
  <c r="H36" i="2"/>
  <c r="I36" i="2" s="1"/>
  <c r="G36" i="2"/>
  <c r="F36" i="2"/>
  <c r="J35" i="2"/>
  <c r="H35" i="2"/>
  <c r="I35" i="2" s="1"/>
  <c r="G35" i="2"/>
  <c r="F35" i="2"/>
  <c r="J34" i="2"/>
  <c r="I34" i="2"/>
  <c r="H34" i="2"/>
  <c r="G34" i="2"/>
  <c r="F34" i="2"/>
  <c r="J33" i="2"/>
  <c r="H33" i="2"/>
  <c r="I33" i="2" s="1"/>
  <c r="G33" i="2"/>
  <c r="F33" i="2"/>
  <c r="J32" i="2"/>
  <c r="H32" i="2"/>
  <c r="I32" i="2" s="1"/>
  <c r="G32" i="2"/>
  <c r="F32" i="2"/>
  <c r="J31" i="2"/>
  <c r="H31" i="2"/>
  <c r="I31" i="2" s="1"/>
  <c r="G31" i="2"/>
  <c r="F31" i="2"/>
  <c r="J30" i="2"/>
  <c r="H30" i="2"/>
  <c r="I30" i="2" s="1"/>
  <c r="G30" i="2"/>
  <c r="F30" i="2"/>
  <c r="J29" i="2"/>
  <c r="H29" i="2"/>
  <c r="I29" i="2" s="1"/>
  <c r="G29" i="2"/>
  <c r="F29" i="2"/>
  <c r="J28" i="2"/>
  <c r="H28" i="2"/>
  <c r="I28" i="2" s="1"/>
  <c r="G28" i="2"/>
  <c r="F28" i="2"/>
  <c r="J27" i="2"/>
  <c r="H27" i="2"/>
  <c r="I27" i="2" s="1"/>
  <c r="G27" i="2"/>
  <c r="F27" i="2"/>
  <c r="J26" i="2"/>
  <c r="H26" i="2"/>
  <c r="I26" i="2" s="1"/>
  <c r="G26" i="2"/>
  <c r="F26" i="2"/>
  <c r="J25" i="2"/>
  <c r="H25" i="2"/>
  <c r="I25" i="2" s="1"/>
  <c r="G25" i="2"/>
  <c r="F25" i="2"/>
  <c r="J24" i="2"/>
  <c r="H24" i="2"/>
  <c r="I24" i="2" s="1"/>
  <c r="G24" i="2"/>
  <c r="F24" i="2"/>
  <c r="J23" i="2"/>
  <c r="H23" i="2"/>
  <c r="I23" i="2" s="1"/>
  <c r="G23" i="2"/>
  <c r="F23" i="2"/>
  <c r="J22" i="2"/>
  <c r="H22" i="2"/>
  <c r="I22" i="2" s="1"/>
  <c r="G22" i="2"/>
  <c r="F22" i="2"/>
  <c r="J21" i="2"/>
  <c r="H21" i="2"/>
  <c r="I21" i="2" s="1"/>
  <c r="G21" i="2"/>
  <c r="F21" i="2"/>
  <c r="J20" i="2"/>
  <c r="H20" i="2"/>
  <c r="I20" i="2" s="1"/>
  <c r="G20" i="2"/>
  <c r="F20" i="2"/>
  <c r="J19" i="2"/>
  <c r="H19" i="2"/>
  <c r="I19" i="2" s="1"/>
  <c r="G19" i="2"/>
  <c r="F19" i="2"/>
  <c r="J18" i="2"/>
  <c r="H18" i="2"/>
  <c r="I18" i="2" s="1"/>
  <c r="G18" i="2"/>
  <c r="F18" i="2"/>
  <c r="J17" i="2"/>
  <c r="H17" i="2"/>
  <c r="I17" i="2" s="1"/>
  <c r="G17" i="2"/>
  <c r="F17" i="2"/>
  <c r="J16" i="2"/>
  <c r="H16" i="2"/>
  <c r="I16" i="2" s="1"/>
  <c r="G16" i="2"/>
  <c r="F16" i="2"/>
  <c r="J15" i="2"/>
  <c r="H15" i="2"/>
  <c r="I15" i="2" s="1"/>
  <c r="G15" i="2"/>
  <c r="F15" i="2"/>
  <c r="J14" i="2"/>
  <c r="H14" i="2"/>
  <c r="I14" i="2" s="1"/>
  <c r="G14" i="2"/>
  <c r="F14" i="2"/>
  <c r="J13" i="2"/>
  <c r="H13" i="2"/>
  <c r="I13" i="2" s="1"/>
  <c r="G13" i="2"/>
  <c r="F13" i="2"/>
  <c r="J12" i="2"/>
  <c r="H12" i="2"/>
  <c r="I12" i="2" s="1"/>
  <c r="G12" i="2"/>
  <c r="F12" i="2"/>
  <c r="J11" i="2"/>
  <c r="H11" i="2"/>
  <c r="I11" i="2" s="1"/>
  <c r="G11" i="2"/>
  <c r="F11" i="2"/>
  <c r="J10" i="2"/>
  <c r="H10" i="2"/>
  <c r="I10" i="2" s="1"/>
  <c r="G10" i="2"/>
  <c r="F10" i="2"/>
  <c r="J9" i="2"/>
  <c r="H9" i="2"/>
  <c r="I9" i="2" s="1"/>
  <c r="G9" i="2"/>
  <c r="F9" i="2"/>
  <c r="J8" i="2"/>
  <c r="H8" i="2"/>
  <c r="I8" i="2" s="1"/>
  <c r="G8" i="2"/>
  <c r="F8" i="2"/>
  <c r="J7" i="2"/>
  <c r="H7" i="2"/>
  <c r="I7" i="2" s="1"/>
  <c r="G7" i="2"/>
  <c r="F7" i="2"/>
  <c r="J6" i="2"/>
  <c r="H6" i="2"/>
  <c r="I6" i="2" s="1"/>
  <c r="G6" i="2"/>
  <c r="F6" i="2"/>
  <c r="J5" i="2"/>
  <c r="H5" i="2"/>
  <c r="I5" i="2" s="1"/>
  <c r="G5" i="2"/>
  <c r="F5" i="2"/>
  <c r="J4" i="2"/>
  <c r="H4" i="2"/>
  <c r="I4" i="2" s="1"/>
  <c r="G4" i="2"/>
  <c r="F4" i="2"/>
  <c r="J3" i="2"/>
  <c r="H3" i="2"/>
  <c r="I3" i="2" s="1"/>
  <c r="G3" i="2"/>
  <c r="F3" i="2"/>
  <c r="J2" i="2"/>
  <c r="I2" i="2"/>
  <c r="H2" i="2"/>
  <c r="G2" i="2"/>
  <c r="F2" i="2"/>
  <c r="J72" i="30" l="1"/>
  <c r="J76" i="30"/>
  <c r="J80" i="30"/>
  <c r="J73" i="30"/>
  <c r="J77" i="30"/>
  <c r="J81" i="30"/>
  <c r="I77" i="26"/>
  <c r="I78" i="26"/>
  <c r="I79" i="26"/>
  <c r="I80" i="26"/>
  <c r="I26" i="26"/>
  <c r="I27" i="26"/>
  <c r="I28" i="26"/>
  <c r="I42" i="26"/>
  <c r="I43" i="26"/>
  <c r="I44" i="26"/>
  <c r="I58" i="26"/>
  <c r="I59" i="26"/>
  <c r="I60" i="26"/>
  <c r="I74" i="26"/>
  <c r="I75" i="26"/>
  <c r="I76" i="26"/>
  <c r="I9" i="21"/>
  <c r="I17" i="21"/>
  <c r="I9" i="23"/>
  <c r="I13" i="23"/>
  <c r="I3" i="23"/>
  <c r="I16" i="23"/>
  <c r="I12" i="23"/>
  <c r="I7" i="23"/>
  <c r="I4" i="23"/>
  <c r="I8" i="23"/>
  <c r="I19" i="23"/>
  <c r="I15" i="23"/>
  <c r="I11" i="23"/>
  <c r="I6" i="23"/>
  <c r="I17" i="23"/>
  <c r="I18" i="23"/>
  <c r="I14" i="23"/>
  <c r="I10" i="23"/>
  <c r="I5" i="23"/>
  <c r="I2" i="23"/>
  <c r="I26" i="23"/>
  <c r="I5" i="3"/>
  <c r="I6" i="3"/>
  <c r="I7" i="3"/>
  <c r="I21" i="3"/>
  <c r="I22" i="3"/>
  <c r="I23" i="3"/>
  <c r="I37" i="3"/>
  <c r="I38" i="3"/>
  <c r="I39" i="3"/>
  <c r="I53" i="3"/>
  <c r="I54" i="3"/>
  <c r="I55" i="3"/>
  <c r="I69" i="3"/>
  <c r="I70" i="3"/>
  <c r="I71" i="3"/>
  <c r="I8" i="3"/>
  <c r="I9" i="3"/>
  <c r="I10" i="3"/>
  <c r="I11" i="3"/>
  <c r="I24" i="3"/>
  <c r="I25" i="3"/>
  <c r="I26" i="3"/>
  <c r="I27" i="3"/>
  <c r="I40" i="3"/>
  <c r="I41" i="3"/>
  <c r="I42" i="3"/>
  <c r="I43" i="3"/>
  <c r="I56" i="3"/>
  <c r="I57" i="3"/>
  <c r="I58" i="3"/>
  <c r="I59" i="3"/>
  <c r="I72" i="3"/>
  <c r="I73" i="3"/>
  <c r="I74" i="3"/>
  <c r="I79" i="3"/>
  <c r="I75" i="3"/>
  <c r="I80" i="25"/>
  <c r="I76" i="25"/>
  <c r="I72" i="25"/>
  <c r="I68" i="25"/>
  <c r="I64" i="25"/>
  <c r="I60" i="25"/>
  <c r="I56" i="25"/>
  <c r="I52" i="25"/>
  <c r="I48" i="25"/>
  <c r="I44" i="25"/>
  <c r="I40" i="25"/>
  <c r="I36" i="25"/>
  <c r="I32" i="25"/>
  <c r="I28" i="25"/>
  <c r="I24" i="25"/>
  <c r="I20" i="25"/>
  <c r="I16" i="25"/>
  <c r="I12" i="25"/>
  <c r="I8" i="25"/>
  <c r="I4" i="25"/>
  <c r="I83" i="25"/>
  <c r="I82" i="25"/>
  <c r="I78" i="25"/>
  <c r="I74" i="25"/>
  <c r="I70" i="25"/>
  <c r="I66" i="25"/>
  <c r="I62" i="25"/>
  <c r="I58" i="25"/>
  <c r="I54" i="25"/>
  <c r="I50" i="25"/>
  <c r="I46" i="25"/>
  <c r="I42" i="25"/>
  <c r="I38" i="25"/>
  <c r="I34" i="25"/>
  <c r="I30" i="25"/>
  <c r="I26" i="25"/>
  <c r="I22" i="25"/>
  <c r="I18" i="25"/>
  <c r="I14" i="25"/>
  <c r="I10" i="25"/>
  <c r="I6" i="25"/>
  <c r="I2" i="25"/>
  <c r="I3" i="25"/>
  <c r="I5" i="25"/>
  <c r="I7" i="25"/>
  <c r="I9" i="25"/>
  <c r="I11" i="25"/>
  <c r="I13" i="25"/>
  <c r="I15" i="25"/>
  <c r="I17" i="25"/>
  <c r="I19" i="25"/>
  <c r="I21" i="25"/>
  <c r="I23" i="25"/>
  <c r="I25" i="25"/>
  <c r="I27" i="25"/>
  <c r="I29" i="25"/>
  <c r="I31" i="25"/>
  <c r="I33" i="25"/>
  <c r="I35" i="25"/>
  <c r="I37" i="25"/>
  <c r="I39" i="25"/>
  <c r="I41" i="25"/>
  <c r="I43" i="25"/>
  <c r="I45" i="25"/>
  <c r="I47" i="25"/>
  <c r="I49" i="25"/>
  <c r="I51" i="25"/>
  <c r="I53" i="25"/>
  <c r="I55" i="25"/>
  <c r="I57" i="25"/>
  <c r="I59" i="25"/>
  <c r="I61" i="25"/>
  <c r="I63" i="25"/>
  <c r="I65" i="25"/>
  <c r="I67" i="25"/>
  <c r="I69" i="25"/>
  <c r="I71" i="25"/>
  <c r="I73" i="25"/>
  <c r="I75" i="25"/>
  <c r="I77" i="25"/>
  <c r="I79" i="25"/>
  <c r="I81" i="25"/>
  <c r="I88" i="27"/>
  <c r="G88" i="27"/>
  <c r="E88" i="27"/>
  <c r="C88" i="27"/>
  <c r="C87" i="27" l="1"/>
  <c r="E87" i="27"/>
  <c r="G87" i="27"/>
  <c r="I87" i="27"/>
  <c r="I85" i="27" l="1"/>
  <c r="I86" i="27"/>
  <c r="G85" i="27"/>
  <c r="G86" i="27"/>
  <c r="E85" i="27"/>
  <c r="E86" i="27"/>
  <c r="C85" i="27"/>
  <c r="C86" i="27"/>
  <c r="I84" i="27" l="1"/>
  <c r="G84" i="27"/>
  <c r="E83" i="27"/>
  <c r="E84" i="27"/>
  <c r="C83" i="27"/>
  <c r="C84" i="27"/>
  <c r="I83" i="27" l="1"/>
  <c r="G83" i="27"/>
  <c r="I82" i="27" l="1"/>
  <c r="G82" i="27"/>
  <c r="E82" i="27"/>
  <c r="C82" i="27"/>
  <c r="I81" i="27" l="1"/>
  <c r="G81" i="27"/>
  <c r="E81" i="27"/>
  <c r="C81" i="27"/>
  <c r="I80" i="27" l="1"/>
  <c r="G80" i="27"/>
  <c r="E80" i="27"/>
  <c r="C80" i="27"/>
  <c r="C79" i="27"/>
  <c r="I79" i="27" l="1"/>
  <c r="G79" i="27"/>
  <c r="E79" i="27"/>
  <c r="I78" i="27"/>
  <c r="G78" i="27"/>
  <c r="E78" i="27"/>
  <c r="C78" i="27" l="1"/>
  <c r="I77" i="27"/>
  <c r="G77" i="27"/>
  <c r="E77" i="27"/>
  <c r="C77" i="27"/>
  <c r="I76" i="27"/>
  <c r="G76" i="27"/>
  <c r="E76" i="27"/>
  <c r="C76" i="27"/>
  <c r="I75" i="27"/>
  <c r="G75" i="27"/>
  <c r="E75" i="27"/>
  <c r="C75" i="27"/>
  <c r="I74" i="27"/>
  <c r="G74" i="27"/>
  <c r="E74" i="27"/>
  <c r="C74" i="27"/>
  <c r="I73" i="27"/>
  <c r="G73" i="27"/>
  <c r="E73" i="27"/>
  <c r="C73" i="27"/>
  <c r="I72" i="27"/>
  <c r="G72" i="27"/>
  <c r="E72" i="27"/>
  <c r="C72" i="27"/>
  <c r="I71" i="27"/>
  <c r="G71" i="27"/>
  <c r="E71" i="27"/>
  <c r="C71" i="27"/>
  <c r="I70" i="27"/>
  <c r="G70" i="27"/>
  <c r="E70" i="27"/>
  <c r="C70" i="27"/>
  <c r="I69" i="27"/>
  <c r="G69" i="27"/>
  <c r="E69" i="27"/>
  <c r="C69" i="27"/>
  <c r="I68" i="27"/>
  <c r="G68" i="27"/>
  <c r="E68" i="27"/>
  <c r="C68" i="27"/>
  <c r="I67" i="27"/>
  <c r="G67" i="27"/>
  <c r="E67" i="27"/>
  <c r="C67" i="27"/>
  <c r="I66" i="27"/>
  <c r="G66" i="27"/>
  <c r="E66" i="27"/>
  <c r="C66" i="27"/>
  <c r="I65" i="27"/>
  <c r="G65" i="27"/>
  <c r="E65" i="27"/>
  <c r="C65" i="27"/>
  <c r="I64" i="27"/>
  <c r="G64" i="27"/>
  <c r="E64" i="27"/>
  <c r="C64" i="27"/>
  <c r="I63" i="27"/>
  <c r="G63" i="27"/>
  <c r="E63" i="27"/>
  <c r="C63" i="27"/>
  <c r="I62" i="27"/>
  <c r="G62" i="27"/>
  <c r="E62" i="27"/>
  <c r="C62" i="27"/>
  <c r="I61" i="27"/>
  <c r="G61" i="27"/>
  <c r="E61" i="27"/>
  <c r="C61" i="27"/>
  <c r="I60" i="27"/>
  <c r="G60" i="27"/>
  <c r="E60" i="27"/>
  <c r="C60" i="27"/>
  <c r="I59" i="27"/>
  <c r="G59" i="27"/>
  <c r="E59" i="27"/>
  <c r="C59" i="27"/>
  <c r="I58" i="27"/>
  <c r="G58" i="27"/>
  <c r="E58" i="27"/>
  <c r="C58" i="27"/>
  <c r="I57" i="27"/>
  <c r="G57" i="27"/>
  <c r="E57" i="27"/>
  <c r="C57" i="27"/>
  <c r="I56" i="27"/>
  <c r="G56" i="27"/>
  <c r="E56" i="27"/>
  <c r="C56" i="27"/>
  <c r="I55" i="27"/>
  <c r="G55" i="27"/>
  <c r="E55" i="27"/>
  <c r="C55" i="27"/>
  <c r="I54" i="27"/>
  <c r="G54" i="27"/>
  <c r="E54" i="27"/>
  <c r="C54" i="27"/>
  <c r="I53" i="27"/>
  <c r="G53" i="27"/>
  <c r="E53" i="27"/>
  <c r="C53" i="27"/>
  <c r="I52" i="27"/>
  <c r="G52" i="27"/>
  <c r="E52" i="27"/>
  <c r="C52" i="27"/>
  <c r="I51" i="27"/>
  <c r="G51" i="27"/>
  <c r="E51" i="27"/>
  <c r="C51" i="27"/>
  <c r="I50" i="27"/>
  <c r="G50" i="27"/>
  <c r="E50" i="27"/>
  <c r="C50" i="27"/>
  <c r="I49" i="27"/>
  <c r="G49" i="27"/>
  <c r="E49" i="27"/>
  <c r="C49" i="27"/>
  <c r="I48" i="27"/>
  <c r="G48" i="27"/>
  <c r="E48" i="27"/>
  <c r="C48" i="27"/>
  <c r="I47" i="27"/>
  <c r="G47" i="27"/>
  <c r="E47" i="27"/>
  <c r="C47" i="27"/>
  <c r="I46" i="27"/>
  <c r="G46" i="27"/>
  <c r="E46" i="27"/>
  <c r="C46" i="27"/>
  <c r="I45" i="27"/>
  <c r="G45" i="27"/>
  <c r="E45" i="27"/>
  <c r="C45" i="27"/>
  <c r="I44" i="27"/>
  <c r="G44" i="27"/>
  <c r="E44" i="27"/>
  <c r="C44" i="27"/>
  <c r="I43" i="27"/>
  <c r="G43" i="27"/>
  <c r="E43" i="27"/>
  <c r="C43" i="27"/>
  <c r="I42" i="27"/>
  <c r="G42" i="27"/>
  <c r="E42" i="27"/>
  <c r="C42" i="27"/>
  <c r="I41" i="27"/>
  <c r="G41" i="27"/>
  <c r="E41" i="27"/>
  <c r="C41" i="27"/>
  <c r="I40" i="27"/>
  <c r="G40" i="27"/>
  <c r="E40" i="27"/>
  <c r="C40" i="27"/>
  <c r="I39" i="27"/>
  <c r="G39" i="27"/>
  <c r="E39" i="27"/>
  <c r="C39" i="27"/>
  <c r="I38" i="27"/>
  <c r="G38" i="27"/>
  <c r="E38" i="27"/>
  <c r="C38" i="27"/>
  <c r="I37" i="27"/>
  <c r="G37" i="27"/>
  <c r="E37" i="27"/>
  <c r="C37" i="27"/>
  <c r="I36" i="27"/>
  <c r="G36" i="27"/>
  <c r="E36" i="27"/>
  <c r="C36" i="27"/>
  <c r="I35" i="27"/>
  <c r="G35" i="27"/>
  <c r="E35" i="27"/>
  <c r="C35" i="27"/>
  <c r="I34" i="27"/>
  <c r="G34" i="27"/>
  <c r="E34" i="27"/>
  <c r="C34" i="27"/>
  <c r="I33" i="27"/>
  <c r="G33" i="27"/>
  <c r="E33" i="27"/>
  <c r="C33" i="27"/>
  <c r="I32" i="27"/>
  <c r="G32" i="27"/>
  <c r="E32" i="27"/>
  <c r="C32" i="27"/>
  <c r="I31" i="27"/>
  <c r="G31" i="27"/>
  <c r="E31" i="27"/>
  <c r="C31" i="27"/>
  <c r="I30" i="27"/>
  <c r="G30" i="27"/>
  <c r="E30" i="27"/>
  <c r="C30" i="27"/>
  <c r="I29" i="27"/>
  <c r="G29" i="27"/>
  <c r="E29" i="27"/>
  <c r="C29" i="27"/>
  <c r="I28" i="27"/>
  <c r="G28" i="27"/>
  <c r="E28" i="27"/>
  <c r="C28" i="27"/>
  <c r="I27" i="27"/>
  <c r="G27" i="27"/>
  <c r="E27" i="27"/>
  <c r="C27" i="27"/>
  <c r="I26" i="27"/>
  <c r="G26" i="27"/>
  <c r="E26" i="27"/>
  <c r="C26" i="27"/>
  <c r="I25" i="27"/>
  <c r="G25" i="27"/>
  <c r="E25" i="27"/>
  <c r="C25" i="27"/>
  <c r="I24" i="27"/>
  <c r="G24" i="27"/>
  <c r="E24" i="27"/>
  <c r="C24" i="27"/>
  <c r="I23" i="27"/>
  <c r="G23" i="27"/>
  <c r="E23" i="27"/>
  <c r="C23" i="27"/>
  <c r="I22" i="27"/>
  <c r="G22" i="27"/>
  <c r="E22" i="27"/>
  <c r="C22" i="27"/>
  <c r="I21" i="27"/>
  <c r="G21" i="27"/>
  <c r="E21" i="27"/>
  <c r="C21" i="27"/>
  <c r="I20" i="27"/>
  <c r="G20" i="27"/>
  <c r="E20" i="27"/>
  <c r="C20" i="27"/>
  <c r="I19" i="27"/>
  <c r="G19" i="27"/>
  <c r="E19" i="27"/>
  <c r="C19" i="27"/>
  <c r="I18" i="27"/>
  <c r="G18" i="27"/>
  <c r="E18" i="27"/>
  <c r="C18" i="27"/>
  <c r="I17" i="27"/>
  <c r="G17" i="27"/>
  <c r="E17" i="27"/>
  <c r="C17" i="27"/>
  <c r="I16" i="27"/>
  <c r="G16" i="27"/>
  <c r="E16" i="27"/>
  <c r="C16" i="27"/>
  <c r="I15" i="27"/>
  <c r="G15" i="27"/>
  <c r="E15" i="27"/>
  <c r="C15" i="27"/>
  <c r="I14" i="27"/>
  <c r="G14" i="27"/>
  <c r="E14" i="27"/>
  <c r="C14" i="27"/>
  <c r="I13" i="27"/>
  <c r="G13" i="27"/>
  <c r="E13" i="27"/>
  <c r="C13" i="27"/>
  <c r="I12" i="27"/>
  <c r="G12" i="27"/>
  <c r="E12" i="27"/>
  <c r="C12" i="27"/>
  <c r="I11" i="27"/>
  <c r="G11" i="27"/>
  <c r="E11" i="27"/>
  <c r="C11" i="27"/>
  <c r="I10" i="27"/>
  <c r="G10" i="27"/>
  <c r="E10" i="27"/>
  <c r="C10" i="27"/>
  <c r="I9" i="27"/>
  <c r="G9" i="27"/>
  <c r="E9" i="27"/>
  <c r="C9" i="27"/>
  <c r="I8" i="27"/>
  <c r="G8" i="27"/>
  <c r="E8" i="27"/>
  <c r="C8" i="27"/>
  <c r="I7" i="27"/>
  <c r="G7" i="27"/>
  <c r="E7" i="27"/>
  <c r="C7" i="27"/>
  <c r="I6" i="27"/>
  <c r="G6" i="27"/>
  <c r="E6" i="27"/>
  <c r="C6" i="27"/>
  <c r="I5" i="27"/>
  <c r="G5" i="27"/>
  <c r="E5" i="27"/>
  <c r="C5" i="27"/>
  <c r="I4" i="27"/>
  <c r="G4" i="27"/>
  <c r="E4" i="27"/>
  <c r="C4" i="27"/>
  <c r="I3" i="27"/>
  <c r="G3" i="27"/>
  <c r="E3" i="27"/>
  <c r="C3" i="27"/>
  <c r="I2" i="27"/>
  <c r="G2" i="27"/>
  <c r="E2" i="27"/>
  <c r="C2" i="27"/>
</calcChain>
</file>

<file path=xl/sharedStrings.xml><?xml version="1.0" encoding="utf-8"?>
<sst xmlns="http://schemas.openxmlformats.org/spreadsheetml/2006/main" count="1866" uniqueCount="424">
  <si>
    <t>Aylar</t>
  </si>
  <si>
    <t>FAALİYET KODU</t>
  </si>
  <si>
    <t xml:space="preserve">BİTKİSEL VE HAYVANSAL ÜRETİM        </t>
  </si>
  <si>
    <t xml:space="preserve">ORMANCILIK VE TOMRUKÇULUK           </t>
  </si>
  <si>
    <t xml:space="preserve">BALIKÇILIK VE SU ÜRÜNLERİ YETİŞ.    </t>
  </si>
  <si>
    <t xml:space="preserve">KÖMÜR VE LİNYİT ÇIKARTILMASI        </t>
  </si>
  <si>
    <t xml:space="preserve">HAM PETROL VE DOĞALGAZ ÇIKARIMI     </t>
  </si>
  <si>
    <t xml:space="preserve">METAL CEVHERİ MADENCİLİĞİ           </t>
  </si>
  <si>
    <t xml:space="preserve">MADENCİLİĞİ DESTEKLEYİCİ HİZMET     </t>
  </si>
  <si>
    <t xml:space="preserve">GIDA ÜRÜNLERİ İMALATI               </t>
  </si>
  <si>
    <t xml:space="preserve">İÇECEK İMALATI                      </t>
  </si>
  <si>
    <t xml:space="preserve">TÜTÜN ÜRÜNLERİ İMALATI              </t>
  </si>
  <si>
    <t xml:space="preserve">TEKSTİL ÜRÜNLERİ İMALATI            </t>
  </si>
  <si>
    <t xml:space="preserve">GİYİM EŞYALARI İMALATI              </t>
  </si>
  <si>
    <t xml:space="preserve">DERİ VE İLGİLİ ÜRÜNLER İMALATI      </t>
  </si>
  <si>
    <t xml:space="preserve">AĞAÇ,AĞAÇ ÜRÜNLERİ VE MANTAR ÜR.   </t>
  </si>
  <si>
    <t xml:space="preserve">KAĞIT VE KAĞIT ÜRÜNLERİ İMALATI     </t>
  </si>
  <si>
    <t>KAYITLI MEDYANIN BASILMASI VE ÇOĞ.</t>
  </si>
  <si>
    <t xml:space="preserve">KOK KÖMÜRÜ VE PETROL ÜRÜNLERİ İM. </t>
  </si>
  <si>
    <t xml:space="preserve">KİMYASAL ÜRÜNLERİ İMALATI           </t>
  </si>
  <si>
    <t xml:space="preserve">ECZACILIK VE ECZ.İLİŞKİN MALZ.İMAL. </t>
  </si>
  <si>
    <t xml:space="preserve">KAUÇUK VE PLASTİK ÜRÜNLER İMALATI   </t>
  </si>
  <si>
    <t xml:space="preserve">METALİK OLMAYAN ÜRÜNLER İMALATI     </t>
  </si>
  <si>
    <t xml:space="preserve">ANA METAL SANAYİ                    </t>
  </si>
  <si>
    <t>FABRİK.METAL ÜRÜNLERİ(MAK.TEC.HAR)</t>
  </si>
  <si>
    <t>BİLGİSAYAR, ELEKRONİK VE OPTİK ÜR.</t>
  </si>
  <si>
    <t xml:space="preserve">ELEKTRİKLİ TECHİZAT İMALATI         </t>
  </si>
  <si>
    <t xml:space="preserve">MAKİNE VE EKİPMAN İMALATI           </t>
  </si>
  <si>
    <t xml:space="preserve">MOTORLU KARA TAŞITI VE RÖMORK İM. </t>
  </si>
  <si>
    <t xml:space="preserve">DİĞER ULAŞIM ARAÇLARI İMALATI       </t>
  </si>
  <si>
    <t xml:space="preserve">MOBİLYA İMALATI                     </t>
  </si>
  <si>
    <t xml:space="preserve">DİĞER İMALATLAR                     </t>
  </si>
  <si>
    <t xml:space="preserve">MAKİNE VE EKİPMAN.KURULUMU VE ONAR. </t>
  </si>
  <si>
    <t>ELK.GAZ,BUHAR VE HAVA.SİS.ÜRET.DAĞT.</t>
  </si>
  <si>
    <t>SUYUN TOPLANMASI ARITILMASI VE DAĞT.</t>
  </si>
  <si>
    <t xml:space="preserve">KANALİZASYON                        </t>
  </si>
  <si>
    <t xml:space="preserve">ATIK MADDELERİN DEĞERLENDİRİLMESİ   </t>
  </si>
  <si>
    <t xml:space="preserve">İYİLEŞTİRME VE DİĞER ATIK YÖN.HİZ.  </t>
  </si>
  <si>
    <t xml:space="preserve">BİNA İNŞAATI                        </t>
  </si>
  <si>
    <t xml:space="preserve">BİNA DIŞI YAPILARIN İNŞAATI         </t>
  </si>
  <si>
    <t xml:space="preserve">ÖZEL İNŞAAT FAALİYETLERİ            </t>
  </si>
  <si>
    <t>TOPTAN VE PER.TİC.VE MOT.TAŞIT.ON..</t>
  </si>
  <si>
    <t xml:space="preserve">TOPTAN TİC.(MOT.TAŞIT.ONAR.HARİÇ)   </t>
  </si>
  <si>
    <t>PERAKENDE TİC.(MOT.TAŞIT.ONAR.HARİÇ)</t>
  </si>
  <si>
    <t xml:space="preserve">KARA TAŞIMA.VE BORU HATTI TAŞI.   </t>
  </si>
  <si>
    <t xml:space="preserve">SU YOLU TAŞIMACILIĞI                </t>
  </si>
  <si>
    <t xml:space="preserve">HAVAYOLU TAŞIMACILIĞI               </t>
  </si>
  <si>
    <t>TAŞIMA.İÇİN DEPOLAMA VE DESTEK.FA.</t>
  </si>
  <si>
    <t xml:space="preserve">POSTA VE KURYE FAALİYETLERİ         </t>
  </si>
  <si>
    <t xml:space="preserve">KONAKLAMA                           </t>
  </si>
  <si>
    <t xml:space="preserve">YİYECEK VE İÇECEK HİZMETİ FAAL.     </t>
  </si>
  <si>
    <t xml:space="preserve">YAYIMCILIK FAALİYETLERİ             </t>
  </si>
  <si>
    <t>SİNEMA FİLMİ VE SES KAYDI YAYIMCILI.</t>
  </si>
  <si>
    <t xml:space="preserve">PROGRAMCILIK VE YAYINCILIK FAAL.    </t>
  </si>
  <si>
    <t xml:space="preserve">TELEKOMİNİKASYON                    </t>
  </si>
  <si>
    <t xml:space="preserve">BİLGİSAYAR PROGRAMLAMA VE DANIŞ.    </t>
  </si>
  <si>
    <t xml:space="preserve">BİLGİ HİZMET FAALİYETLERİ           </t>
  </si>
  <si>
    <t xml:space="preserve">FİNANSAL HİZMET.(SİG.VE EMEK.HAR.) </t>
  </si>
  <si>
    <t>SİGORTA REAS.EMEK.FONL(ZOR.S.G.HARİÇ)</t>
  </si>
  <si>
    <t xml:space="preserve">FİNANS.VE SİG.HİZ.İÇİN YARD.FAAL.   </t>
  </si>
  <si>
    <t xml:space="preserve">GAYRİMENKUL FAALİYETLERİ            </t>
  </si>
  <si>
    <t xml:space="preserve">HUKUKİ VE MUHASEBE FAALİYETLERİ     </t>
  </si>
  <si>
    <t xml:space="preserve">İDARİ DANIŞMANLIK FAALİYETLERİ      </t>
  </si>
  <si>
    <t xml:space="preserve">MİMARLIK VE MÜHENDİSLİK FAALİYETİ   </t>
  </si>
  <si>
    <t xml:space="preserve">BİLİMSEL ARAŞTIRMA VE GELİŞ.FAAL.   </t>
  </si>
  <si>
    <t xml:space="preserve">REKLAMCILIK VE PAZAR ARAŞTIRMASI    </t>
  </si>
  <si>
    <t xml:space="preserve">DİĞER MESLEKİ,BİLİM.VE TEK.FAAL.    </t>
  </si>
  <si>
    <t xml:space="preserve">VETERİNERLİK HİZMETLERİ             </t>
  </si>
  <si>
    <t xml:space="preserve">KİRALAMA VE LEASING FAALİYETLERİ    </t>
  </si>
  <si>
    <t xml:space="preserve">İSTİHDAM FAALİYETLERİ               </t>
  </si>
  <si>
    <t xml:space="preserve">SEYAHAT ACENTESİ,TUR OPER.REZ.HİZ   </t>
  </si>
  <si>
    <t xml:space="preserve">GÜVENLİK VE SORUŞTURMA FA.    </t>
  </si>
  <si>
    <t xml:space="preserve">BİNA VE ÇEVRE DÜZENLEME FA.   </t>
  </si>
  <si>
    <t xml:space="preserve">BÜRO YÖNETİMİ,BÜRO DESTEĞİ FAAL.    </t>
  </si>
  <si>
    <t xml:space="preserve">KAMU YÖN.VE SAVUNMA,ZOR.SOS.GÜV.    </t>
  </si>
  <si>
    <t xml:space="preserve">EĞİTİM                              </t>
  </si>
  <si>
    <t xml:space="preserve">İNSAN SAĞLIĞI HİZMETLERİ            </t>
  </si>
  <si>
    <t xml:space="preserve">YATILI BAKIM FAALİYETLERİ           </t>
  </si>
  <si>
    <t xml:space="preserve">SOSYAL HİZMETLER                    </t>
  </si>
  <si>
    <t xml:space="preserve">YARATICI SANATLAR,EĞLENCE FAAL.     </t>
  </si>
  <si>
    <t xml:space="preserve">KÜTÜPHANE,ARŞİV VE MÜZELER          </t>
  </si>
  <si>
    <t xml:space="preserve">KUMAR VE MÜŞTEREK BAHİS FAAL        </t>
  </si>
  <si>
    <t xml:space="preserve">SPOR, EĞLENCE VE DİNLENCE FAAL.     </t>
  </si>
  <si>
    <t xml:space="preserve">ÜYE OLUNAN KURULUŞ FAALİYETLERİ     </t>
  </si>
  <si>
    <t xml:space="preserve">BİLGİSAYAR VE KİŞİSEL EV EŞYA.ON. </t>
  </si>
  <si>
    <t xml:space="preserve">DİĞER HİZMET FAALİYETLERİ           </t>
  </si>
  <si>
    <t xml:space="preserve">EV İÇİ ÇALIŞANLARIN FAALİYETLERİ    </t>
  </si>
  <si>
    <t xml:space="preserve">HANEHALKLARI TAR.KENDİ İHT.FAAL.    </t>
  </si>
  <si>
    <t xml:space="preserve">ULUSLARARASI ÖRGÜT VE TEMS.FA.    </t>
  </si>
  <si>
    <t>T O P L A M</t>
  </si>
  <si>
    <t>FAALİYET GRUPLARI</t>
  </si>
  <si>
    <t>İL KODU</t>
  </si>
  <si>
    <t xml:space="preserve">ADANA     </t>
  </si>
  <si>
    <t xml:space="preserve">ADIYAMAN  </t>
  </si>
  <si>
    <t xml:space="preserve">AFYONKARAHİSAR   </t>
  </si>
  <si>
    <t xml:space="preserve">AĞRI      </t>
  </si>
  <si>
    <t xml:space="preserve">AMASYA    </t>
  </si>
  <si>
    <t xml:space="preserve">ANKARA    </t>
  </si>
  <si>
    <t xml:space="preserve">ANTALYA   </t>
  </si>
  <si>
    <t xml:space="preserve">ARTVİN    </t>
  </si>
  <si>
    <t xml:space="preserve">AYDIN     </t>
  </si>
  <si>
    <t xml:space="preserve">BALIKESİR </t>
  </si>
  <si>
    <t xml:space="preserve">BİLECİK   </t>
  </si>
  <si>
    <t xml:space="preserve">BİNGÖL    </t>
  </si>
  <si>
    <t xml:space="preserve">BİTLİS    </t>
  </si>
  <si>
    <t xml:space="preserve">BOLU      </t>
  </si>
  <si>
    <t xml:space="preserve">BURDUR    </t>
  </si>
  <si>
    <t xml:space="preserve">BURSA     </t>
  </si>
  <si>
    <t xml:space="preserve">ÇANAKKALE </t>
  </si>
  <si>
    <t xml:space="preserve">ÇANKIRI   </t>
  </si>
  <si>
    <t xml:space="preserve">ÇORUM     </t>
  </si>
  <si>
    <t xml:space="preserve">DENİZLİ   </t>
  </si>
  <si>
    <t>DİYARBAKIR</t>
  </si>
  <si>
    <t xml:space="preserve">EDİRNE    </t>
  </si>
  <si>
    <t xml:space="preserve">ELAZIĞ    </t>
  </si>
  <si>
    <t xml:space="preserve">ERZİNCAN  </t>
  </si>
  <si>
    <t xml:space="preserve">ERZURUM   </t>
  </si>
  <si>
    <t xml:space="preserve">ESKİŞEHİR </t>
  </si>
  <si>
    <t xml:space="preserve">GAZİANTEP </t>
  </si>
  <si>
    <t xml:space="preserve">GİRESUN   </t>
  </si>
  <si>
    <t xml:space="preserve">GÜMÜŞHANE </t>
  </si>
  <si>
    <t xml:space="preserve">HAKKARİ   </t>
  </si>
  <si>
    <t xml:space="preserve">HATAY     </t>
  </si>
  <si>
    <t xml:space="preserve">ISPARTA   </t>
  </si>
  <si>
    <t xml:space="preserve">MERSİN    </t>
  </si>
  <si>
    <t xml:space="preserve">İSTANBUL  </t>
  </si>
  <si>
    <t xml:space="preserve">İZMİR     </t>
  </si>
  <si>
    <t xml:space="preserve">KARS      </t>
  </si>
  <si>
    <t xml:space="preserve">KASTAMONU </t>
  </si>
  <si>
    <t xml:space="preserve">KAYSERİ   </t>
  </si>
  <si>
    <t>KIRKLARELİ</t>
  </si>
  <si>
    <t xml:space="preserve">KIRŞEHİR  </t>
  </si>
  <si>
    <t xml:space="preserve">KOCAELİ   </t>
  </si>
  <si>
    <t xml:space="preserve">KONYA     </t>
  </si>
  <si>
    <t xml:space="preserve">KÜTAHYA   </t>
  </si>
  <si>
    <t xml:space="preserve">MALATYA   </t>
  </si>
  <si>
    <t xml:space="preserve">MANİSA    </t>
  </si>
  <si>
    <t xml:space="preserve">K.MARAŞ   </t>
  </si>
  <si>
    <t xml:space="preserve">MARDİN    </t>
  </si>
  <si>
    <t xml:space="preserve">MUĞLA     </t>
  </si>
  <si>
    <t xml:space="preserve">MUŞ       </t>
  </si>
  <si>
    <t xml:space="preserve">NEVŞEHİR  </t>
  </si>
  <si>
    <t xml:space="preserve">NİĞDE     </t>
  </si>
  <si>
    <t xml:space="preserve">ORDU      </t>
  </si>
  <si>
    <t xml:space="preserve">RİZE      </t>
  </si>
  <si>
    <t xml:space="preserve">SAKARYA   </t>
  </si>
  <si>
    <t xml:space="preserve">SAMSUN    </t>
  </si>
  <si>
    <t xml:space="preserve">SİİRT     </t>
  </si>
  <si>
    <t xml:space="preserve">SİNOP     </t>
  </si>
  <si>
    <t xml:space="preserve">SIVAS     </t>
  </si>
  <si>
    <t xml:space="preserve">TEKİRDAĞ  </t>
  </si>
  <si>
    <t xml:space="preserve">TOKAT     </t>
  </si>
  <si>
    <t xml:space="preserve">TRABZON   </t>
  </si>
  <si>
    <t xml:space="preserve">TUNCELİ   </t>
  </si>
  <si>
    <t xml:space="preserve">URFA      </t>
  </si>
  <si>
    <t xml:space="preserve">UŞAK      </t>
  </si>
  <si>
    <t xml:space="preserve">VAN       </t>
  </si>
  <si>
    <t xml:space="preserve">YOZGAT    </t>
  </si>
  <si>
    <t xml:space="preserve">ZONGULDAK </t>
  </si>
  <si>
    <t xml:space="preserve">AKSARAY   </t>
  </si>
  <si>
    <t xml:space="preserve">BAYBURT   </t>
  </si>
  <si>
    <t xml:space="preserve">KARAMAN   </t>
  </si>
  <si>
    <t xml:space="preserve">KIRIKKALE </t>
  </si>
  <si>
    <t xml:space="preserve">BATMAN    </t>
  </si>
  <si>
    <t xml:space="preserve">ŞIRNAK    </t>
  </si>
  <si>
    <t xml:space="preserve">BARTIN    </t>
  </si>
  <si>
    <t xml:space="preserve">ARDAHAN   </t>
  </si>
  <si>
    <t xml:space="preserve">IĞDIR     </t>
  </si>
  <si>
    <t xml:space="preserve">YALOVA    </t>
  </si>
  <si>
    <t xml:space="preserve">KARABÜK   </t>
  </si>
  <si>
    <t xml:space="preserve">KİLİS     </t>
  </si>
  <si>
    <t xml:space="preserve">OSMANİYE  </t>
  </si>
  <si>
    <t xml:space="preserve">DÜZCE     </t>
  </si>
  <si>
    <t>TOPLAM</t>
  </si>
  <si>
    <t>İLLER</t>
  </si>
  <si>
    <t>ADANA</t>
  </si>
  <si>
    <t>ADIYAMAN</t>
  </si>
  <si>
    <t>AFYONKARAHİSAR</t>
  </si>
  <si>
    <t>AĞRI</t>
  </si>
  <si>
    <t>AKSARAY</t>
  </si>
  <si>
    <t>AMASYA</t>
  </si>
  <si>
    <t>ANKARA</t>
  </si>
  <si>
    <t>ANTALYA</t>
  </si>
  <si>
    <t>ARDAHAN</t>
  </si>
  <si>
    <t>ARTVİN</t>
  </si>
  <si>
    <t>AYDIN</t>
  </si>
  <si>
    <t>BALIKESİR</t>
  </si>
  <si>
    <t>BARTIN</t>
  </si>
  <si>
    <t>BATMAN</t>
  </si>
  <si>
    <t>BAYBURT</t>
  </si>
  <si>
    <t>BİLECİK</t>
  </si>
  <si>
    <t>BİNGÖL</t>
  </si>
  <si>
    <t>BİTLİS</t>
  </si>
  <si>
    <t>BOLU</t>
  </si>
  <si>
    <t>BURDUR</t>
  </si>
  <si>
    <t>BURSA</t>
  </si>
  <si>
    <t>ÇANAKKALE</t>
  </si>
  <si>
    <t>ÇANKIRI</t>
  </si>
  <si>
    <t>ÇORUM</t>
  </si>
  <si>
    <t>DENİZLİ</t>
  </si>
  <si>
    <t>DÜZCE</t>
  </si>
  <si>
    <t>EDİRNE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</si>
  <si>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</si>
  <si>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</si>
  <si>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</si>
  <si>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</si>
  <si>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</si>
  <si>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</si>
  <si>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</si>
  <si>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</si>
  <si>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HATAY</t>
  </si>
  <si>
    <t>IĞDIR</t>
  </si>
  <si>
    <t>ISPARTA</t>
  </si>
  <si>
    <t>İSTANBUL</t>
  </si>
  <si>
    <t>İZMİR</t>
  </si>
  <si>
    <t>KAHRAMANMARAŞ</t>
  </si>
  <si>
    <t>KARABÜK</t>
  </si>
  <si>
    <t>KARAMAN</t>
  </si>
  <si>
    <t>KARS</t>
  </si>
  <si>
    <t>KASTAMONU</t>
  </si>
  <si>
    <t>KAYSERİ</t>
  </si>
  <si>
    <t>KİLİS</t>
  </si>
  <si>
    <t>KIRIKKALE</t>
  </si>
  <si>
    <t>KIRŞEHİR</t>
  </si>
  <si>
    <t>KOCAELİ</t>
  </si>
  <si>
    <t>KONYA</t>
  </si>
  <si>
    <t>KÜTAHYA</t>
  </si>
  <si>
    <t>MALATYA</t>
  </si>
  <si>
    <t>MANİSA</t>
  </si>
  <si>
    <t>MARDİN</t>
  </si>
  <si>
    <t>MERSİN</t>
  </si>
  <si>
    <t>MUĞLA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</si>
  <si>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</si>
  <si>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</si>
  <si>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</si>
  <si>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</si>
  <si>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</si>
  <si>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</si>
  <si>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</si>
  <si>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</si>
  <si>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</si>
  <si>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</si>
  <si>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</si>
  <si>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</si>
  <si>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</si>
  <si>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</si>
  <si>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</si>
  <si>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</si>
  <si>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TUNCELİ</t>
  </si>
  <si>
    <t>UŞAK</t>
  </si>
  <si>
    <t>VAN</t>
  </si>
  <si>
    <t>YALOVA</t>
  </si>
  <si>
    <t>YOZGAT</t>
  </si>
  <si>
    <t>ZONGULDAK</t>
  </si>
  <si>
    <t>İMALAT T O P L A M</t>
  </si>
  <si>
    <t>4/a</t>
  </si>
  <si>
    <t>4/a_endeks</t>
  </si>
  <si>
    <t>4/c_endeks</t>
  </si>
  <si>
    <t>4/c</t>
  </si>
  <si>
    <t>4/b Tarım</t>
  </si>
  <si>
    <t>4/b_Tarım_endeks</t>
  </si>
  <si>
    <t>4/b Esnaf</t>
  </si>
  <si>
    <t>Esnaf (4/b) Endeks</t>
  </si>
  <si>
    <t>Geçen Aya Göre Değişim</t>
  </si>
  <si>
    <t>Deri ve İlgili Ürünler İmalatı</t>
  </si>
  <si>
    <t xml:space="preserve">AĞAÇ,AĞAÇ ÜRÜNLERİ VE MANTAR ÜR.  </t>
  </si>
  <si>
    <t xml:space="preserve">KOK KÖMÜRÜ VE PETROL ÜRÜN. İM. </t>
  </si>
  <si>
    <t xml:space="preserve">ECZACILIK VE ECZ.İLİŞKİN MAL.İM.. </t>
  </si>
  <si>
    <t xml:space="preserve">KAUÇUK VE PLASTİK ÜRÜNLER İM.  </t>
  </si>
  <si>
    <t xml:space="preserve">METALİK OLMAYAN ÜRÜNLER İMA.   </t>
  </si>
  <si>
    <t>FABRİK.METAL ÜRÜN.(MAK.TEC.HAR)</t>
  </si>
  <si>
    <t xml:space="preserve">MAKİNE VE EKİPMAN.KURULUMU VE ON. </t>
  </si>
  <si>
    <t>ELK.GAZ,BUHAR VE HAVA.SİS.ÜRET.DA.</t>
  </si>
  <si>
    <t>TOPTAN VE PER.TİC.VE MOT.TAŞIT.ON.</t>
  </si>
  <si>
    <t>PERAKENDE TİC.(MOT.TAŞIT.ONAR.HAR)</t>
  </si>
  <si>
    <t xml:space="preserve">KARA TAŞIMA.VE BORU HATTI TAŞIMA.   </t>
  </si>
  <si>
    <t>SİGOTA REAS.EMEK.FONL(ZOR.S.G.HARİÇ)</t>
  </si>
  <si>
    <t xml:space="preserve">GÜVENLİK VE SORUŞTURMA FAALİYET.    </t>
  </si>
  <si>
    <t xml:space="preserve">BİNA VE ÇEVRE DÜZENLEME FAALİYET.   </t>
  </si>
  <si>
    <t xml:space="preserve">BİLGİSAYAR VE KİŞİSEL EV EŞYA.ONAR. </t>
  </si>
  <si>
    <t xml:space="preserve">ULUSLARARASI ÖRGÜT VE TEMS.FAAL.    </t>
  </si>
  <si>
    <t>K.MARAŞ</t>
  </si>
  <si>
    <t>Ev İçi Çalışanların Faaliyetleri</t>
  </si>
  <si>
    <t xml:space="preserve">SİVAS     </t>
  </si>
  <si>
    <t xml:space="preserve">KAHRAMANMARAŞ   </t>
  </si>
  <si>
    <t>Bilgi Hizmet Faaliyetleri</t>
  </si>
  <si>
    <t>Hanehalkları Tar.Kendi İht.Faal.</t>
  </si>
  <si>
    <t>URFA</t>
  </si>
  <si>
    <t>Sektörün payı (Şubat 2016)</t>
  </si>
  <si>
    <t>Çalışan Sayısında Değişim (Şubat 2016 - Şubat 2015)</t>
  </si>
  <si>
    <t>Çalışan Sayısındaki Fark (Şubat 2016 - Şubat 2015)</t>
  </si>
  <si>
    <t>Artışta Sektörün Payı (%) (Şubat 2016)</t>
  </si>
  <si>
    <t xml:space="preserve">DİĞER MADENCİLİK VE TAŞ ŞubatÇILIĞI  </t>
  </si>
  <si>
    <t>Çalışan Sayısındaki Fark (Şubat 2016 - Ocak 2016)</t>
  </si>
  <si>
    <t>İşyeri Sayısında Değişim (Şubat 2016 - Şubat 2015)</t>
  </si>
  <si>
    <t>İşyeri Sayısındaki Fark (Şubat 2016 - Şubat 2015)</t>
  </si>
  <si>
    <t>İşyeri Sayısındaki Fark (Şubat 2016 - Ocak 2016)</t>
  </si>
  <si>
    <t>İlin Payı (Şubat 2016)</t>
  </si>
  <si>
    <t>Çalışan Sayısındaki Fark  (Şubat 2016 - Şubat 2015)</t>
  </si>
  <si>
    <t>Artışta İlin Payı (%) (Şubat 2016)</t>
  </si>
  <si>
    <t>Çalışan Sayısındaki Fark  (Şubat 2016 - Ocak 2016)</t>
  </si>
  <si>
    <t>Esnaf Sayısında Değişim (Şubat 2016 - Şubat 2015)</t>
  </si>
  <si>
    <t>Esnaf Sayısındaki Fark (Şubat 2016 - Şubat 2015)</t>
  </si>
  <si>
    <t>Esnaf Sayısındaki Fark (Şubat 2016 - Ocak 2016)</t>
  </si>
  <si>
    <t>İlin Payı (Şubat 2015)</t>
  </si>
  <si>
    <t>Çiftçi Sayısında Değişim (Şubat 2016 - Şubat 2015)</t>
  </si>
  <si>
    <t>Çiftçi Sayısındaki Fark (Şubat 2016 - Şubat 2015)</t>
  </si>
  <si>
    <t>Çiftçi Sayısındaki Fark (Şubat 2016 - Ocak 2016)</t>
  </si>
  <si>
    <t>Sektörün Sigortalı Kadın İstihdamındaki Payı (Şubat 2016)</t>
  </si>
  <si>
    <t>Çalışan Sayısında Değişim (Şubat 2016- Şubat 2015)</t>
  </si>
  <si>
    <t>Çalışan Sayısındaki Fark (Şubat 2016- Ocak 2016)</t>
  </si>
  <si>
    <t>İldeki Kadın İstihdamının Toplam İstihdama Oranı (Şubat 2016)</t>
  </si>
  <si>
    <t>Kadın İstihdamındaki Değişim (Şubat 2016 - Şubat 2015)</t>
  </si>
  <si>
    <t>Kadın İstihdamındaki Fark (Şubat 2016 - Şubat 2015)</t>
  </si>
  <si>
    <t>Kadın İstihdamındaki Fark (Şubat 2016 - Ocak 2016)</t>
  </si>
  <si>
    <t>Başvuru Sayısındaki Değişim (Şubat 2016 - Şubat 2015)</t>
  </si>
  <si>
    <t>Başvuru Sayısındaki Fark (Şubat 2016 - Şubat 2015)</t>
  </si>
  <si>
    <t>Ödeme Yapılan Kişi Sayısındaki Değişim (Şubat 2016 - Şubat 2015)</t>
  </si>
  <si>
    <t>Ödeme Yapılan Kişi Sayısındaki Fark (Şubat 2016 - Şubat 2015)</t>
  </si>
  <si>
    <t>Ortalama Günlük Kazanç Değişim (Şubat 2016 - Şubat 2015)</t>
  </si>
  <si>
    <t>Ortalama Günlük Kazanç Fark (TL) (Şubat 2016 - Şubat 2015)</t>
  </si>
  <si>
    <t xml:space="preserve">DİĞER MADENCİLİK VE TAŞ Şubat.  </t>
  </si>
  <si>
    <t>Ortalama Günlük Kazanç Fark (TL) (Şubat 2016 - Ocak 2016)</t>
  </si>
  <si>
    <t>KOBİ İşyeri Sayısı Değişim (Şubat 2016 - Şubat 2015)</t>
  </si>
  <si>
    <t>KOBİ İşyeri Sayısı Fark (Şubat 2016 - Şubat 2015)</t>
  </si>
  <si>
    <t>KOBİ İşyeri Sayısı Fark (Şubat 2016 - Ocak 2016)</t>
  </si>
  <si>
    <t>KOBİ İşyeri Sektör Değişim (Şubat 2016 - Şubat 2015)</t>
  </si>
  <si>
    <t>KOBİ İşyeri Sektör Fark (Şubat 2016 - Şubat 2015)</t>
  </si>
  <si>
    <t>KOBİ İşyeri Sektör Fark (Şubat 2016 - Ocak 2016)</t>
  </si>
  <si>
    <t>KOBİ Sigortalı Sayısı Değişim (Şubat 2016 - Şubat 2015)</t>
  </si>
  <si>
    <t>KOBİ Sigortalı Sayısı Fark (Şubat 2016 - Şubat 2015)</t>
  </si>
  <si>
    <t>KOBİ Sigortalı Sayısı Fark (Şubat 2016 - Ocak 2016)</t>
  </si>
  <si>
    <t>KOBİ Sigortalı Sektör Değişim (Şubat 2016 - Şubat 2015)</t>
  </si>
  <si>
    <t>KOBİ Sigortalı Sektör Fark (Şubat 2016 - Şubat 2015)</t>
  </si>
  <si>
    <t>KOBİ Sigortalı Sektör Fark (Şubat 2016 - Ocak 2016)</t>
  </si>
  <si>
    <t>Eğitim</t>
  </si>
  <si>
    <t>Kütüphane,Arşiv ve Müzeler</t>
  </si>
  <si>
    <t>İstihdam Faaliyetleri</t>
  </si>
  <si>
    <t>İyileştirme ve Diğer Atık Yön.Hiz.</t>
  </si>
  <si>
    <t>Diğer Mesleki,Bilim.ve Tek.Faaliyetleri</t>
  </si>
  <si>
    <t xml:space="preserve">Yayımcılık Faaliyetleri </t>
  </si>
  <si>
    <t xml:space="preserve">Kanalizasyon      </t>
  </si>
  <si>
    <t>Hanehalkları Tar.Kendi İht.Faaliyetleri</t>
  </si>
  <si>
    <t>Metal Cevheri Madenciliği</t>
  </si>
  <si>
    <t>Kayıtlı Medyanın Basılması ve Çoğaltılması</t>
  </si>
  <si>
    <t>Kumar Ve Müşterek Bahis Faaliyetleri</t>
  </si>
  <si>
    <t>Sinema Filmi Ve Ses Kaydı Yayımcılığı</t>
  </si>
  <si>
    <t>Madenciliği Destekleyici Hizmet</t>
  </si>
  <si>
    <t>Kömür ve Linyit Çıkartılması</t>
  </si>
  <si>
    <t>Ham Petrol ve Doğalgaz Çıkarımı</t>
  </si>
  <si>
    <t>Kimyasal Ürünleri İmalatı</t>
  </si>
  <si>
    <t>Gıda Ürünleri İmalatı</t>
  </si>
  <si>
    <t>İçecek İmalatı</t>
  </si>
  <si>
    <t>Diğer İmalatlar</t>
  </si>
  <si>
    <t>Tütün Ürünleri İmalatı</t>
  </si>
  <si>
    <t>Elektrikli Techizat İmalatı</t>
  </si>
  <si>
    <t>Motorlu Kara Taşıtı ve Römork İmalatı</t>
  </si>
  <si>
    <t>Eczacılık ve Ecz.İlişkin Malz.İmalatı</t>
  </si>
  <si>
    <t xml:space="preserve">Makine ve Ekipman İmalatı </t>
  </si>
  <si>
    <t>Bina Dışı Yapıların İnşaatı</t>
  </si>
  <si>
    <t>Diğer Mesleki,Bilim.ve Tek.Faal.</t>
  </si>
  <si>
    <t xml:space="preserve">Kütüphane,Arşiv ve Müzeler   </t>
  </si>
  <si>
    <t>Yayımcılık Faaliyetleri</t>
  </si>
  <si>
    <t>Bina ve Çevre Düzenleme Faaliyetleri</t>
  </si>
  <si>
    <t xml:space="preserve">İstihdam Faaliyetleri       </t>
  </si>
  <si>
    <t xml:space="preserve">Kanalizasyon         </t>
  </si>
  <si>
    <t>Ormancılık ve Tomrukçuluk</t>
  </si>
  <si>
    <t>Kamu Yön.ve Savunma,Zor.Sos.Güv.</t>
  </si>
  <si>
    <t>Kauçuk ve Plastik Ürünler İmalatı</t>
  </si>
  <si>
    <t>Metalik Olmayan Ürünler İmalatı</t>
  </si>
  <si>
    <t>Diğer Ulaşım Araçları İmalatı</t>
  </si>
  <si>
    <t xml:space="preserve">SAMSUN  </t>
  </si>
  <si>
    <t>Gayrimenkul Faaliyetleri</t>
  </si>
  <si>
    <t>Bilimsel Araştırma ve Geliş.Faal.</t>
  </si>
  <si>
    <t>Kanalizasyon</t>
  </si>
  <si>
    <t xml:space="preserve">Ormancılık ve Tomrukçuluk </t>
  </si>
  <si>
    <t>Muş</t>
  </si>
  <si>
    <t>Siirt</t>
  </si>
  <si>
    <t>Şırnak</t>
  </si>
  <si>
    <t>Bingöl</t>
  </si>
  <si>
    <t>Erzurum</t>
  </si>
  <si>
    <t>Zonguldak</t>
  </si>
  <si>
    <t>Tokat</t>
  </si>
  <si>
    <t xml:space="preserve">Van </t>
  </si>
  <si>
    <t>Çorum</t>
  </si>
  <si>
    <t>Ordu</t>
  </si>
  <si>
    <t>Trabzon</t>
  </si>
  <si>
    <t>Artvin</t>
  </si>
  <si>
    <t>Bayburt</t>
  </si>
  <si>
    <t>Gümüşhane</t>
  </si>
  <si>
    <t>Batman</t>
  </si>
  <si>
    <t>İzmir</t>
  </si>
  <si>
    <t>Kocaeli</t>
  </si>
  <si>
    <t>Ağrı</t>
  </si>
  <si>
    <t>Kilis</t>
  </si>
  <si>
    <t>Osmaniye</t>
  </si>
  <si>
    <t>Iğdır</t>
  </si>
  <si>
    <t>K.Maraş</t>
  </si>
  <si>
    <t>Hatay</t>
  </si>
  <si>
    <t>Antalya</t>
  </si>
  <si>
    <t xml:space="preserve">Urfa </t>
  </si>
  <si>
    <t>Bitlis</t>
  </si>
  <si>
    <t>Isparta</t>
  </si>
  <si>
    <t>Hakkari</t>
  </si>
  <si>
    <t>Van</t>
  </si>
  <si>
    <t>Diyarbakır</t>
  </si>
  <si>
    <t>Afyonkarahisar</t>
  </si>
  <si>
    <t>Malatya</t>
  </si>
  <si>
    <t>Şanlıurfa</t>
  </si>
  <si>
    <t>Gaziantep</t>
  </si>
  <si>
    <t>Kars</t>
  </si>
  <si>
    <t>Mardin</t>
  </si>
  <si>
    <t xml:space="preserve">Bina İnşaatı   </t>
  </si>
  <si>
    <t xml:space="preserve">Mobilya İmalatı      </t>
  </si>
  <si>
    <t xml:space="preserve">Diğer Hizmet Faaliyetleri </t>
  </si>
  <si>
    <t>Kumar ve Müşterek Bahis Faaliyetleri</t>
  </si>
  <si>
    <t xml:space="preserve">Giyim Eşyaları İmalatı       </t>
  </si>
  <si>
    <t xml:space="preserve">Diğer İmalatlar   </t>
  </si>
  <si>
    <t xml:space="preserve">Bilgi Hizmet Faaliyetleri   </t>
  </si>
  <si>
    <t>Bina ve Çevre Düzenleme Fa.</t>
  </si>
  <si>
    <t>Eczacılık ve Ecz.İlişkin Malz.İmal.</t>
  </si>
  <si>
    <t>Makine ve Ekipman.Kurulumu ve Onar.</t>
  </si>
  <si>
    <t>Makine ve Ekipman İmalatı</t>
  </si>
  <si>
    <t>Uluslararası Örgüt ve Tems.Fa.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</si>
</sst>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-* #,##0.00\ _₺_-;\-* #,##0.00\ _₺_-;_-* &quot;-&quot;??\ _₺_-;_-@_-"/>
    <numFmt numFmtId="164" formatCode="_-* #,##0.00\ _T_L_-;\-* #,##0.00\ _T_L_-;_-* &quot;-&quot;??\ _T_L_-;_-@_-"/>
    <numFmt numFmtId="165" formatCode="#,##0;[Red]#,##0"/>
    <numFmt numFmtId="166" formatCode="0.0%"/>
    <numFmt numFmtId="167" formatCode="0.0"/>
    <numFmt numFmtId="168" formatCode="#,##0.0"/>
    <numFmt numFmtId="169" formatCode="#,##0_ ;\-#,##0\ "/>
    <numFmt numFmtId="170" formatCode="_-* #,##0\ _T_L_-;\-* #,##0\ _T_L_-;_-* &quot;-&quot;??\ _T_L_-;_-@_-"/>
    <numFmt numFmtId="171" formatCode="General_)"/>
  </numFmts>
  <fonts count="81"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Arial"/>
      <family val="2"/>
      <charset val="162"/>
    </font>
    <font>
      <b/>
      <sz val="9"/>
      <name val="Arial"/>
      <family val="2"/>
      <charset val="162"/>
    </font>
    <font>
      <b/>
      <sz val="8"/>
      <name val="Arial"/>
      <family val="2"/>
      <charset val="162"/>
    </font>
    <font>
      <u/>
      <sz val="10"/>
      <color indexed="12"/>
      <name val="Arial Tur"/>
      <charset val="162"/>
    </font>
    <font>
      <sz val="11"/>
      <color indexed="8"/>
      <name val="Calibri"/>
      <family val="2"/>
      <charset val="162"/>
    </font>
    <font>
      <sz val="10"/>
      <name val="Arial Tur"/>
      <charset val="162"/>
    </font>
    <font>
      <sz val="9"/>
      <name val="Arial"/>
      <family val="2"/>
      <charset val="162"/>
    </font>
    <font>
      <sz val="8"/>
      <name val="Arial"/>
      <family val="2"/>
      <charset val="162"/>
    </font>
    <font>
      <sz val="8.5"/>
      <name val="Arial"/>
      <family val="2"/>
      <charset val="162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u/>
      <sz val="10"/>
      <color indexed="12"/>
      <name val="Arial"/>
      <family val="2"/>
      <charset val="162"/>
    </font>
    <font>
      <sz val="11"/>
      <color indexed="8"/>
      <name val="Calibri"/>
      <family val="2"/>
    </font>
    <font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sz val="11"/>
      <color indexed="52"/>
      <name val="Calibri"/>
      <family val="2"/>
      <charset val="162"/>
    </font>
    <font>
      <b/>
      <sz val="11"/>
      <color indexed="63"/>
      <name val="Calibri"/>
      <family val="2"/>
      <charset val="162"/>
    </font>
    <font>
      <sz val="11"/>
      <color indexed="62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sz val="11"/>
      <color indexed="17"/>
      <name val="Calibri"/>
      <family val="2"/>
      <charset val="162"/>
    </font>
    <font>
      <sz val="11"/>
      <color indexed="20"/>
      <name val="Calibri"/>
      <family val="2"/>
      <charset val="162"/>
    </font>
    <font>
      <sz val="11"/>
      <color indexed="60"/>
      <name val="Calibri"/>
      <family val="2"/>
      <charset val="162"/>
    </font>
    <font>
      <b/>
      <sz val="11"/>
      <color indexed="8"/>
      <name val="Calibri"/>
      <family val="2"/>
      <charset val="162"/>
    </font>
    <font>
      <sz val="11"/>
      <color indexed="10"/>
      <name val="Calibri"/>
      <family val="2"/>
      <charset val="162"/>
    </font>
    <font>
      <b/>
      <sz val="18"/>
      <color indexed="56"/>
      <name val="Cambria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sz val="10"/>
      <name val="MS Sans Serif"/>
      <family val="2"/>
      <charset val="162"/>
    </font>
    <font>
      <sz val="10"/>
      <color indexed="8"/>
      <name val="Arial"/>
      <family val="2"/>
    </font>
    <font>
      <sz val="10"/>
      <name val="Geneva"/>
      <charset val="162"/>
    </font>
    <font>
      <sz val="10"/>
      <name val="Helv"/>
      <charset val="204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indexed="62"/>
      <name val="Cambria"/>
      <family val="2"/>
      <charset val="162"/>
      <scheme val="major"/>
    </font>
    <font>
      <b/>
      <sz val="18"/>
      <color indexed="62"/>
      <name val="Cambria"/>
      <family val="2"/>
      <scheme val="major"/>
    </font>
    <font>
      <sz val="11"/>
      <color rgb="FFFA7D00"/>
      <name val="Calibri"/>
      <family val="2"/>
      <scheme val="minor"/>
    </font>
    <font>
      <b/>
      <sz val="15"/>
      <color indexed="62"/>
      <name val="Calibri"/>
      <family val="2"/>
      <charset val="162"/>
      <scheme val="minor"/>
    </font>
    <font>
      <b/>
      <sz val="15"/>
      <color indexed="62"/>
      <name val="Calibri"/>
      <family val="2"/>
      <scheme val="minor"/>
    </font>
    <font>
      <b/>
      <sz val="13"/>
      <color indexed="62"/>
      <name val="Calibri"/>
      <family val="2"/>
      <charset val="162"/>
      <scheme val="minor"/>
    </font>
    <font>
      <b/>
      <sz val="13"/>
      <color indexed="62"/>
      <name val="Calibri"/>
      <family val="2"/>
      <scheme val="minor"/>
    </font>
    <font>
      <b/>
      <sz val="11"/>
      <color indexed="62"/>
      <name val="Calibri"/>
      <family val="2"/>
      <charset val="162"/>
      <scheme val="minor"/>
    </font>
    <font>
      <b/>
      <sz val="11"/>
      <color indexed="62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u/>
      <sz val="8"/>
      <color rgb="FF800080"/>
      <name val="Calibri"/>
      <family val="2"/>
      <charset val="162"/>
      <scheme val="minor"/>
    </font>
    <font>
      <u/>
      <sz val="8"/>
      <color indexed="39"/>
      <name val="Calibri"/>
      <family val="2"/>
      <charset val="16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Arial"/>
      <family val="2"/>
      <charset val="162"/>
    </font>
    <font>
      <b/>
      <sz val="10"/>
      <name val="Arial"/>
      <family val="2"/>
      <charset val="162"/>
    </font>
    <font>
      <sz val="11"/>
      <color rgb="FF000000"/>
      <name val="Calibri"/>
      <family val="2"/>
      <charset val="162"/>
    </font>
    <font>
      <b/>
      <sz val="8"/>
      <color theme="1"/>
      <name val="Arial"/>
      <family val="2"/>
      <charset val="162"/>
    </font>
    <font>
      <b/>
      <sz val="8.5"/>
      <name val="Arial"/>
      <family val="2"/>
      <charset val="162"/>
    </font>
    <font>
      <b/>
      <sz val="10"/>
      <name val="Arial Tur"/>
      <charset val="162"/>
    </font>
    <font>
      <sz val="11"/>
      <color rgb="FF000000"/>
      <name val="Calibri"/>
      <family val="2"/>
      <charset val="162"/>
      <scheme val="minor"/>
    </font>
    <font>
      <sz val="8"/>
      <color rgb="FF000000"/>
      <name val="Arial"/>
      <family val="2"/>
      <charset val="162"/>
    </font>
    <font>
      <b/>
      <sz val="8"/>
      <color rgb="FF000000"/>
      <name val="Arial"/>
      <family val="2"/>
      <charset val="162"/>
    </font>
    <font>
      <b/>
      <sz val="9"/>
      <color theme="1"/>
      <name val="Arial"/>
      <family val="2"/>
      <charset val="162"/>
    </font>
  </fonts>
  <fills count="4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indexed="21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12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2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1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1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08">
    <xf numFmtId="0" fontId="0" fillId="0" borderId="0"/>
    <xf numFmtId="164" fontId="2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11" fillId="0" borderId="0"/>
    <xf numFmtId="0" fontId="6" fillId="0" borderId="0"/>
    <xf numFmtId="0" fontId="1" fillId="0" borderId="0"/>
    <xf numFmtId="0" fontId="2" fillId="0" borderId="0"/>
    <xf numFmtId="0" fontId="7" fillId="0" borderId="0"/>
    <xf numFmtId="43" fontId="11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2" fillId="0" borderId="0"/>
    <xf numFmtId="0" fontId="15" fillId="7" borderId="0" applyNumberFormat="0" applyBorder="0" applyAlignment="0" applyProtection="0"/>
    <xf numFmtId="0" fontId="16" fillId="8" borderId="0" applyNumberFormat="0" applyBorder="0" applyAlignment="0" applyProtection="0"/>
    <xf numFmtId="0" fontId="17" fillId="9" borderId="0" applyNumberFormat="0" applyBorder="0" applyAlignment="0" applyProtection="0"/>
    <xf numFmtId="0" fontId="21" fillId="0" borderId="10" applyNumberFormat="0" applyFill="0" applyAlignment="0" applyProtection="0"/>
    <xf numFmtId="0" fontId="22" fillId="10" borderId="11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12" borderId="0" applyNumberFormat="0" applyBorder="0" applyAlignment="0" applyProtection="0"/>
    <xf numFmtId="0" fontId="11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11" fillId="21" borderId="0" applyNumberFormat="0" applyBorder="0" applyAlignment="0" applyProtection="0"/>
    <xf numFmtId="0" fontId="1" fillId="20" borderId="0" applyNumberFormat="0" applyBorder="0" applyAlignment="0" applyProtection="0"/>
    <xf numFmtId="0" fontId="11" fillId="21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48" fillId="19" borderId="0" applyNumberFormat="0" applyBorder="0" applyAlignment="0" applyProtection="0"/>
    <xf numFmtId="0" fontId="48" fillId="21" borderId="0" applyNumberFormat="0" applyBorder="0" applyAlignment="0" applyProtection="0"/>
    <xf numFmtId="0" fontId="1" fillId="20" borderId="0" applyNumberFormat="0" applyBorder="0" applyAlignment="0" applyProtection="0"/>
    <xf numFmtId="0" fontId="1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0" borderId="0" applyNumberFormat="0" applyBorder="0" applyAlignment="0" applyProtection="0"/>
    <xf numFmtId="0" fontId="2" fillId="0" borderId="0"/>
    <xf numFmtId="0" fontId="1" fillId="22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1" fillId="23" borderId="0" applyNumberFormat="0" applyBorder="0" applyAlignment="0" applyProtection="0"/>
    <xf numFmtId="0" fontId="48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1" fillId="19" borderId="0" applyNumberFormat="0" applyBorder="0" applyAlignment="0" applyProtection="0"/>
    <xf numFmtId="0" fontId="48" fillId="19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1" fillId="19" borderId="0" applyNumberFormat="0" applyBorder="0" applyAlignment="0" applyProtection="0"/>
    <xf numFmtId="0" fontId="48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1" fillId="23" borderId="0" applyNumberFormat="0" applyBorder="0" applyAlignment="0" applyProtection="0"/>
    <xf numFmtId="0" fontId="48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1" fillId="19" borderId="0" applyNumberFormat="0" applyBorder="0" applyAlignment="0" applyProtection="0"/>
    <xf numFmtId="0" fontId="48" fillId="19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48" fillId="13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1" fillId="29" borderId="0" applyNumberFormat="0" applyBorder="0" applyAlignment="0" applyProtection="0"/>
    <xf numFmtId="0" fontId="48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1" fillId="31" borderId="0" applyNumberFormat="0" applyBorder="0" applyAlignment="0" applyProtection="0"/>
    <xf numFmtId="0" fontId="48" fillId="31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1" fillId="19" borderId="0" applyNumberFormat="0" applyBorder="0" applyAlignment="0" applyProtection="0"/>
    <xf numFmtId="0" fontId="48" fillId="19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1" fillId="29" borderId="0" applyNumberFormat="0" applyBorder="0" applyAlignment="0" applyProtection="0"/>
    <xf numFmtId="0" fontId="48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25" fillId="19" borderId="0" applyNumberFormat="0" applyBorder="0" applyAlignment="0" applyProtection="0"/>
    <xf numFmtId="0" fontId="49" fillId="19" borderId="0" applyNumberFormat="0" applyBorder="0" applyAlignment="0" applyProtection="0"/>
    <xf numFmtId="0" fontId="28" fillId="33" borderId="0" applyNumberFormat="0" applyBorder="0" applyAlignment="0" applyProtection="0"/>
    <xf numFmtId="0" fontId="28" fillId="33" borderId="0" applyNumberFormat="0" applyBorder="0" applyAlignment="0" applyProtection="0"/>
    <xf numFmtId="0" fontId="11" fillId="21" borderId="0" applyNumberFormat="0" applyBorder="0" applyAlignment="0" applyProtection="0"/>
    <xf numFmtId="0" fontId="49" fillId="14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5" fillId="29" borderId="0" applyNumberFormat="0" applyBorder="0" applyAlignment="0" applyProtection="0"/>
    <xf numFmtId="0" fontId="49" fillId="29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5" fillId="34" borderId="0" applyNumberFormat="0" applyBorder="0" applyAlignment="0" applyProtection="0"/>
    <xf numFmtId="0" fontId="49" fillId="34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49" fillId="17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5" fillId="21" borderId="0" applyNumberFormat="0" applyBorder="0" applyAlignment="0" applyProtection="0"/>
    <xf numFmtId="0" fontId="49" fillId="21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5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53" fillId="0" borderId="10" applyNumberFormat="0" applyFill="0" applyAlignment="0" applyProtection="0"/>
    <xf numFmtId="0" fontId="30" fillId="0" borderId="13" applyNumberFormat="0" applyFill="0" applyAlignment="0" applyProtection="0"/>
    <xf numFmtId="0" fontId="30" fillId="0" borderId="13" applyNumberFormat="0" applyFill="0" applyAlignment="0" applyProtection="0"/>
    <xf numFmtId="0" fontId="54" fillId="0" borderId="14" applyNumberFormat="0" applyFill="0" applyAlignment="0" applyProtection="0"/>
    <xf numFmtId="0" fontId="55" fillId="0" borderId="14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56" fillId="0" borderId="16" applyNumberFormat="0" applyFill="0" applyAlignment="0" applyProtection="0"/>
    <xf numFmtId="0" fontId="57" fillId="0" borderId="16" applyNumberFormat="0" applyFill="0" applyAlignment="0" applyProtection="0"/>
    <xf numFmtId="0" fontId="42" fillId="0" borderId="17" applyNumberFormat="0" applyFill="0" applyAlignment="0" applyProtection="0"/>
    <xf numFmtId="0" fontId="42" fillId="0" borderId="17" applyNumberFormat="0" applyFill="0" applyAlignment="0" applyProtection="0"/>
    <xf numFmtId="0" fontId="58" fillId="0" borderId="18" applyNumberFormat="0" applyFill="0" applyAlignment="0" applyProtection="0"/>
    <xf numFmtId="0" fontId="59" fillId="0" borderId="18" applyNumberFormat="0" applyFill="0" applyAlignment="0" applyProtection="0"/>
    <xf numFmtId="0" fontId="43" fillId="0" borderId="19" applyNumberFormat="0" applyFill="0" applyAlignment="0" applyProtection="0"/>
    <xf numFmtId="0" fontId="43" fillId="0" borderId="19" applyNumberFormat="0" applyFill="0" applyAlignment="0" applyProtection="0"/>
    <xf numFmtId="0" fontId="58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171" fontId="2" fillId="0" borderId="0"/>
    <xf numFmtId="0" fontId="2" fillId="0" borderId="0"/>
    <xf numFmtId="0" fontId="19" fillId="19" borderId="9" applyNumberFormat="0" applyAlignment="0" applyProtection="0"/>
    <xf numFmtId="0" fontId="60" fillId="19" borderId="9" applyNumberFormat="0" applyAlignment="0" applyProtection="0"/>
    <xf numFmtId="0" fontId="31" fillId="34" borderId="20" applyNumberFormat="0" applyAlignment="0" applyProtection="0"/>
    <xf numFmtId="0" fontId="31" fillId="34" borderId="20" applyNumberFormat="0" applyAlignment="0" applyProtection="0"/>
    <xf numFmtId="0" fontId="18" fillId="29" borderId="8" applyNumberFormat="0" applyAlignment="0" applyProtection="0"/>
    <xf numFmtId="0" fontId="61" fillId="29" borderId="8" applyNumberFormat="0" applyAlignment="0" applyProtection="0"/>
    <xf numFmtId="0" fontId="32" fillId="27" borderId="21" applyNumberFormat="0" applyAlignment="0" applyProtection="0"/>
    <xf numFmtId="0" fontId="32" fillId="27" borderId="21" applyNumberFormat="0" applyAlignment="0" applyProtection="0"/>
    <xf numFmtId="0" fontId="20" fillId="19" borderId="8" applyNumberFormat="0" applyAlignment="0" applyProtection="0"/>
    <xf numFmtId="0" fontId="62" fillId="19" borderId="8" applyNumberFormat="0" applyAlignment="0" applyProtection="0"/>
    <xf numFmtId="0" fontId="33" fillId="34" borderId="21" applyNumberFormat="0" applyAlignment="0" applyProtection="0"/>
    <xf numFmtId="0" fontId="33" fillId="34" borderId="21" applyNumberFormat="0" applyAlignment="0" applyProtection="0"/>
    <xf numFmtId="0" fontId="63" fillId="10" borderId="11" applyNumberFormat="0" applyAlignment="0" applyProtection="0"/>
    <xf numFmtId="0" fontId="34" fillId="38" borderId="22" applyNumberFormat="0" applyAlignment="0" applyProtection="0"/>
    <xf numFmtId="0" fontId="34" fillId="38" borderId="22" applyNumberFormat="0" applyAlignment="0" applyProtection="0"/>
    <xf numFmtId="0" fontId="64" fillId="7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65" fillId="0" borderId="0" applyNumberFormat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0" fontId="66" fillId="0" borderId="0" applyNumberFormat="0" applyFill="0" applyBorder="0" applyAlignment="0" applyProtection="0"/>
    <xf numFmtId="0" fontId="67" fillId="8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7" fillId="0" borderId="0"/>
    <xf numFmtId="0" fontId="1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171" fontId="2" fillId="0" borderId="0"/>
    <xf numFmtId="0" fontId="7" fillId="0" borderId="0"/>
    <xf numFmtId="0" fontId="7" fillId="0" borderId="0"/>
    <xf numFmtId="171" fontId="2" fillId="0" borderId="0"/>
    <xf numFmtId="171" fontId="2" fillId="0" borderId="0"/>
    <xf numFmtId="171" fontId="2" fillId="0" borderId="0"/>
    <xf numFmtId="171" fontId="2" fillId="0" borderId="0"/>
    <xf numFmtId="0" fontId="11" fillId="0" borderId="0"/>
    <xf numFmtId="0" fontId="45" fillId="0" borderId="0"/>
    <xf numFmtId="171" fontId="2" fillId="0" borderId="0"/>
    <xf numFmtId="171" fontId="2" fillId="0" borderId="0"/>
    <xf numFmtId="0" fontId="1" fillId="0" borderId="0"/>
    <xf numFmtId="0" fontId="2" fillId="0" borderId="0"/>
    <xf numFmtId="0" fontId="7" fillId="0" borderId="0"/>
    <xf numFmtId="0" fontId="48" fillId="0" borderId="0"/>
    <xf numFmtId="0" fontId="2" fillId="0" borderId="0"/>
    <xf numFmtId="0" fontId="2" fillId="0" borderId="0"/>
    <xf numFmtId="0" fontId="11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71" fontId="2" fillId="0" borderId="0"/>
    <xf numFmtId="0" fontId="11" fillId="0" borderId="0"/>
    <xf numFmtId="0" fontId="7" fillId="0" borderId="0"/>
    <xf numFmtId="0" fontId="7" fillId="0" borderId="0"/>
    <xf numFmtId="171" fontId="2" fillId="0" borderId="0"/>
    <xf numFmtId="0" fontId="48" fillId="0" borderId="0"/>
    <xf numFmtId="0" fontId="7" fillId="0" borderId="0"/>
    <xf numFmtId="0" fontId="7" fillId="0" borderId="0"/>
    <xf numFmtId="171" fontId="2" fillId="0" borderId="0"/>
    <xf numFmtId="0" fontId="7" fillId="0" borderId="0"/>
    <xf numFmtId="0" fontId="7" fillId="0" borderId="0"/>
    <xf numFmtId="171" fontId="2" fillId="0" borderId="0"/>
    <xf numFmtId="0" fontId="7" fillId="0" borderId="0"/>
    <xf numFmtId="0" fontId="7" fillId="0" borderId="0"/>
    <xf numFmtId="171" fontId="2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1" fillId="0" borderId="0"/>
    <xf numFmtId="0" fontId="7" fillId="0" borderId="0"/>
    <xf numFmtId="0" fontId="7" fillId="0" borderId="0"/>
    <xf numFmtId="0" fontId="48" fillId="0" borderId="0"/>
    <xf numFmtId="0" fontId="7" fillId="0" borderId="0"/>
    <xf numFmtId="0" fontId="7" fillId="0" borderId="0"/>
    <xf numFmtId="0" fontId="48" fillId="0" borderId="0"/>
    <xf numFmtId="0" fontId="7" fillId="0" borderId="0"/>
    <xf numFmtId="0" fontId="7" fillId="0" borderId="0"/>
    <xf numFmtId="0" fontId="48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4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2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4" fillId="0" borderId="0"/>
    <xf numFmtId="0" fontId="11" fillId="19" borderId="0" applyNumberFormat="0" applyBorder="0" applyAlignment="0" applyProtection="0"/>
    <xf numFmtId="0" fontId="27" fillId="11" borderId="12" applyNumberFormat="0" applyFont="0" applyAlignment="0" applyProtection="0"/>
    <xf numFmtId="0" fontId="1" fillId="11" borderId="12" applyNumberFormat="0" applyFont="0" applyAlignment="0" applyProtection="0"/>
    <xf numFmtId="0" fontId="1" fillId="11" borderId="12" applyNumberFormat="0" applyFont="0" applyAlignment="0" applyProtection="0"/>
    <xf numFmtId="0" fontId="2" fillId="23" borderId="23" applyNumberFormat="0" applyFont="0" applyAlignment="0" applyProtection="0"/>
    <xf numFmtId="0" fontId="2" fillId="23" borderId="23" applyNumberFormat="0" applyFont="0" applyAlignment="0" applyProtection="0"/>
    <xf numFmtId="0" fontId="68" fillId="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47" fillId="0" borderId="0"/>
    <xf numFmtId="0" fontId="12" fillId="0" borderId="24" applyNumberFormat="0" applyFill="0" applyAlignment="0" applyProtection="0"/>
    <xf numFmtId="0" fontId="69" fillId="0" borderId="24" applyNumberFormat="0" applyFill="0" applyAlignment="0" applyProtection="0"/>
    <xf numFmtId="0" fontId="38" fillId="0" borderId="25" applyNumberFormat="0" applyFill="0" applyAlignment="0" applyProtection="0"/>
    <xf numFmtId="0" fontId="38" fillId="0" borderId="25" applyNumberFormat="0" applyFill="0" applyAlignment="0" applyProtection="0"/>
    <xf numFmtId="0" fontId="7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5" fillId="36" borderId="0" applyNumberFormat="0" applyBorder="0" applyAlignment="0" applyProtection="0"/>
    <xf numFmtId="0" fontId="49" fillId="36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49" fillId="12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49" fillId="15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5" fillId="42" borderId="0" applyNumberFormat="0" applyBorder="0" applyAlignment="0" applyProtection="0"/>
    <xf numFmtId="0" fontId="49" fillId="42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49" fillId="1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49" fillId="18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1" fillId="23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19" borderId="0" applyNumberFormat="0" applyBorder="0" applyAlignment="0" applyProtection="0"/>
    <xf numFmtId="0" fontId="11" fillId="29" borderId="0" applyNumberFormat="0" applyBorder="0" applyAlignment="0" applyProtection="0"/>
    <xf numFmtId="0" fontId="11" fillId="31" borderId="0" applyNumberFormat="0" applyBorder="0" applyAlignment="0" applyProtection="0"/>
    <xf numFmtId="0" fontId="11" fillId="19" borderId="0" applyNumberFormat="0" applyBorder="0" applyAlignment="0" applyProtection="0"/>
    <xf numFmtId="0" fontId="11" fillId="29" borderId="0" applyNumberFormat="0" applyBorder="0" applyAlignment="0" applyProtection="0"/>
    <xf numFmtId="0" fontId="11" fillId="29" borderId="0" applyNumberFormat="0" applyBorder="0" applyAlignment="0" applyProtection="0"/>
    <xf numFmtId="0" fontId="11" fillId="19" borderId="0" applyNumberFormat="0" applyBorder="0" applyAlignment="0" applyProtection="0"/>
    <xf numFmtId="0" fontId="11" fillId="31" borderId="0" applyNumberFormat="0" applyBorder="0" applyAlignment="0" applyProtection="0"/>
    <xf numFmtId="0" fontId="11" fillId="2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1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31" borderId="0" applyNumberFormat="0" applyBorder="0" applyAlignment="0" applyProtection="0"/>
    <xf numFmtId="0" fontId="11" fillId="29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31" borderId="0" applyNumberFormat="0" applyBorder="0" applyAlignment="0" applyProtection="0"/>
    <xf numFmtId="0" fontId="11" fillId="23" borderId="0" applyNumberFormat="0" applyBorder="0" applyAlignment="0" applyProtection="0"/>
    <xf numFmtId="0" fontId="2" fillId="0" borderId="0"/>
    <xf numFmtId="0" fontId="11" fillId="29" borderId="0" applyNumberFormat="0" applyBorder="0" applyAlignment="0" applyProtection="0"/>
    <xf numFmtId="0" fontId="11" fillId="23" borderId="0" applyNumberFormat="0" applyBorder="0" applyAlignment="0" applyProtection="0"/>
    <xf numFmtId="0" fontId="11" fillId="21" borderId="0" applyNumberFormat="0" applyBorder="0" applyAlignment="0" applyProtection="0"/>
    <xf numFmtId="0" fontId="11" fillId="2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164" fontId="2" fillId="0" borderId="0" applyFont="0" applyFill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19" borderId="0" applyNumberFormat="0" applyBorder="0" applyAlignment="0" applyProtection="0"/>
    <xf numFmtId="0" fontId="11" fillId="29" borderId="0" applyNumberFormat="0" applyBorder="0" applyAlignment="0" applyProtection="0"/>
    <xf numFmtId="0" fontId="11" fillId="31" borderId="0" applyNumberFormat="0" applyBorder="0" applyAlignment="0" applyProtection="0"/>
    <xf numFmtId="0" fontId="11" fillId="19" borderId="0" applyNumberFormat="0" applyBorder="0" applyAlignment="0" applyProtection="0"/>
    <xf numFmtId="0" fontId="11" fillId="29" borderId="0" applyNumberFormat="0" applyBorder="0" applyAlignment="0" applyProtection="0"/>
    <xf numFmtId="0" fontId="11" fillId="19" borderId="0" applyNumberFormat="0" applyBorder="0" applyAlignment="0" applyProtection="0"/>
    <xf numFmtId="0" fontId="2" fillId="0" borderId="0"/>
    <xf numFmtId="0" fontId="11" fillId="23" borderId="0" applyNumberFormat="0" applyBorder="0" applyAlignment="0" applyProtection="0"/>
    <xf numFmtId="0" fontId="11" fillId="21" borderId="0" applyNumberFormat="0" applyBorder="0" applyAlignment="0" applyProtection="0"/>
    <xf numFmtId="0" fontId="11" fillId="19" borderId="0" applyNumberFormat="0" applyBorder="0" applyAlignment="0" applyProtection="0"/>
    <xf numFmtId="0" fontId="2" fillId="0" borderId="0"/>
    <xf numFmtId="0" fontId="2" fillId="0" borderId="0"/>
  </cellStyleXfs>
  <cellXfs count="174">
    <xf numFmtId="0" fontId="0" fillId="0" borderId="0" xfId="0"/>
    <xf numFmtId="17" fontId="13" fillId="2" borderId="1" xfId="0" applyNumberFormat="1" applyFont="1" applyFill="1" applyBorder="1" applyAlignment="1">
      <alignment horizontal="center" vertical="center" wrapText="1"/>
    </xf>
    <xf numFmtId="17" fontId="13" fillId="2" borderId="2" xfId="0" applyNumberFormat="1" applyFont="1" applyFill="1" applyBorder="1" applyAlignment="1">
      <alignment horizontal="center" vertical="center" wrapText="1"/>
    </xf>
    <xf numFmtId="0" fontId="4" fillId="0" borderId="0" xfId="7" applyFont="1" applyFill="1" applyBorder="1" applyAlignment="1">
      <alignment vertical="center"/>
    </xf>
    <xf numFmtId="0" fontId="4" fillId="0" borderId="0" xfId="3" applyFont="1" applyFill="1" applyBorder="1"/>
    <xf numFmtId="0" fontId="4" fillId="0" borderId="0" xfId="3" applyFont="1" applyBorder="1"/>
    <xf numFmtId="0" fontId="4" fillId="0" borderId="3" xfId="3" applyFont="1" applyFill="1" applyBorder="1"/>
    <xf numFmtId="0" fontId="13" fillId="2" borderId="1" xfId="0" applyFont="1" applyFill="1" applyBorder="1" applyAlignment="1">
      <alignment horizontal="center" vertical="center"/>
    </xf>
    <xf numFmtId="0" fontId="14" fillId="0" borderId="0" xfId="0" applyFont="1"/>
    <xf numFmtId="3" fontId="14" fillId="0" borderId="0" xfId="0" applyNumberFormat="1" applyFont="1"/>
    <xf numFmtId="0" fontId="14" fillId="0" borderId="0" xfId="0" applyFont="1" applyBorder="1"/>
    <xf numFmtId="166" fontId="14" fillId="0" borderId="0" xfId="0" applyNumberFormat="1" applyFont="1" applyBorder="1"/>
    <xf numFmtId="0" fontId="13" fillId="0" borderId="0" xfId="0" applyFont="1"/>
    <xf numFmtId="3" fontId="14" fillId="0" borderId="0" xfId="0" applyNumberFormat="1" applyFont="1" applyFill="1"/>
    <xf numFmtId="166" fontId="14" fillId="0" borderId="0" xfId="11" applyNumberFormat="1" applyFont="1"/>
    <xf numFmtId="166" fontId="14" fillId="0" borderId="0" xfId="0" applyNumberFormat="1" applyFont="1" applyFill="1" applyBorder="1"/>
    <xf numFmtId="0" fontId="13" fillId="2" borderId="1" xfId="0" applyFont="1" applyFill="1" applyBorder="1" applyAlignment="1">
      <alignment horizontal="center" vertical="center" wrapText="1"/>
    </xf>
    <xf numFmtId="9" fontId="14" fillId="0" borderId="0" xfId="11" applyFont="1" applyBorder="1"/>
    <xf numFmtId="17" fontId="13" fillId="2" borderId="4" xfId="0" applyNumberFormat="1" applyFont="1" applyFill="1" applyBorder="1" applyAlignment="1">
      <alignment horizontal="center" vertical="center" wrapText="1"/>
    </xf>
    <xf numFmtId="3" fontId="14" fillId="0" borderId="0" xfId="0" applyNumberFormat="1" applyFont="1" applyBorder="1"/>
    <xf numFmtId="165" fontId="14" fillId="0" borderId="0" xfId="0" applyNumberFormat="1" applyFont="1"/>
    <xf numFmtId="2" fontId="14" fillId="0" borderId="0" xfId="0" applyNumberFormat="1" applyFont="1"/>
    <xf numFmtId="166" fontId="14" fillId="0" borderId="0" xfId="11" applyNumberFormat="1" applyFont="1" applyFill="1" applyBorder="1"/>
    <xf numFmtId="166" fontId="14" fillId="0" borderId="0" xfId="11" applyNumberFormat="1" applyFont="1" applyBorder="1"/>
    <xf numFmtId="9" fontId="13" fillId="0" borderId="0" xfId="11" applyNumberFormat="1" applyFont="1"/>
    <xf numFmtId="17" fontId="13" fillId="2" borderId="5" xfId="0" applyNumberFormat="1" applyFont="1" applyFill="1" applyBorder="1" applyAlignment="1">
      <alignment horizontal="center" vertical="center"/>
    </xf>
    <xf numFmtId="0" fontId="14" fillId="0" borderId="0" xfId="0" applyFont="1" applyFill="1"/>
    <xf numFmtId="166" fontId="14" fillId="0" borderId="0" xfId="0" applyNumberFormat="1" applyFont="1" applyFill="1"/>
    <xf numFmtId="166" fontId="14" fillId="0" borderId="0" xfId="0" applyNumberFormat="1" applyFont="1"/>
    <xf numFmtId="166" fontId="13" fillId="0" borderId="0" xfId="0" applyNumberFormat="1" applyFont="1" applyBorder="1"/>
    <xf numFmtId="17" fontId="14" fillId="0" borderId="0" xfId="0" applyNumberFormat="1" applyFont="1"/>
    <xf numFmtId="167" fontId="14" fillId="0" borderId="0" xfId="0" applyNumberFormat="1" applyFont="1"/>
    <xf numFmtId="0" fontId="13" fillId="0" borderId="0" xfId="0" applyFont="1" applyBorder="1"/>
    <xf numFmtId="0" fontId="3" fillId="0" borderId="0" xfId="7" quotePrefix="1" applyNumberFormat="1" applyFont="1" applyFill="1" applyBorder="1" applyAlignment="1">
      <alignment horizontal="center" vertical="top"/>
    </xf>
    <xf numFmtId="0" fontId="3" fillId="0" borderId="0" xfId="7" quotePrefix="1" applyFont="1" applyFill="1" applyBorder="1" applyAlignment="1">
      <alignment horizontal="center" vertical="top"/>
    </xf>
    <xf numFmtId="166" fontId="14" fillId="0" borderId="0" xfId="3" applyNumberFormat="1" applyFont="1" applyFill="1" applyBorder="1"/>
    <xf numFmtId="0" fontId="13" fillId="2" borderId="6" xfId="0" applyFont="1" applyFill="1" applyBorder="1" applyAlignment="1">
      <alignment horizontal="center" vertical="center" wrapText="1"/>
    </xf>
    <xf numFmtId="3" fontId="0" fillId="0" borderId="6" xfId="0" applyNumberFormat="1" applyBorder="1"/>
    <xf numFmtId="0" fontId="13" fillId="3" borderId="6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165" fontId="14" fillId="0" borderId="6" xfId="0" applyNumberFormat="1" applyFont="1" applyBorder="1"/>
    <xf numFmtId="17" fontId="14" fillId="0" borderId="6" xfId="0" applyNumberFormat="1" applyFont="1" applyBorder="1" applyAlignment="1">
      <alignment vertical="center"/>
    </xf>
    <xf numFmtId="168" fontId="14" fillId="0" borderId="6" xfId="0" applyNumberFormat="1" applyFont="1" applyBorder="1" applyAlignment="1">
      <alignment horizontal="right"/>
    </xf>
    <xf numFmtId="168" fontId="14" fillId="0" borderId="6" xfId="0" applyNumberFormat="1" applyFont="1" applyBorder="1" applyAlignment="1">
      <alignment vertical="center"/>
    </xf>
    <xf numFmtId="168" fontId="14" fillId="0" borderId="6" xfId="0" applyNumberFormat="1" applyFont="1" applyFill="1" applyBorder="1" applyAlignment="1">
      <alignment vertical="center"/>
    </xf>
    <xf numFmtId="3" fontId="14" fillId="0" borderId="6" xfId="0" applyNumberFormat="1" applyFont="1" applyBorder="1" applyAlignment="1">
      <alignment vertical="center"/>
    </xf>
    <xf numFmtId="165" fontId="14" fillId="0" borderId="6" xfId="0" applyNumberFormat="1" applyFont="1" applyBorder="1" applyAlignment="1">
      <alignment vertical="center"/>
    </xf>
    <xf numFmtId="17" fontId="13" fillId="2" borderId="0" xfId="0" applyNumberFormat="1" applyFont="1" applyFill="1" applyBorder="1" applyAlignment="1">
      <alignment horizontal="center" vertical="center" wrapText="1"/>
    </xf>
    <xf numFmtId="0" fontId="8" fillId="0" borderId="6" xfId="7" quotePrefix="1" applyNumberFormat="1" applyFont="1" applyFill="1" applyBorder="1" applyAlignment="1">
      <alignment horizontal="center" vertical="top"/>
    </xf>
    <xf numFmtId="0" fontId="9" fillId="0" borderId="6" xfId="7" applyFont="1" applyFill="1" applyBorder="1" applyAlignment="1">
      <alignment vertical="center"/>
    </xf>
    <xf numFmtId="166" fontId="14" fillId="0" borderId="6" xfId="11" applyNumberFormat="1" applyFont="1" applyFill="1" applyBorder="1"/>
    <xf numFmtId="0" fontId="8" fillId="0" borderId="6" xfId="7" quotePrefix="1" applyFont="1" applyFill="1" applyBorder="1" applyAlignment="1">
      <alignment horizontal="center" vertical="top"/>
    </xf>
    <xf numFmtId="0" fontId="9" fillId="0" borderId="6" xfId="3" applyFont="1" applyFill="1" applyBorder="1" applyAlignment="1">
      <alignment horizontal="center"/>
    </xf>
    <xf numFmtId="17" fontId="13" fillId="2" borderId="3" xfId="0" applyNumberFormat="1" applyFont="1" applyFill="1" applyBorder="1" applyAlignment="1">
      <alignment horizontal="center" vertical="center" wrapText="1"/>
    </xf>
    <xf numFmtId="3" fontId="0" fillId="0" borderId="6" xfId="0" applyNumberFormat="1" applyFont="1" applyBorder="1"/>
    <xf numFmtId="0" fontId="14" fillId="0" borderId="6" xfId="0" applyFont="1" applyFill="1" applyBorder="1"/>
    <xf numFmtId="0" fontId="13" fillId="0" borderId="6" xfId="0" applyFont="1" applyFill="1" applyBorder="1"/>
    <xf numFmtId="17" fontId="13" fillId="2" borderId="1" xfId="0" applyNumberFormat="1" applyFont="1" applyFill="1" applyBorder="1" applyAlignment="1">
      <alignment horizontal="center" vertical="center"/>
    </xf>
    <xf numFmtId="3" fontId="14" fillId="0" borderId="6" xfId="0" applyNumberFormat="1" applyFont="1" applyBorder="1"/>
    <xf numFmtId="17" fontId="14" fillId="0" borderId="6" xfId="0" applyNumberFormat="1" applyFont="1" applyBorder="1" applyAlignment="1">
      <alignment horizontal="right"/>
    </xf>
    <xf numFmtId="0" fontId="14" fillId="0" borderId="0" xfId="0" applyFont="1" applyAlignment="1">
      <alignment horizontal="right"/>
    </xf>
    <xf numFmtId="3" fontId="14" fillId="0" borderId="6" xfId="9" applyNumberFormat="1" applyFont="1" applyBorder="1" applyAlignment="1">
      <alignment horizontal="right"/>
    </xf>
    <xf numFmtId="17" fontId="14" fillId="0" borderId="6" xfId="0" applyNumberFormat="1" applyFont="1" applyBorder="1"/>
    <xf numFmtId="3" fontId="0" fillId="0" borderId="7" xfId="0" applyNumberFormat="1" applyBorder="1"/>
    <xf numFmtId="169" fontId="0" fillId="0" borderId="7" xfId="0" applyNumberFormat="1" applyFont="1" applyBorder="1" applyAlignment="1">
      <alignment horizontal="right"/>
    </xf>
    <xf numFmtId="3" fontId="14" fillId="0" borderId="6" xfId="0" applyNumberFormat="1" applyFont="1" applyBorder="1"/>
    <xf numFmtId="3" fontId="14" fillId="0" borderId="6" xfId="0" applyNumberFormat="1" applyFont="1" applyFill="1" applyBorder="1"/>
    <xf numFmtId="170" fontId="0" fillId="0" borderId="6" xfId="0" applyNumberFormat="1" applyBorder="1" applyAlignment="1">
      <alignment horizontal="left" vertical="top"/>
    </xf>
    <xf numFmtId="3" fontId="14" fillId="0" borderId="6" xfId="0" applyNumberFormat="1" applyFont="1" applyFill="1" applyBorder="1" applyAlignment="1">
      <alignment horizontal="right" wrapText="1"/>
    </xf>
    <xf numFmtId="3" fontId="14" fillId="0" borderId="0" xfId="0" applyNumberFormat="1" applyFont="1" applyFill="1" applyBorder="1"/>
    <xf numFmtId="0" fontId="9" fillId="0" borderId="0" xfId="7" applyFont="1" applyFill="1" applyBorder="1" applyAlignment="1">
      <alignment vertical="center"/>
    </xf>
    <xf numFmtId="166" fontId="14" fillId="0" borderId="0" xfId="0" applyNumberFormat="1" applyFont="1" applyFill="1" applyBorder="1"/>
    <xf numFmtId="0" fontId="0" fillId="0" borderId="0" xfId="0" applyBorder="1"/>
    <xf numFmtId="3" fontId="0" fillId="0" borderId="6" xfId="0" applyNumberFormat="1" applyFont="1" applyBorder="1" applyAlignment="1">
      <alignment horizontal="right"/>
    </xf>
    <xf numFmtId="17" fontId="13" fillId="2" borderId="26" xfId="0" applyNumberFormat="1" applyFont="1" applyFill="1" applyBorder="1" applyAlignment="1">
      <alignment horizontal="center" vertical="center" wrapText="1"/>
    </xf>
    <xf numFmtId="3" fontId="14" fillId="0" borderId="6" xfId="0" applyNumberFormat="1" applyFont="1" applyBorder="1"/>
    <xf numFmtId="17" fontId="13" fillId="2" borderId="6" xfId="0" applyNumberFormat="1" applyFont="1" applyFill="1" applyBorder="1" applyAlignment="1">
      <alignment horizontal="center" vertical="center" wrapText="1"/>
    </xf>
    <xf numFmtId="0" fontId="71" fillId="0" borderId="29" xfId="0" applyFont="1" applyBorder="1" applyAlignment="1">
      <alignment vertical="center"/>
    </xf>
    <xf numFmtId="0" fontId="71" fillId="0" borderId="27" xfId="0" applyFont="1" applyBorder="1" applyAlignment="1">
      <alignment vertical="center"/>
    </xf>
    <xf numFmtId="0" fontId="0" fillId="0" borderId="0" xfId="0" applyAlignment="1">
      <alignment vertical="center"/>
    </xf>
    <xf numFmtId="3" fontId="14" fillId="0" borderId="6" xfId="0" applyNumberFormat="1" applyFont="1" applyBorder="1"/>
    <xf numFmtId="3" fontId="13" fillId="0" borderId="6" xfId="0" applyNumberFormat="1" applyFont="1" applyBorder="1"/>
    <xf numFmtId="3" fontId="13" fillId="0" borderId="6" xfId="0" applyNumberFormat="1" applyFont="1" applyFill="1" applyBorder="1"/>
    <xf numFmtId="3" fontId="13" fillId="0" borderId="6" xfId="8" applyNumberFormat="1" applyFont="1" applyFill="1" applyBorder="1" applyAlignment="1">
      <alignment horizontal="right"/>
    </xf>
    <xf numFmtId="165" fontId="13" fillId="0" borderId="6" xfId="0" applyNumberFormat="1" applyFont="1" applyFill="1" applyBorder="1"/>
    <xf numFmtId="3" fontId="12" fillId="0" borderId="6" xfId="0" applyNumberFormat="1" applyFont="1" applyBorder="1"/>
    <xf numFmtId="170" fontId="12" fillId="0" borderId="6" xfId="0" applyNumberFormat="1" applyFont="1" applyBorder="1" applyAlignment="1"/>
    <xf numFmtId="165" fontId="13" fillId="0" borderId="6" xfId="0" applyNumberFormat="1" applyFont="1" applyBorder="1"/>
    <xf numFmtId="3" fontId="14" fillId="0" borderId="6" xfId="0" applyNumberFormat="1" applyFont="1" applyBorder="1"/>
    <xf numFmtId="166" fontId="13" fillId="0" borderId="6" xfId="0" applyNumberFormat="1" applyFont="1" applyFill="1" applyBorder="1"/>
    <xf numFmtId="166" fontId="13" fillId="0" borderId="6" xfId="11" applyNumberFormat="1" applyFont="1" applyFill="1" applyBorder="1"/>
    <xf numFmtId="0" fontId="4" fillId="0" borderId="6" xfId="14" applyFont="1" applyFill="1" applyBorder="1" applyAlignment="1">
      <alignment vertical="center" wrapText="1"/>
    </xf>
    <xf numFmtId="166" fontId="0" fillId="0" borderId="0" xfId="11" applyNumberFormat="1" applyFont="1"/>
    <xf numFmtId="4" fontId="3" fillId="0" borderId="0" xfId="14" applyNumberFormat="1" applyFont="1" applyFill="1" applyBorder="1" applyAlignment="1">
      <alignment horizontal="right" vertical="center"/>
    </xf>
    <xf numFmtId="4" fontId="72" fillId="0" borderId="0" xfId="14" applyNumberFormat="1" applyFont="1" applyFill="1" applyBorder="1" applyAlignment="1">
      <alignment horizontal="right" vertical="center"/>
    </xf>
    <xf numFmtId="0" fontId="4" fillId="0" borderId="0" xfId="14" applyFont="1" applyFill="1" applyBorder="1" applyAlignment="1">
      <alignment vertical="center" wrapText="1"/>
    </xf>
    <xf numFmtId="0" fontId="72" fillId="0" borderId="0" xfId="7" applyFont="1" applyFill="1" applyBorder="1" applyAlignment="1">
      <alignment vertical="center"/>
    </xf>
    <xf numFmtId="166" fontId="0" fillId="0" borderId="0" xfId="0" applyNumberFormat="1"/>
    <xf numFmtId="166" fontId="73" fillId="0" borderId="6" xfId="0" applyNumberFormat="1" applyFont="1" applyBorder="1" applyAlignment="1">
      <alignment vertical="center"/>
    </xf>
    <xf numFmtId="166" fontId="12" fillId="0" borderId="0" xfId="11" applyNumberFormat="1" applyFont="1" applyFill="1"/>
    <xf numFmtId="2" fontId="0" fillId="0" borderId="0" xfId="0" applyNumberFormat="1"/>
    <xf numFmtId="0" fontId="0" fillId="0" borderId="0" xfId="0" applyAlignment="1">
      <alignment wrapText="1"/>
    </xf>
    <xf numFmtId="0" fontId="4" fillId="0" borderId="6" xfId="3" applyFont="1" applyFill="1" applyBorder="1" applyAlignment="1">
      <alignment horizontal="center"/>
    </xf>
    <xf numFmtId="3" fontId="2" fillId="0" borderId="6" xfId="0" applyNumberFormat="1" applyFont="1" applyFill="1" applyBorder="1"/>
    <xf numFmtId="3" fontId="72" fillId="0" borderId="6" xfId="0" applyNumberFormat="1" applyFont="1" applyFill="1" applyBorder="1" applyAlignment="1">
      <alignment vertical="center"/>
    </xf>
    <xf numFmtId="166" fontId="12" fillId="0" borderId="6" xfId="11" applyNumberFormat="1" applyFont="1" applyBorder="1"/>
    <xf numFmtId="17" fontId="72" fillId="2" borderId="1" xfId="0" applyNumberFormat="1" applyFont="1" applyFill="1" applyBorder="1" applyAlignment="1">
      <alignment horizontal="center" vertical="center"/>
    </xf>
    <xf numFmtId="0" fontId="3" fillId="0" borderId="6" xfId="7" applyFont="1" applyFill="1" applyBorder="1" applyAlignment="1">
      <alignment vertical="center"/>
    </xf>
    <xf numFmtId="4" fontId="0" fillId="0" borderId="6" xfId="0" applyNumberFormat="1" applyBorder="1"/>
    <xf numFmtId="4" fontId="12" fillId="0" borderId="6" xfId="0" applyNumberFormat="1" applyFont="1" applyBorder="1"/>
    <xf numFmtId="0" fontId="4" fillId="0" borderId="6" xfId="14" applyFont="1" applyFill="1" applyBorder="1" applyAlignment="1">
      <alignment vertical="center"/>
    </xf>
    <xf numFmtId="2" fontId="0" fillId="0" borderId="6" xfId="0" applyNumberFormat="1" applyBorder="1"/>
    <xf numFmtId="2" fontId="12" fillId="0" borderId="6" xfId="0" applyNumberFormat="1" applyFont="1" applyBorder="1"/>
    <xf numFmtId="169" fontId="2" fillId="0" borderId="6" xfId="14" applyNumberFormat="1" applyBorder="1"/>
    <xf numFmtId="169" fontId="0" fillId="0" borderId="6" xfId="0" applyNumberFormat="1" applyBorder="1"/>
    <xf numFmtId="0" fontId="3" fillId="0" borderId="6" xfId="7" quotePrefix="1" applyNumberFormat="1" applyFont="1" applyFill="1" applyBorder="1" applyAlignment="1">
      <alignment horizontal="center" vertical="top"/>
    </xf>
    <xf numFmtId="0" fontId="4" fillId="0" borderId="6" xfId="7" applyFont="1" applyFill="1" applyBorder="1" applyAlignment="1">
      <alignment vertical="center"/>
    </xf>
    <xf numFmtId="0" fontId="3" fillId="0" borderId="6" xfId="7" quotePrefix="1" applyFont="1" applyFill="1" applyBorder="1" applyAlignment="1">
      <alignment horizontal="center" vertical="top"/>
    </xf>
    <xf numFmtId="3" fontId="76" fillId="0" borderId="6" xfId="0" applyNumberFormat="1" applyFont="1" applyFill="1" applyBorder="1" applyAlignment="1">
      <alignment horizontal="right" vertical="center"/>
    </xf>
    <xf numFmtId="3" fontId="0" fillId="0" borderId="6" xfId="0" applyNumberFormat="1" applyFont="1" applyFill="1" applyBorder="1" applyAlignment="1">
      <alignment horizontal="right" vertical="center"/>
    </xf>
    <xf numFmtId="0" fontId="4" fillId="0" borderId="6" xfId="3" applyFont="1" applyFill="1" applyBorder="1"/>
    <xf numFmtId="166" fontId="0" fillId="0" borderId="6" xfId="11" applyNumberFormat="1" applyFont="1" applyBorder="1"/>
    <xf numFmtId="0" fontId="4" fillId="0" borderId="6" xfId="3" applyFont="1" applyFill="1" applyBorder="1"/>
    <xf numFmtId="166" fontId="0" fillId="0" borderId="6" xfId="11" applyNumberFormat="1" applyFont="1" applyBorder="1"/>
    <xf numFmtId="166" fontId="14" fillId="0" borderId="6" xfId="0" applyNumberFormat="1" applyFont="1" applyFill="1" applyBorder="1"/>
    <xf numFmtId="0" fontId="4" fillId="0" borderId="6" xfId="3" applyFont="1" applyFill="1" applyBorder="1"/>
    <xf numFmtId="0" fontId="4" fillId="0" borderId="6" xfId="3" applyFont="1" applyFill="1" applyBorder="1"/>
    <xf numFmtId="166" fontId="0" fillId="0" borderId="6" xfId="11" applyNumberFormat="1" applyFont="1" applyBorder="1"/>
    <xf numFmtId="166" fontId="0" fillId="0" borderId="28" xfId="0" applyNumberFormat="1" applyBorder="1" applyAlignment="1">
      <alignment vertical="center"/>
    </xf>
    <xf numFmtId="166" fontId="0" fillId="0" borderId="30" xfId="0" applyNumberFormat="1" applyBorder="1" applyAlignment="1">
      <alignment vertical="center"/>
    </xf>
    <xf numFmtId="166" fontId="14" fillId="0" borderId="6" xfId="0" applyNumberFormat="1" applyFont="1" applyFill="1" applyBorder="1"/>
    <xf numFmtId="0" fontId="9" fillId="0" borderId="6" xfId="3" applyFont="1" applyFill="1" applyBorder="1"/>
    <xf numFmtId="169" fontId="72" fillId="0" borderId="6" xfId="14" applyNumberFormat="1" applyFont="1" applyBorder="1"/>
    <xf numFmtId="0" fontId="9" fillId="0" borderId="31" xfId="3" applyFont="1" applyFill="1" applyBorder="1"/>
    <xf numFmtId="0" fontId="78" fillId="0" borderId="27" xfId="0" applyFont="1" applyBorder="1" applyAlignment="1">
      <alignment vertical="center"/>
    </xf>
    <xf numFmtId="0" fontId="71" fillId="0" borderId="0" xfId="0" applyFont="1" applyAlignment="1">
      <alignment vertical="center"/>
    </xf>
    <xf numFmtId="0" fontId="79" fillId="0" borderId="27" xfId="0" applyFont="1" applyBorder="1" applyAlignment="1">
      <alignment vertical="center"/>
    </xf>
    <xf numFmtId="0" fontId="77" fillId="0" borderId="27" xfId="0" applyFont="1" applyBorder="1" applyAlignment="1">
      <alignment vertical="center"/>
    </xf>
    <xf numFmtId="0" fontId="78" fillId="0" borderId="29" xfId="0" applyFont="1" applyBorder="1" applyAlignment="1">
      <alignment vertical="center"/>
    </xf>
    <xf numFmtId="0" fontId="77" fillId="0" borderId="29" xfId="0" applyFont="1" applyBorder="1" applyAlignment="1">
      <alignment vertical="center"/>
    </xf>
    <xf numFmtId="0" fontId="74" fillId="0" borderId="27" xfId="0" applyFont="1" applyBorder="1" applyAlignment="1">
      <alignment vertical="center"/>
    </xf>
    <xf numFmtId="0" fontId="74" fillId="0" borderId="29" xfId="0" applyFont="1" applyBorder="1" applyAlignment="1">
      <alignment vertical="center"/>
    </xf>
    <xf numFmtId="166" fontId="0" fillId="0" borderId="0" xfId="11" applyNumberFormat="1" applyFont="1" applyFill="1"/>
    <xf numFmtId="0" fontId="79" fillId="0" borderId="29" xfId="0" applyFont="1" applyBorder="1" applyAlignment="1">
      <alignment vertical="center"/>
    </xf>
    <xf numFmtId="17" fontId="13" fillId="2" borderId="1" xfId="0" applyNumberFormat="1" applyFont="1" applyFill="1" applyBorder="1" applyAlignment="1">
      <alignment horizontal="center" vertical="center" wrapText="1"/>
    </xf>
    <xf numFmtId="17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17" fontId="13" fillId="2" borderId="0" xfId="0" applyNumberFormat="1" applyFont="1" applyFill="1" applyBorder="1" applyAlignment="1">
      <alignment horizontal="center" vertical="center" wrapText="1"/>
    </xf>
    <xf numFmtId="3" fontId="14" fillId="0" borderId="6" xfId="0" applyNumberFormat="1" applyFont="1" applyFill="1" applyBorder="1"/>
    <xf numFmtId="3" fontId="14" fillId="0" borderId="6" xfId="0" applyNumberFormat="1" applyFont="1" applyBorder="1"/>
    <xf numFmtId="0" fontId="9" fillId="0" borderId="6" xfId="7" applyFont="1" applyFill="1" applyBorder="1" applyAlignment="1">
      <alignment vertical="center"/>
    </xf>
    <xf numFmtId="166" fontId="14" fillId="0" borderId="6" xfId="0" applyNumberFormat="1" applyFont="1" applyFill="1" applyBorder="1"/>
    <xf numFmtId="166" fontId="14" fillId="0" borderId="6" xfId="11" applyNumberFormat="1" applyFont="1" applyFill="1" applyBorder="1"/>
    <xf numFmtId="0" fontId="8" fillId="0" borderId="6" xfId="7" quotePrefix="1" applyFont="1" applyFill="1" applyBorder="1" applyAlignment="1">
      <alignment horizontal="center" vertical="top"/>
    </xf>
    <xf numFmtId="166" fontId="0" fillId="0" borderId="0" xfId="11" applyNumberFormat="1" applyFont="1"/>
    <xf numFmtId="0" fontId="9" fillId="0" borderId="6" xfId="3" applyFont="1" applyFill="1" applyBorder="1"/>
    <xf numFmtId="0" fontId="9" fillId="0" borderId="0" xfId="3" applyFont="1" applyFill="1" applyBorder="1"/>
    <xf numFmtId="2" fontId="14" fillId="0" borderId="6" xfId="14" applyNumberFormat="1" applyFont="1" applyFill="1" applyBorder="1" applyAlignment="1">
      <alignment vertical="center"/>
    </xf>
    <xf numFmtId="4" fontId="14" fillId="0" borderId="6" xfId="14" applyNumberFormat="1" applyFont="1" applyFill="1" applyBorder="1" applyAlignment="1">
      <alignment vertical="center"/>
    </xf>
    <xf numFmtId="4" fontId="13" fillId="0" borderId="6" xfId="14" applyNumberFormat="1" applyFont="1" applyFill="1" applyBorder="1" applyAlignment="1">
      <alignment horizontal="right" vertical="center"/>
    </xf>
    <xf numFmtId="4" fontId="14" fillId="0" borderId="6" xfId="14" applyNumberFormat="1" applyFont="1" applyFill="1" applyBorder="1"/>
    <xf numFmtId="0" fontId="78" fillId="0" borderId="0" xfId="0" applyFont="1" applyAlignment="1">
      <alignment vertical="center"/>
    </xf>
    <xf numFmtId="0" fontId="79" fillId="0" borderId="3" xfId="0" applyFont="1" applyBorder="1" applyAlignment="1">
      <alignment vertical="center"/>
    </xf>
    <xf numFmtId="0" fontId="74" fillId="0" borderId="27" xfId="0" applyFont="1" applyBorder="1" applyAlignment="1">
      <alignment vertical="center" wrapText="1"/>
    </xf>
    <xf numFmtId="0" fontId="74" fillId="0" borderId="29" xfId="0" applyFont="1" applyBorder="1" applyAlignment="1">
      <alignment vertical="center" wrapText="1"/>
    </xf>
    <xf numFmtId="0" fontId="80" fillId="0" borderId="27" xfId="0" applyFont="1" applyBorder="1" applyAlignment="1">
      <alignment vertical="center"/>
    </xf>
    <xf numFmtId="0" fontId="80" fillId="0" borderId="29" xfId="0" applyFont="1" applyBorder="1" applyAlignment="1">
      <alignment vertical="center"/>
    </xf>
    <xf numFmtId="0" fontId="10" fillId="0" borderId="6" xfId="7" applyFont="1" applyFill="1" applyBorder="1" applyAlignment="1">
      <alignment horizontal="center" vertical="top" wrapText="1"/>
    </xf>
    <xf numFmtId="0" fontId="8" fillId="0" borderId="6" xfId="3" applyFont="1" applyFill="1" applyBorder="1" applyAlignment="1">
      <alignment horizontal="center"/>
    </xf>
    <xf numFmtId="0" fontId="3" fillId="0" borderId="6" xfId="3" applyFont="1" applyFill="1" applyBorder="1" applyAlignment="1">
      <alignment horizontal="center"/>
    </xf>
    <xf numFmtId="0" fontId="75" fillId="0" borderId="6" xfId="7" applyFont="1" applyFill="1" applyBorder="1" applyAlignment="1">
      <alignment horizontal="center" vertical="top" wrapText="1"/>
    </xf>
  </cellXfs>
  <cellStyles count="908">
    <cellStyle name="%20 - Vurgu1 10" xfId="905"/>
    <cellStyle name="%20 - Vurgu1 2" xfId="36"/>
    <cellStyle name="%20 - Vurgu1 2 2" xfId="41"/>
    <cellStyle name="%20 - Vurgu1 2 3" xfId="43"/>
    <cellStyle name="%20 - Vurgu1 2_25.İL-EMOD-Öncelikli Yaşam" xfId="35"/>
    <cellStyle name="%20 - Vurgu1 3" xfId="34"/>
    <cellStyle name="%20 - Vurgu1 3 2" xfId="33"/>
    <cellStyle name="%20 - Vurgu1 3 3" xfId="32"/>
    <cellStyle name="%20 - Vurgu1 4" xfId="38"/>
    <cellStyle name="%20 - Vurgu1 4 2" xfId="30"/>
    <cellStyle name="%20 - Vurgu1 4 3" xfId="46"/>
    <cellStyle name="%20 - Vurgu1 5" xfId="39"/>
    <cellStyle name="%20 - Vurgu1 6" xfId="796"/>
    <cellStyle name="%20 - Vurgu1 7" xfId="866"/>
    <cellStyle name="%20 - Vurgu1 8" xfId="869"/>
    <cellStyle name="%20 - Vurgu1 9" xfId="890"/>
    <cellStyle name="%20 - Vurgu2 10" xfId="904"/>
    <cellStyle name="%20 - Vurgu2 2" xfId="37"/>
    <cellStyle name="%20 - Vurgu2 2 2" xfId="42"/>
    <cellStyle name="%20 - Vurgu2 2 3" xfId="45"/>
    <cellStyle name="%20 - Vurgu2 2_25.İL-EMOD-Öncelikli Yaşam" xfId="40"/>
    <cellStyle name="%20 - Vurgu2 3" xfId="47"/>
    <cellStyle name="%20 - Vurgu2 3 2" xfId="48"/>
    <cellStyle name="%20 - Vurgu2 3 3" xfId="49"/>
    <cellStyle name="%20 - Vurgu2 4" xfId="50"/>
    <cellStyle name="%20 - Vurgu2 4 2" xfId="51"/>
    <cellStyle name="%20 - Vurgu2 4 3" xfId="52"/>
    <cellStyle name="%20 - Vurgu2 5" xfId="31"/>
    <cellStyle name="%20 - Vurgu2 6" xfId="166"/>
    <cellStyle name="%20 - Vurgu2 7" xfId="865"/>
    <cellStyle name="%20 - Vurgu2 8" xfId="29"/>
    <cellStyle name="%20 - Vurgu2 9" xfId="884"/>
    <cellStyle name="%20 - Vurgu3 10" xfId="903"/>
    <cellStyle name="%20 - Vurgu3 2" xfId="54"/>
    <cellStyle name="%20 - Vurgu3 2 2" xfId="55"/>
    <cellStyle name="%20 - Vurgu3 2 3" xfId="56"/>
    <cellStyle name="%20 - Vurgu3 2_25.İL-EMOD-Öncelikli Yaşam" xfId="57"/>
    <cellStyle name="%20 - Vurgu3 3" xfId="58"/>
    <cellStyle name="%20 - Vurgu3 3 2" xfId="59"/>
    <cellStyle name="%20 - Vurgu3 3 3" xfId="60"/>
    <cellStyle name="%20 - Vurgu3 4" xfId="61"/>
    <cellStyle name="%20 - Vurgu3 4 2" xfId="62"/>
    <cellStyle name="%20 - Vurgu3 4 3" xfId="63"/>
    <cellStyle name="%20 - Vurgu3 5" xfId="53"/>
    <cellStyle name="%20 - Vurgu3 6" xfId="847"/>
    <cellStyle name="%20 - Vurgu3 7" xfId="864"/>
    <cellStyle name="%20 - Vurgu3 8" xfId="878"/>
    <cellStyle name="%20 - Vurgu3 9" xfId="880"/>
    <cellStyle name="%20 - Vurgu4 10" xfId="901"/>
    <cellStyle name="%20 - Vurgu4 2" xfId="65"/>
    <cellStyle name="%20 - Vurgu4 2 2" xfId="66"/>
    <cellStyle name="%20 - Vurgu4 2 3" xfId="67"/>
    <cellStyle name="%20 - Vurgu4 2_25.İL-EMOD-Öncelikli Yaşam" xfId="68"/>
    <cellStyle name="%20 - Vurgu4 3" xfId="69"/>
    <cellStyle name="%20 - Vurgu4 3 2" xfId="70"/>
    <cellStyle name="%20 - Vurgu4 3 3" xfId="71"/>
    <cellStyle name="%20 - Vurgu4 4" xfId="72"/>
    <cellStyle name="%20 - Vurgu4 4 2" xfId="73"/>
    <cellStyle name="%20 - Vurgu4 4 3" xfId="74"/>
    <cellStyle name="%20 - Vurgu4 5" xfId="64"/>
    <cellStyle name="%20 - Vurgu4 6" xfId="848"/>
    <cellStyle name="%20 - Vurgu4 7" xfId="863"/>
    <cellStyle name="%20 - Vurgu4 8" xfId="871"/>
    <cellStyle name="%20 - Vurgu4 9" xfId="889"/>
    <cellStyle name="%20 - Vurgu5 10" xfId="894"/>
    <cellStyle name="%20 - Vurgu5 2" xfId="76"/>
    <cellStyle name="%20 - Vurgu5 2 2" xfId="77"/>
    <cellStyle name="%20 - Vurgu5 2 3" xfId="78"/>
    <cellStyle name="%20 - Vurgu5 2_25.İL-EMOD-Öncelikli Yaşam" xfId="79"/>
    <cellStyle name="%20 - Vurgu5 3" xfId="80"/>
    <cellStyle name="%20 - Vurgu5 3 2" xfId="81"/>
    <cellStyle name="%20 - Vurgu5 3 3" xfId="82"/>
    <cellStyle name="%20 - Vurgu5 4" xfId="83"/>
    <cellStyle name="%20 - Vurgu5 4 2" xfId="84"/>
    <cellStyle name="%20 - Vurgu5 4 3" xfId="85"/>
    <cellStyle name="%20 - Vurgu5 5" xfId="75"/>
    <cellStyle name="%20 - Vurgu5 6" xfId="849"/>
    <cellStyle name="%20 - Vurgu5 7" xfId="862"/>
    <cellStyle name="%20 - Vurgu5 8" xfId="877"/>
    <cellStyle name="%20 - Vurgu5 9" xfId="887"/>
    <cellStyle name="%20 - Vurgu6 10" xfId="895"/>
    <cellStyle name="%20 - Vurgu6 2" xfId="87"/>
    <cellStyle name="%20 - Vurgu6 2 2" xfId="88"/>
    <cellStyle name="%20 - Vurgu6 2 3" xfId="89"/>
    <cellStyle name="%20 - Vurgu6 2_25.İL-EMOD-Öncelikli Yaşam" xfId="90"/>
    <cellStyle name="%20 - Vurgu6 3" xfId="91"/>
    <cellStyle name="%20 - Vurgu6 3 2" xfId="92"/>
    <cellStyle name="%20 - Vurgu6 3 3" xfId="93"/>
    <cellStyle name="%20 - Vurgu6 4" xfId="94"/>
    <cellStyle name="%20 - Vurgu6 4 2" xfId="95"/>
    <cellStyle name="%20 - Vurgu6 4 3" xfId="96"/>
    <cellStyle name="%20 - Vurgu6 5" xfId="86"/>
    <cellStyle name="%20 - Vurgu6 6" xfId="850"/>
    <cellStyle name="%20 - Vurgu6 7" xfId="861"/>
    <cellStyle name="%20 - Vurgu6 8" xfId="867"/>
    <cellStyle name="%20 - Vurgu6 9" xfId="883"/>
    <cellStyle name="%40 - Vurgu1 10" xfId="896"/>
    <cellStyle name="%40 - Vurgu1 2" xfId="98"/>
    <cellStyle name="%40 - Vurgu1 2 2" xfId="99"/>
    <cellStyle name="%40 - Vurgu1 2 3" xfId="100"/>
    <cellStyle name="%40 - Vurgu1 2_25.İL-EMOD-Öncelikli Yaşam" xfId="101"/>
    <cellStyle name="%40 - Vurgu1 3" xfId="102"/>
    <cellStyle name="%40 - Vurgu1 3 2" xfId="103"/>
    <cellStyle name="%40 - Vurgu1 3 3" xfId="104"/>
    <cellStyle name="%40 - Vurgu1 4" xfId="105"/>
    <cellStyle name="%40 - Vurgu1 4 2" xfId="106"/>
    <cellStyle name="%40 - Vurgu1 4 3" xfId="107"/>
    <cellStyle name="%40 - Vurgu1 5" xfId="97"/>
    <cellStyle name="%40 - Vurgu1 6" xfId="851"/>
    <cellStyle name="%40 - Vurgu1 7" xfId="860"/>
    <cellStyle name="%40 - Vurgu1 8" xfId="868"/>
    <cellStyle name="%40 - Vurgu1 9" xfId="891"/>
    <cellStyle name="%40 - Vurgu2" xfId="23" builtinId="35" customBuiltin="1"/>
    <cellStyle name="%40 - Vurgu2 2" xfId="108"/>
    <cellStyle name="%40 - Vurgu2 2 2" xfId="109"/>
    <cellStyle name="%40 - Vurgu2 2 3" xfId="110"/>
    <cellStyle name="%40 - Vurgu2 2_25.İL-EMOD-Öncelikli Yaşam" xfId="111"/>
    <cellStyle name="%40 - Vurgu2 3" xfId="112"/>
    <cellStyle name="%40 - Vurgu2 3 2" xfId="113"/>
    <cellStyle name="%40 - Vurgu2 3 3" xfId="114"/>
    <cellStyle name="%40 - Vurgu2 4" xfId="115"/>
    <cellStyle name="%40 - Vurgu2 4 2" xfId="116"/>
    <cellStyle name="%40 - Vurgu2 4 3" xfId="117"/>
    <cellStyle name="%40 - Vurgu3 10" xfId="897"/>
    <cellStyle name="%40 - Vurgu3 2" xfId="119"/>
    <cellStyle name="%40 - Vurgu3 2 2" xfId="120"/>
    <cellStyle name="%40 - Vurgu3 2 3" xfId="121"/>
    <cellStyle name="%40 - Vurgu3 2_25.İL-EMOD-Öncelikli Yaşam" xfId="122"/>
    <cellStyle name="%40 - Vurgu3 3" xfId="123"/>
    <cellStyle name="%40 - Vurgu3 3 2" xfId="124"/>
    <cellStyle name="%40 - Vurgu3 3 3" xfId="125"/>
    <cellStyle name="%40 - Vurgu3 4" xfId="126"/>
    <cellStyle name="%40 - Vurgu3 4 2" xfId="127"/>
    <cellStyle name="%40 - Vurgu3 4 3" xfId="128"/>
    <cellStyle name="%40 - Vurgu3 5" xfId="118"/>
    <cellStyle name="%40 - Vurgu3 6" xfId="852"/>
    <cellStyle name="%40 - Vurgu3 7" xfId="859"/>
    <cellStyle name="%40 - Vurgu3 8" xfId="874"/>
    <cellStyle name="%40 - Vurgu3 9" xfId="882"/>
    <cellStyle name="%40 - Vurgu4 10" xfId="898"/>
    <cellStyle name="%40 - Vurgu4 2" xfId="130"/>
    <cellStyle name="%40 - Vurgu4 2 2" xfId="131"/>
    <cellStyle name="%40 - Vurgu4 2 3" xfId="132"/>
    <cellStyle name="%40 - Vurgu4 2_25.İL-EMOD-Öncelikli Yaşam" xfId="133"/>
    <cellStyle name="%40 - Vurgu4 3" xfId="134"/>
    <cellStyle name="%40 - Vurgu4 3 2" xfId="135"/>
    <cellStyle name="%40 - Vurgu4 3 3" xfId="136"/>
    <cellStyle name="%40 - Vurgu4 4" xfId="137"/>
    <cellStyle name="%40 - Vurgu4 4 2" xfId="138"/>
    <cellStyle name="%40 - Vurgu4 4 3" xfId="139"/>
    <cellStyle name="%40 - Vurgu4 5" xfId="129"/>
    <cellStyle name="%40 - Vurgu4 6" xfId="853"/>
    <cellStyle name="%40 - Vurgu4 7" xfId="858"/>
    <cellStyle name="%40 - Vurgu4 8" xfId="873"/>
    <cellStyle name="%40 - Vurgu4 9" xfId="879"/>
    <cellStyle name="%40 - Vurgu5 10" xfId="899"/>
    <cellStyle name="%40 - Vurgu5 2" xfId="141"/>
    <cellStyle name="%40 - Vurgu5 2 2" xfId="142"/>
    <cellStyle name="%40 - Vurgu5 2 3" xfId="143"/>
    <cellStyle name="%40 - Vurgu5 2_25.İL-EMOD-Öncelikli Yaşam" xfId="144"/>
    <cellStyle name="%40 - Vurgu5 3" xfId="145"/>
    <cellStyle name="%40 - Vurgu5 3 2" xfId="146"/>
    <cellStyle name="%40 - Vurgu5 3 3" xfId="147"/>
    <cellStyle name="%40 - Vurgu5 4" xfId="148"/>
    <cellStyle name="%40 - Vurgu5 4 2" xfId="149"/>
    <cellStyle name="%40 - Vurgu5 4 3" xfId="150"/>
    <cellStyle name="%40 - Vurgu5 5" xfId="140"/>
    <cellStyle name="%40 - Vurgu5 6" xfId="854"/>
    <cellStyle name="%40 - Vurgu5 7" xfId="857"/>
    <cellStyle name="%40 - Vurgu5 8" xfId="872"/>
    <cellStyle name="%40 - Vurgu5 9" xfId="886"/>
    <cellStyle name="%40 - Vurgu6 10" xfId="900"/>
    <cellStyle name="%40 - Vurgu6 2" xfId="152"/>
    <cellStyle name="%40 - Vurgu6 2 2" xfId="153"/>
    <cellStyle name="%40 - Vurgu6 2 3" xfId="154"/>
    <cellStyle name="%40 - Vurgu6 2_25.İL-EMOD-Öncelikli Yaşam" xfId="155"/>
    <cellStyle name="%40 - Vurgu6 3" xfId="156"/>
    <cellStyle name="%40 - Vurgu6 3 2" xfId="157"/>
    <cellStyle name="%40 - Vurgu6 3 3" xfId="158"/>
    <cellStyle name="%40 - Vurgu6 4" xfId="159"/>
    <cellStyle name="%40 - Vurgu6 4 2" xfId="160"/>
    <cellStyle name="%40 - Vurgu6 4 3" xfId="161"/>
    <cellStyle name="%40 - Vurgu6 5" xfId="151"/>
    <cellStyle name="%40 - Vurgu6 6" xfId="855"/>
    <cellStyle name="%40 - Vurgu6 7" xfId="856"/>
    <cellStyle name="%40 - Vurgu6 8" xfId="870"/>
    <cellStyle name="%40 - Vurgu6 9" xfId="885"/>
    <cellStyle name="%60 - Vurgu1 2" xfId="163"/>
    <cellStyle name="%60 - Vurgu1 3" xfId="164"/>
    <cellStyle name="%60 - Vurgu1 4" xfId="165"/>
    <cellStyle name="%60 - Vurgu1 5" xfId="162"/>
    <cellStyle name="%60 - Vurgu2" xfId="24" builtinId="36" customBuiltin="1"/>
    <cellStyle name="%60 - Vurgu2 2" xfId="167"/>
    <cellStyle name="%60 - Vurgu2 3" xfId="168"/>
    <cellStyle name="%60 - Vurgu2 4" xfId="169"/>
    <cellStyle name="%60 - Vurgu3 2" xfId="171"/>
    <cellStyle name="%60 - Vurgu3 3" xfId="172"/>
    <cellStyle name="%60 - Vurgu3 4" xfId="173"/>
    <cellStyle name="%60 - Vurgu3 5" xfId="170"/>
    <cellStyle name="%60 - Vurgu4 2" xfId="175"/>
    <cellStyle name="%60 - Vurgu4 3" xfId="176"/>
    <cellStyle name="%60 - Vurgu4 4" xfId="177"/>
    <cellStyle name="%60 - Vurgu4 5" xfId="174"/>
    <cellStyle name="%60 - Vurgu5" xfId="27" builtinId="48" customBuiltin="1"/>
    <cellStyle name="%60 - Vurgu5 2" xfId="178"/>
    <cellStyle name="%60 - Vurgu5 3" xfId="179"/>
    <cellStyle name="%60 - Vurgu5 4" xfId="180"/>
    <cellStyle name="%60 - Vurgu6 2" xfId="182"/>
    <cellStyle name="%60 - Vurgu6 3" xfId="183"/>
    <cellStyle name="%60 - Vurgu6 4" xfId="184"/>
    <cellStyle name="%60 - Vurgu6 5" xfId="181"/>
    <cellStyle name="Açıklama Metni" xfId="21" builtinId="53" customBuiltin="1"/>
    <cellStyle name="Açıklama Metni 2" xfId="185"/>
    <cellStyle name="Açıklama Metni 3" xfId="186"/>
    <cellStyle name="Açıklama Metni 4" xfId="187"/>
    <cellStyle name="Ana Başlık 2" xfId="189"/>
    <cellStyle name="Ana Başlık 3" xfId="190"/>
    <cellStyle name="Ana Başlık 4" xfId="191"/>
    <cellStyle name="Ana Başlık 5" xfId="188"/>
    <cellStyle name="Bağlı Hücre" xfId="18" builtinId="24" customBuiltin="1"/>
    <cellStyle name="Bağlı Hücre 2" xfId="192"/>
    <cellStyle name="Bağlı Hücre 3" xfId="193"/>
    <cellStyle name="Bağlı Hücre 4" xfId="194"/>
    <cellStyle name="Başlık 1 2" xfId="196"/>
    <cellStyle name="Başlık 1 3" xfId="197"/>
    <cellStyle name="Başlık 1 4" xfId="198"/>
    <cellStyle name="Başlık 1 5" xfId="195"/>
    <cellStyle name="Başlık 2 2" xfId="200"/>
    <cellStyle name="Başlık 2 3" xfId="201"/>
    <cellStyle name="Başlık 2 4" xfId="202"/>
    <cellStyle name="Başlık 2 5" xfId="199"/>
    <cellStyle name="Başlık 3 2" xfId="204"/>
    <cellStyle name="Başlık 3 3" xfId="205"/>
    <cellStyle name="Başlık 3 4" xfId="206"/>
    <cellStyle name="Başlık 3 5" xfId="203"/>
    <cellStyle name="Başlık 4 2" xfId="208"/>
    <cellStyle name="Başlık 4 3" xfId="209"/>
    <cellStyle name="Başlık 4 4" xfId="210"/>
    <cellStyle name="Başlık 4 5" xfId="207"/>
    <cellStyle name="Binlik Ayracı 2" xfId="1"/>
    <cellStyle name="Binlik Ayracı 3" xfId="13"/>
    <cellStyle name="Binlik Ayracı 4" xfId="12"/>
    <cellStyle name="Comma 2" xfId="211"/>
    <cellStyle name="Comma 2 2" xfId="212"/>
    <cellStyle name="Çıkış 2" xfId="214"/>
    <cellStyle name="Çıkış 3" xfId="215"/>
    <cellStyle name="Çıkış 4" xfId="216"/>
    <cellStyle name="Çıkış 5" xfId="213"/>
    <cellStyle name="Giriş 2" xfId="218"/>
    <cellStyle name="Giriş 3" xfId="219"/>
    <cellStyle name="Giriş 4" xfId="220"/>
    <cellStyle name="Giriş 5" xfId="217"/>
    <cellStyle name="Hesaplama 2" xfId="222"/>
    <cellStyle name="Hesaplama 3" xfId="223"/>
    <cellStyle name="Hesaplama 4" xfId="224"/>
    <cellStyle name="Hesaplama 5" xfId="221"/>
    <cellStyle name="Hyperlink" xfId="2"/>
    <cellStyle name="İşaretli Hücre" xfId="19" builtinId="23" customBuiltin="1"/>
    <cellStyle name="İşaretli Hücre 2" xfId="225"/>
    <cellStyle name="İşaretli Hücre 3" xfId="226"/>
    <cellStyle name="İşaretli Hücre 4" xfId="227"/>
    <cellStyle name="İyi" xfId="15" builtinId="26" customBuiltin="1"/>
    <cellStyle name="İyi 2" xfId="228"/>
    <cellStyle name="İyi 3" xfId="229"/>
    <cellStyle name="İyi 4" xfId="230"/>
    <cellStyle name="İzlenen Köprü 2" xfId="231"/>
    <cellStyle name="Köprü 2" xfId="232"/>
    <cellStyle name="Köprü 3" xfId="233"/>
    <cellStyle name="Kötü" xfId="16" builtinId="27" customBuiltin="1"/>
    <cellStyle name="Kötü 2" xfId="234"/>
    <cellStyle name="Kötü 3" xfId="235"/>
    <cellStyle name="Kötü 4" xfId="236"/>
    <cellStyle name="Normal" xfId="0" builtinId="0"/>
    <cellStyle name="Normal 10" xfId="237"/>
    <cellStyle name="Normal 10 2" xfId="238"/>
    <cellStyle name="Normal 100" xfId="239"/>
    <cellStyle name="Normal 101" xfId="240"/>
    <cellStyle name="Normal 102" xfId="241"/>
    <cellStyle name="Normal 103" xfId="242"/>
    <cellStyle name="Normal 104" xfId="14"/>
    <cellStyle name="Normal 105" xfId="243"/>
    <cellStyle name="Normal 105 2" xfId="244"/>
    <cellStyle name="Normal 106" xfId="245"/>
    <cellStyle name="Normal 107" xfId="246"/>
    <cellStyle name="Normal 108" xfId="247"/>
    <cellStyle name="Normal 109" xfId="248"/>
    <cellStyle name="Normal 109 2" xfId="907"/>
    <cellStyle name="Normal 11" xfId="249"/>
    <cellStyle name="Normal 11 10" xfId="250"/>
    <cellStyle name="Normal 11 11" xfId="251"/>
    <cellStyle name="Normal 11 12" xfId="252"/>
    <cellStyle name="Normal 11 2" xfId="253"/>
    <cellStyle name="Normal 11 2 2" xfId="254"/>
    <cellStyle name="Normal 11 2 3" xfId="255"/>
    <cellStyle name="Normal 11 3" xfId="256"/>
    <cellStyle name="Normal 11 3 2" xfId="257"/>
    <cellStyle name="Normal 11 3 3" xfId="258"/>
    <cellStyle name="Normal 11 4" xfId="259"/>
    <cellStyle name="Normal 11 4 2" xfId="260"/>
    <cellStyle name="Normal 11 4 3" xfId="261"/>
    <cellStyle name="Normal 11 5" xfId="262"/>
    <cellStyle name="Normal 11 5 2" xfId="263"/>
    <cellStyle name="Normal 11 5 3" xfId="264"/>
    <cellStyle name="Normal 11 6" xfId="265"/>
    <cellStyle name="Normal 11 6 2" xfId="266"/>
    <cellStyle name="Normal 11 6 3" xfId="267"/>
    <cellStyle name="Normal 11 7" xfId="268"/>
    <cellStyle name="Normal 11 7 2" xfId="269"/>
    <cellStyle name="Normal 11 7 3" xfId="270"/>
    <cellStyle name="Normal 11 8" xfId="271"/>
    <cellStyle name="Normal 11 8 2" xfId="272"/>
    <cellStyle name="Normal 11 8 3" xfId="273"/>
    <cellStyle name="Normal 11 9" xfId="274"/>
    <cellStyle name="Normal 110" xfId="44"/>
    <cellStyle name="Normal 110 2" xfId="875"/>
    <cellStyle name="Normal 110 3" xfId="902"/>
    <cellStyle name="Normal 111" xfId="881"/>
    <cellStyle name="Normal 111 2" xfId="892"/>
    <cellStyle name="Normal 112" xfId="906"/>
    <cellStyle name="Normal 12" xfId="275"/>
    <cellStyle name="Normal 12 2" xfId="276"/>
    <cellStyle name="Normal 12 2 2" xfId="277"/>
    <cellStyle name="Normal 12 2 3" xfId="278"/>
    <cellStyle name="Normal 12 3" xfId="279"/>
    <cellStyle name="Normal 12 4" xfId="280"/>
    <cellStyle name="Normal 13" xfId="281"/>
    <cellStyle name="Normal 13 2" xfId="282"/>
    <cellStyle name="Normal 13 2 2" xfId="283"/>
    <cellStyle name="Normal 13 2 3" xfId="284"/>
    <cellStyle name="Normal 13 3" xfId="285"/>
    <cellStyle name="Normal 13 4" xfId="286"/>
    <cellStyle name="Normal 14" xfId="287"/>
    <cellStyle name="Normal 14 2" xfId="288"/>
    <cellStyle name="Normal 14 2 2" xfId="289"/>
    <cellStyle name="Normal 14 2 3" xfId="290"/>
    <cellStyle name="Normal 14 3" xfId="291"/>
    <cellStyle name="Normal 15" xfId="292"/>
    <cellStyle name="Normal 15 2" xfId="293"/>
    <cellStyle name="Normal 16" xfId="294"/>
    <cellStyle name="Normal 16 2" xfId="295"/>
    <cellStyle name="Normal 16 2 2" xfId="296"/>
    <cellStyle name="Normal 16 2 3" xfId="297"/>
    <cellStyle name="Normal 16 3" xfId="298"/>
    <cellStyle name="Normal 17" xfId="299"/>
    <cellStyle name="Normal 17 2" xfId="300"/>
    <cellStyle name="Normal 17 2 2" xfId="301"/>
    <cellStyle name="Normal 17 2 3" xfId="302"/>
    <cellStyle name="Normal 17 3" xfId="303"/>
    <cellStyle name="Normal 18" xfId="304"/>
    <cellStyle name="Normal 18 2" xfId="305"/>
    <cellStyle name="Normal 18 3" xfId="306"/>
    <cellStyle name="Normal 18 4" xfId="307"/>
    <cellStyle name="Normal 19" xfId="308"/>
    <cellStyle name="Normal 19 2" xfId="309"/>
    <cellStyle name="Normal 19 3" xfId="310"/>
    <cellStyle name="Normal 19 4" xfId="311"/>
    <cellStyle name="Normal 2" xfId="3"/>
    <cellStyle name="Normal 2 10" xfId="312"/>
    <cellStyle name="Normal 2 10 2" xfId="313"/>
    <cellStyle name="Normal 2 10 3" xfId="314"/>
    <cellStyle name="Normal 2 11" xfId="315"/>
    <cellStyle name="Normal 2 12" xfId="316"/>
    <cellStyle name="Normal 2 13" xfId="317"/>
    <cellStyle name="Normal 2 14" xfId="318"/>
    <cellStyle name="Normal 2 15" xfId="319"/>
    <cellStyle name="Normal 2 16" xfId="320"/>
    <cellStyle name="Normal 2 17" xfId="321"/>
    <cellStyle name="Normal 2 18" xfId="322"/>
    <cellStyle name="Normal 2 19" xfId="323"/>
    <cellStyle name="Normal 2 2" xfId="324"/>
    <cellStyle name="Normal 2 2 2" xfId="325"/>
    <cellStyle name="Normal 2 2 3" xfId="326"/>
    <cellStyle name="Normal 2 2 4" xfId="327"/>
    <cellStyle name="Normal 2 3" xfId="328"/>
    <cellStyle name="Normal 2 3 2" xfId="329"/>
    <cellStyle name="Normal 2 3 2 2" xfId="330"/>
    <cellStyle name="Normal 2 3 3" xfId="331"/>
    <cellStyle name="Normal 2 4" xfId="332"/>
    <cellStyle name="Normal 2 4 10" xfId="333"/>
    <cellStyle name="Normal 2 4 11" xfId="334"/>
    <cellStyle name="Normal 2 4 12" xfId="335"/>
    <cellStyle name="Normal 2 4 2" xfId="336"/>
    <cellStyle name="Normal 2 4 2 2" xfId="337"/>
    <cellStyle name="Normal 2 4 2 3" xfId="338"/>
    <cellStyle name="Normal 2 4 2 4" xfId="339"/>
    <cellStyle name="Normal 2 4 2 5" xfId="340"/>
    <cellStyle name="Normal 2 4 3" xfId="341"/>
    <cellStyle name="Normal 2 4 3 2" xfId="342"/>
    <cellStyle name="Normal 2 4 3 3" xfId="343"/>
    <cellStyle name="Normal 2 4 4" xfId="344"/>
    <cellStyle name="Normal 2 4 4 2" xfId="345"/>
    <cellStyle name="Normal 2 4 4 3" xfId="346"/>
    <cellStyle name="Normal 2 4 5" xfId="347"/>
    <cellStyle name="Normal 2 4 5 2" xfId="348"/>
    <cellStyle name="Normal 2 4 5 3" xfId="349"/>
    <cellStyle name="Normal 2 4 6" xfId="350"/>
    <cellStyle name="Normal 2 4 6 2" xfId="351"/>
    <cellStyle name="Normal 2 4 6 3" xfId="352"/>
    <cellStyle name="Normal 2 4 7" xfId="353"/>
    <cellStyle name="Normal 2 4 7 2" xfId="354"/>
    <cellStyle name="Normal 2 4 7 3" xfId="355"/>
    <cellStyle name="Normal 2 4 8" xfId="356"/>
    <cellStyle name="Normal 2 4 8 2" xfId="357"/>
    <cellStyle name="Normal 2 4 8 3" xfId="358"/>
    <cellStyle name="Normal 2 4 9" xfId="359"/>
    <cellStyle name="Normal 2 5" xfId="360"/>
    <cellStyle name="Normal 2 5 2" xfId="361"/>
    <cellStyle name="Normal 2 5 2 2" xfId="362"/>
    <cellStyle name="Normal 2 5 3" xfId="363"/>
    <cellStyle name="Normal 2 6" xfId="364"/>
    <cellStyle name="Normal 2 6 2" xfId="365"/>
    <cellStyle name="Normal 2 6 2 2" xfId="366"/>
    <cellStyle name="Normal 2 6 3" xfId="367"/>
    <cellStyle name="Normal 2 7" xfId="368"/>
    <cellStyle name="Normal 2 7 2" xfId="369"/>
    <cellStyle name="Normal 2 7 3" xfId="370"/>
    <cellStyle name="Normal 2 8" xfId="371"/>
    <cellStyle name="Normal 2 8 2" xfId="372"/>
    <cellStyle name="Normal 2 8 3" xfId="373"/>
    <cellStyle name="Normal 2 9" xfId="374"/>
    <cellStyle name="Normal 2 9 2" xfId="375"/>
    <cellStyle name="Normal 2 9 3" xfId="376"/>
    <cellStyle name="Normal 20" xfId="377"/>
    <cellStyle name="Normal 20 2" xfId="378"/>
    <cellStyle name="Normal 20 3" xfId="379"/>
    <cellStyle name="Normal 20 4" xfId="380"/>
    <cellStyle name="Normal 21" xfId="381"/>
    <cellStyle name="Normal 21 2" xfId="382"/>
    <cellStyle name="Normal 21 3" xfId="383"/>
    <cellStyle name="Normal 21 4" xfId="384"/>
    <cellStyle name="Normal 22" xfId="385"/>
    <cellStyle name="Normal 22 2" xfId="386"/>
    <cellStyle name="Normal 22 3" xfId="387"/>
    <cellStyle name="Normal 22 4" xfId="388"/>
    <cellStyle name="Normal 23" xfId="389"/>
    <cellStyle name="Normal 23 2" xfId="390"/>
    <cellStyle name="Normal 23 3" xfId="391"/>
    <cellStyle name="Normal 23 4" xfId="392"/>
    <cellStyle name="Normal 24" xfId="393"/>
    <cellStyle name="Normal 24 2" xfId="394"/>
    <cellStyle name="Normal 24 2 2" xfId="395"/>
    <cellStyle name="Normal 24 3" xfId="396"/>
    <cellStyle name="Normal 24 3 2" xfId="397"/>
    <cellStyle name="Normal 24 4" xfId="398"/>
    <cellStyle name="Normal 24 5" xfId="399"/>
    <cellStyle name="Normal 24 6" xfId="400"/>
    <cellStyle name="Normal 25" xfId="401"/>
    <cellStyle name="Normal 25 2" xfId="402"/>
    <cellStyle name="Normal 25 2 2" xfId="403"/>
    <cellStyle name="Normal 25 2 3" xfId="404"/>
    <cellStyle name="Normal 25 2 4" xfId="405"/>
    <cellStyle name="Normal 25 3" xfId="406"/>
    <cellStyle name="Normal 25 4" xfId="407"/>
    <cellStyle name="Normal 25 5" xfId="408"/>
    <cellStyle name="Normal 25 6" xfId="409"/>
    <cellStyle name="Normal 26" xfId="410"/>
    <cellStyle name="Normal 26 2" xfId="411"/>
    <cellStyle name="Normal 26 2 2" xfId="412"/>
    <cellStyle name="Normal 26 2 3" xfId="413"/>
    <cellStyle name="Normal 26 3" xfId="414"/>
    <cellStyle name="Normal 27" xfId="415"/>
    <cellStyle name="Normal 27 2" xfId="416"/>
    <cellStyle name="Normal 27 2 2" xfId="417"/>
    <cellStyle name="Normal 27 2 3" xfId="418"/>
    <cellStyle name="Normal 27 3" xfId="419"/>
    <cellStyle name="Normal 28" xfId="420"/>
    <cellStyle name="Normal 28 2" xfId="421"/>
    <cellStyle name="Normal 28 2 2" xfId="422"/>
    <cellStyle name="Normal 28 2 3" xfId="423"/>
    <cellStyle name="Normal 28 3" xfId="424"/>
    <cellStyle name="Normal 29" xfId="425"/>
    <cellStyle name="Normal 29 2" xfId="426"/>
    <cellStyle name="Normal 29 2 2" xfId="427"/>
    <cellStyle name="Normal 29 2 3" xfId="428"/>
    <cellStyle name="Normal 29 2 4" xfId="429"/>
    <cellStyle name="Normal 29 3" xfId="430"/>
    <cellStyle name="Normal 29 4" xfId="431"/>
    <cellStyle name="Normal 29 5" xfId="432"/>
    <cellStyle name="Normal 3" xfId="4"/>
    <cellStyle name="Normal 3 2" xfId="434"/>
    <cellStyle name="Normal 3 2 2" xfId="435"/>
    <cellStyle name="Normal 3 2 3" xfId="436"/>
    <cellStyle name="Normal 3 3" xfId="437"/>
    <cellStyle name="Normal 3 3 2" xfId="438"/>
    <cellStyle name="Normal 3 3 3" xfId="439"/>
    <cellStyle name="Normal 3 4" xfId="440"/>
    <cellStyle name="Normal 3 4 2" xfId="441"/>
    <cellStyle name="Normal 3 4 3" xfId="442"/>
    <cellStyle name="Normal 3 5" xfId="443"/>
    <cellStyle name="Normal 3 5 2" xfId="444"/>
    <cellStyle name="Normal 3 5 3" xfId="445"/>
    <cellStyle name="Normal 3 6" xfId="446"/>
    <cellStyle name="Normal 3 7" xfId="447"/>
    <cellStyle name="Normal 3 8" xfId="433"/>
    <cellStyle name="Normal 30" xfId="448"/>
    <cellStyle name="Normal 30 2" xfId="449"/>
    <cellStyle name="Normal 30 3" xfId="450"/>
    <cellStyle name="Normal 30 4" xfId="451"/>
    <cellStyle name="Normal 31" xfId="452"/>
    <cellStyle name="Normal 31 2" xfId="453"/>
    <cellStyle name="Normal 31 3" xfId="454"/>
    <cellStyle name="Normal 31 4" xfId="455"/>
    <cellStyle name="Normal 32" xfId="456"/>
    <cellStyle name="Normal 32 2" xfId="457"/>
    <cellStyle name="Normal 32 3" xfId="458"/>
    <cellStyle name="Normal 32 4" xfId="459"/>
    <cellStyle name="Normal 33" xfId="460"/>
    <cellStyle name="Normal 33 2" xfId="461"/>
    <cellStyle name="Normal 33 3" xfId="462"/>
    <cellStyle name="Normal 33 4" xfId="463"/>
    <cellStyle name="Normal 34" xfId="464"/>
    <cellStyle name="Normal 34 2" xfId="465"/>
    <cellStyle name="Normal 34 3" xfId="466"/>
    <cellStyle name="Normal 34 4" xfId="467"/>
    <cellStyle name="Normal 35" xfId="468"/>
    <cellStyle name="Normal 35 2" xfId="469"/>
    <cellStyle name="Normal 35 3" xfId="470"/>
    <cellStyle name="Normal 35 4" xfId="471"/>
    <cellStyle name="Normal 36" xfId="472"/>
    <cellStyle name="Normal 36 2" xfId="473"/>
    <cellStyle name="Normal 36 3" xfId="474"/>
    <cellStyle name="Normal 36 4" xfId="475"/>
    <cellStyle name="Normal 37" xfId="476"/>
    <cellStyle name="Normal 37 2" xfId="477"/>
    <cellStyle name="Normal 37 3" xfId="478"/>
    <cellStyle name="Normal 37 4" xfId="479"/>
    <cellStyle name="Normal 38" xfId="480"/>
    <cellStyle name="Normal 38 2" xfId="481"/>
    <cellStyle name="Normal 38 3" xfId="482"/>
    <cellStyle name="Normal 39" xfId="483"/>
    <cellStyle name="Normal 39 2" xfId="484"/>
    <cellStyle name="Normal 39 3" xfId="485"/>
    <cellStyle name="Normal 4" xfId="486"/>
    <cellStyle name="Normal 4 2" xfId="487"/>
    <cellStyle name="Normal 4 2 2" xfId="5"/>
    <cellStyle name="Normal 4 2 2 2" xfId="6"/>
    <cellStyle name="Normal 4 2_25.İL-EMOD-Öncelikli Yaşam" xfId="488"/>
    <cellStyle name="Normal 4 3" xfId="489"/>
    <cellStyle name="Normal 4 3 10" xfId="490"/>
    <cellStyle name="Normal 4 3 10 2" xfId="491"/>
    <cellStyle name="Normal 4 3 10 3" xfId="492"/>
    <cellStyle name="Normal 4 3 11" xfId="493"/>
    <cellStyle name="Normal 4 3 12" xfId="494"/>
    <cellStyle name="Normal 4 3 13" xfId="495"/>
    <cellStyle name="Normal 4 3 2" xfId="496"/>
    <cellStyle name="Normal 4 3 2 10" xfId="497"/>
    <cellStyle name="Normal 4 3 2 11" xfId="498"/>
    <cellStyle name="Normal 4 3 2 2" xfId="499"/>
    <cellStyle name="Normal 4 3 2 2 2" xfId="500"/>
    <cellStyle name="Normal 4 3 2 2 3" xfId="501"/>
    <cellStyle name="Normal 4 3 2 2 4" xfId="502"/>
    <cellStyle name="Normal 4 3 2 3" xfId="503"/>
    <cellStyle name="Normal 4 3 2 3 2" xfId="504"/>
    <cellStyle name="Normal 4 3 2 3 3" xfId="505"/>
    <cellStyle name="Normal 4 3 2 4" xfId="506"/>
    <cellStyle name="Normal 4 3 2 4 2" xfId="507"/>
    <cellStyle name="Normal 4 3 2 4 3" xfId="508"/>
    <cellStyle name="Normal 4 3 2 5" xfId="509"/>
    <cellStyle name="Normal 4 3 2 5 2" xfId="510"/>
    <cellStyle name="Normal 4 3 2 5 3" xfId="511"/>
    <cellStyle name="Normal 4 3 2 6" xfId="512"/>
    <cellStyle name="Normal 4 3 2 6 2" xfId="513"/>
    <cellStyle name="Normal 4 3 2 6 3" xfId="514"/>
    <cellStyle name="Normal 4 3 2 7" xfId="515"/>
    <cellStyle name="Normal 4 3 2 7 2" xfId="516"/>
    <cellStyle name="Normal 4 3 2 7 3" xfId="517"/>
    <cellStyle name="Normal 4 3 2 8" xfId="518"/>
    <cellStyle name="Normal 4 3 2 8 2" xfId="519"/>
    <cellStyle name="Normal 4 3 2 8 3" xfId="520"/>
    <cellStyle name="Normal 4 3 2 9" xfId="521"/>
    <cellStyle name="Normal 4 3 3" xfId="522"/>
    <cellStyle name="Normal 4 3 3 2" xfId="523"/>
    <cellStyle name="Normal 4 3 3 3" xfId="524"/>
    <cellStyle name="Normal 4 3 3 4" xfId="525"/>
    <cellStyle name="Normal 4 3 4" xfId="526"/>
    <cellStyle name="Normal 4 3 4 10" xfId="527"/>
    <cellStyle name="Normal 4 3 4 11" xfId="528"/>
    <cellStyle name="Normal 4 3 4 2" xfId="529"/>
    <cellStyle name="Normal 4 3 4 2 2" xfId="530"/>
    <cellStyle name="Normal 4 3 4 2 3" xfId="531"/>
    <cellStyle name="Normal 4 3 4 2 4" xfId="532"/>
    <cellStyle name="Normal 4 3 4 3" xfId="533"/>
    <cellStyle name="Normal 4 3 4 3 2" xfId="534"/>
    <cellStyle name="Normal 4 3 4 3 3" xfId="535"/>
    <cellStyle name="Normal 4 3 4 4" xfId="536"/>
    <cellStyle name="Normal 4 3 4 4 2" xfId="537"/>
    <cellStyle name="Normal 4 3 4 4 3" xfId="538"/>
    <cellStyle name="Normal 4 3 4 5" xfId="539"/>
    <cellStyle name="Normal 4 3 4 5 2" xfId="540"/>
    <cellStyle name="Normal 4 3 4 5 3" xfId="541"/>
    <cellStyle name="Normal 4 3 4 6" xfId="542"/>
    <cellStyle name="Normal 4 3 4 6 2" xfId="543"/>
    <cellStyle name="Normal 4 3 4 6 3" xfId="544"/>
    <cellStyle name="Normal 4 3 4 7" xfId="545"/>
    <cellStyle name="Normal 4 3 4 7 2" xfId="546"/>
    <cellStyle name="Normal 4 3 4 7 3" xfId="547"/>
    <cellStyle name="Normal 4 3 4 8" xfId="548"/>
    <cellStyle name="Normal 4 3 4 8 2" xfId="549"/>
    <cellStyle name="Normal 4 3 4 8 3" xfId="550"/>
    <cellStyle name="Normal 4 3 4 9" xfId="551"/>
    <cellStyle name="Normal 4 3 5" xfId="552"/>
    <cellStyle name="Normal 4 3 5 2" xfId="553"/>
    <cellStyle name="Normal 4 3 5 3" xfId="554"/>
    <cellStyle name="Normal 4 3 5 4" xfId="555"/>
    <cellStyle name="Normal 4 3 6" xfId="556"/>
    <cellStyle name="Normal 4 3 6 2" xfId="557"/>
    <cellStyle name="Normal 4 3 6 3" xfId="558"/>
    <cellStyle name="Normal 4 3 7" xfId="559"/>
    <cellStyle name="Normal 4 3 7 2" xfId="560"/>
    <cellStyle name="Normal 4 3 7 3" xfId="561"/>
    <cellStyle name="Normal 4 3 8" xfId="562"/>
    <cellStyle name="Normal 4 3 8 2" xfId="563"/>
    <cellStyle name="Normal 4 3 8 3" xfId="564"/>
    <cellStyle name="Normal 4 3 9" xfId="565"/>
    <cellStyle name="Normal 4 3 9 2" xfId="566"/>
    <cellStyle name="Normal 4 3 9 3" xfId="567"/>
    <cellStyle name="Normal 4 4" xfId="568"/>
    <cellStyle name="Normal 4 5" xfId="569"/>
    <cellStyle name="Normal 4_25.İL-EMOD-Öncelikli Yaşam" xfId="570"/>
    <cellStyle name="Normal 40" xfId="571"/>
    <cellStyle name="Normal 40 2" xfId="572"/>
    <cellStyle name="Normal 40 3" xfId="573"/>
    <cellStyle name="Normal 41" xfId="574"/>
    <cellStyle name="Normal 41 2" xfId="575"/>
    <cellStyle name="Normal 41 3" xfId="576"/>
    <cellStyle name="Normal 42" xfId="577"/>
    <cellStyle name="Normal 42 2" xfId="578"/>
    <cellStyle name="Normal 42 3" xfId="579"/>
    <cellStyle name="Normal 43" xfId="580"/>
    <cellStyle name="Normal 43 2" xfId="581"/>
    <cellStyle name="Normal 43 3" xfId="582"/>
    <cellStyle name="Normal 44" xfId="583"/>
    <cellStyle name="Normal 44 2" xfId="584"/>
    <cellStyle name="Normal 44 3" xfId="585"/>
    <cellStyle name="Normal 45" xfId="586"/>
    <cellStyle name="Normal 45 2" xfId="587"/>
    <cellStyle name="Normal 45 3" xfId="588"/>
    <cellStyle name="Normal 46" xfId="589"/>
    <cellStyle name="Normal 46 2" xfId="590"/>
    <cellStyle name="Normal 46 3" xfId="591"/>
    <cellStyle name="Normal 47" xfId="592"/>
    <cellStyle name="Normal 47 2" xfId="593"/>
    <cellStyle name="Normal 47 3" xfId="594"/>
    <cellStyle name="Normal 48" xfId="595"/>
    <cellStyle name="Normal 48 2" xfId="596"/>
    <cellStyle name="Normal 48 3" xfId="597"/>
    <cellStyle name="Normal 49" xfId="598"/>
    <cellStyle name="Normal 49 2" xfId="599"/>
    <cellStyle name="Normal 49 3" xfId="600"/>
    <cellStyle name="Normal 5" xfId="601"/>
    <cellStyle name="Normal 5 2" xfId="602"/>
    <cellStyle name="Normal 5 3" xfId="603"/>
    <cellStyle name="Normal 5 4" xfId="604"/>
    <cellStyle name="Normal 5 5" xfId="605"/>
    <cellStyle name="Normal 5 6" xfId="606"/>
    <cellStyle name="Normal 5 7" xfId="607"/>
    <cellStyle name="Normal 50" xfId="608"/>
    <cellStyle name="Normal 50 2" xfId="609"/>
    <cellStyle name="Normal 50 3" xfId="610"/>
    <cellStyle name="Normal 51" xfId="611"/>
    <cellStyle name="Normal 51 2" xfId="612"/>
    <cellStyle name="Normal 51 3" xfId="613"/>
    <cellStyle name="Normal 52" xfId="614"/>
    <cellStyle name="Normal 52 2" xfId="615"/>
    <cellStyle name="Normal 52 3" xfId="616"/>
    <cellStyle name="Normal 53" xfId="617"/>
    <cellStyle name="Normal 53 2" xfId="618"/>
    <cellStyle name="Normal 53 3" xfId="619"/>
    <cellStyle name="Normal 54" xfId="620"/>
    <cellStyle name="Normal 54 2" xfId="621"/>
    <cellStyle name="Normal 54 3" xfId="622"/>
    <cellStyle name="Normal 55" xfId="623"/>
    <cellStyle name="Normal 55 2" xfId="624"/>
    <cellStyle name="Normal 55 3" xfId="625"/>
    <cellStyle name="Normal 56" xfId="626"/>
    <cellStyle name="Normal 56 2" xfId="627"/>
    <cellStyle name="Normal 56 3" xfId="628"/>
    <cellStyle name="Normal 57" xfId="629"/>
    <cellStyle name="Normal 57 2" xfId="630"/>
    <cellStyle name="Normal 57 3" xfId="631"/>
    <cellStyle name="Normal 58" xfId="632"/>
    <cellStyle name="Normal 58 2" xfId="633"/>
    <cellStyle name="Normal 58 3" xfId="634"/>
    <cellStyle name="Normal 59" xfId="635"/>
    <cellStyle name="Normal 59 2" xfId="636"/>
    <cellStyle name="Normal 59 3" xfId="637"/>
    <cellStyle name="Normal 6" xfId="638"/>
    <cellStyle name="Normal 6 10" xfId="639"/>
    <cellStyle name="Normal 6 11" xfId="640"/>
    <cellStyle name="Normal 6 12" xfId="641"/>
    <cellStyle name="Normal 6 2" xfId="642"/>
    <cellStyle name="Normal 6 2 2" xfId="643"/>
    <cellStyle name="Normal 6 2 3" xfId="644"/>
    <cellStyle name="Normal 6 2 4" xfId="645"/>
    <cellStyle name="Normal 6 3" xfId="646"/>
    <cellStyle name="Normal 6 3 2" xfId="647"/>
    <cellStyle name="Normal 6 3 3" xfId="648"/>
    <cellStyle name="Normal 6 3 4" xfId="649"/>
    <cellStyle name="Normal 6 4" xfId="650"/>
    <cellStyle name="Normal 6 4 2" xfId="651"/>
    <cellStyle name="Normal 6 4 3" xfId="652"/>
    <cellStyle name="Normal 6 4 4" xfId="653"/>
    <cellStyle name="Normal 6 5" xfId="654"/>
    <cellStyle name="Normal 6 5 2" xfId="655"/>
    <cellStyle name="Normal 6 5 3" xfId="656"/>
    <cellStyle name="Normal 6 6" xfId="657"/>
    <cellStyle name="Normal 6 6 2" xfId="658"/>
    <cellStyle name="Normal 6 6 2 2" xfId="659"/>
    <cellStyle name="Normal 6 6 2 3" xfId="660"/>
    <cellStyle name="Normal 6 6 3" xfId="661"/>
    <cellStyle name="Normal 6 6 4" xfId="662"/>
    <cellStyle name="Normal 6 7" xfId="663"/>
    <cellStyle name="Normal 6 7 2" xfId="664"/>
    <cellStyle name="Normal 6 7 3" xfId="665"/>
    <cellStyle name="Normal 6 8" xfId="666"/>
    <cellStyle name="Normal 6 8 2" xfId="667"/>
    <cellStyle name="Normal 6 8 3" xfId="668"/>
    <cellStyle name="Normal 6 9" xfId="669"/>
    <cellStyle name="Normal 60" xfId="670"/>
    <cellStyle name="Normal 60 2" xfId="671"/>
    <cellStyle name="Normal 60 3" xfId="672"/>
    <cellStyle name="Normal 61" xfId="673"/>
    <cellStyle name="Normal 61 2" xfId="674"/>
    <cellStyle name="Normal 61 3" xfId="675"/>
    <cellStyle name="Normal 62" xfId="676"/>
    <cellStyle name="Normal 62 2" xfId="677"/>
    <cellStyle name="Normal 62 3" xfId="678"/>
    <cellStyle name="Normal 63" xfId="679"/>
    <cellStyle name="Normal 63 2" xfId="680"/>
    <cellStyle name="Normal 63 3" xfId="681"/>
    <cellStyle name="Normal 64" xfId="682"/>
    <cellStyle name="Normal 65" xfId="683"/>
    <cellStyle name="Normal 65 2" xfId="684"/>
    <cellStyle name="Normal 65 3" xfId="685"/>
    <cellStyle name="Normal 66" xfId="686"/>
    <cellStyle name="Normal 66 2" xfId="687"/>
    <cellStyle name="Normal 66 3" xfId="688"/>
    <cellStyle name="Normal 67" xfId="689"/>
    <cellStyle name="Normal 67 2" xfId="690"/>
    <cellStyle name="Normal 67 3" xfId="691"/>
    <cellStyle name="Normal 68" xfId="692"/>
    <cellStyle name="Normal 68 2" xfId="693"/>
    <cellStyle name="Normal 68 3" xfId="694"/>
    <cellStyle name="Normal 69" xfId="695"/>
    <cellStyle name="Normal 69 2" xfId="696"/>
    <cellStyle name="Normal 69 3" xfId="697"/>
    <cellStyle name="Normal 7" xfId="698"/>
    <cellStyle name="Normal 7 2" xfId="699"/>
    <cellStyle name="Normal 70" xfId="700"/>
    <cellStyle name="Normal 70 2" xfId="701"/>
    <cellStyle name="Normal 70 3" xfId="702"/>
    <cellStyle name="Normal 71" xfId="703"/>
    <cellStyle name="Normal 71 2" xfId="704"/>
    <cellStyle name="Normal 71 3" xfId="705"/>
    <cellStyle name="Normal 72" xfId="706"/>
    <cellStyle name="Normal 72 2" xfId="707"/>
    <cellStyle name="Normal 72 3" xfId="708"/>
    <cellStyle name="Normal 73" xfId="709"/>
    <cellStyle name="Normal 73 2" xfId="710"/>
    <cellStyle name="Normal 73 3" xfId="711"/>
    <cellStyle name="Normal 74" xfId="712"/>
    <cellStyle name="Normal 74 2" xfId="713"/>
    <cellStyle name="Normal 74 3" xfId="714"/>
    <cellStyle name="Normal 75" xfId="715"/>
    <cellStyle name="Normal 75 2" xfId="716"/>
    <cellStyle name="Normal 75 3" xfId="717"/>
    <cellStyle name="Normal 76" xfId="718"/>
    <cellStyle name="Normal 76 2" xfId="719"/>
    <cellStyle name="Normal 76 3" xfId="720"/>
    <cellStyle name="Normal 77" xfId="721"/>
    <cellStyle name="Normal 77 2" xfId="722"/>
    <cellStyle name="Normal 77 3" xfId="723"/>
    <cellStyle name="Normal 78" xfId="724"/>
    <cellStyle name="Normal 78 2" xfId="725"/>
    <cellStyle name="Normal 78 3" xfId="726"/>
    <cellStyle name="Normal 79" xfId="727"/>
    <cellStyle name="Normal 79 2" xfId="728"/>
    <cellStyle name="Normal 79 3" xfId="729"/>
    <cellStyle name="Normal 8" xfId="730"/>
    <cellStyle name="Normal 8 2" xfId="731"/>
    <cellStyle name="Normal 80" xfId="732"/>
    <cellStyle name="Normal 80 2" xfId="733"/>
    <cellStyle name="Normal 80 3" xfId="734"/>
    <cellStyle name="Normal 81" xfId="735"/>
    <cellStyle name="Normal 81 2" xfId="736"/>
    <cellStyle name="Normal 81 3" xfId="737"/>
    <cellStyle name="Normal 82" xfId="738"/>
    <cellStyle name="Normal 82 2" xfId="739"/>
    <cellStyle name="Normal 82 3" xfId="740"/>
    <cellStyle name="Normal 83" xfId="741"/>
    <cellStyle name="Normal 83 2" xfId="742"/>
    <cellStyle name="Normal 83 3" xfId="743"/>
    <cellStyle name="Normal 84" xfId="744"/>
    <cellStyle name="Normal 84 2" xfId="745"/>
    <cellStyle name="Normal 84 3" xfId="746"/>
    <cellStyle name="Normal 85" xfId="747"/>
    <cellStyle name="Normal 85 2" xfId="748"/>
    <cellStyle name="Normal 85 3" xfId="749"/>
    <cellStyle name="Normal 86" xfId="750"/>
    <cellStyle name="Normal 86 2" xfId="751"/>
    <cellStyle name="Normal 86 3" xfId="752"/>
    <cellStyle name="Normal 87" xfId="753"/>
    <cellStyle name="Normal 87 2" xfId="754"/>
    <cellStyle name="Normal 87 3" xfId="755"/>
    <cellStyle name="Normal 88" xfId="756"/>
    <cellStyle name="Normal 88 2" xfId="757"/>
    <cellStyle name="Normal 88 3" xfId="758"/>
    <cellStyle name="Normal 89" xfId="759"/>
    <cellStyle name="Normal 89 2" xfId="760"/>
    <cellStyle name="Normal 89 3" xfId="761"/>
    <cellStyle name="Normal 9" xfId="762"/>
    <cellStyle name="Normal 9 2" xfId="763"/>
    <cellStyle name="Normal 9 2 2" xfId="764"/>
    <cellStyle name="Normal 9 2 3" xfId="765"/>
    <cellStyle name="Normal 9 3" xfId="766"/>
    <cellStyle name="Normal 9 4" xfId="767"/>
    <cellStyle name="Normal 90" xfId="768"/>
    <cellStyle name="Normal 90 2" xfId="769"/>
    <cellStyle name="Normal 90 3" xfId="770"/>
    <cellStyle name="Normal 91" xfId="771"/>
    <cellStyle name="Normal 91 2" xfId="772"/>
    <cellStyle name="Normal 91 3" xfId="773"/>
    <cellStyle name="Normal 92" xfId="774"/>
    <cellStyle name="Normal 92 2" xfId="775"/>
    <cellStyle name="Normal 92 3" xfId="776"/>
    <cellStyle name="Normal 93" xfId="777"/>
    <cellStyle name="Normal 93 2" xfId="778"/>
    <cellStyle name="Normal 93 3" xfId="779"/>
    <cellStyle name="Normal 94" xfId="780"/>
    <cellStyle name="Normal 94 2" xfId="781"/>
    <cellStyle name="Normal 94 3" xfId="782"/>
    <cellStyle name="Normal 95" xfId="783"/>
    <cellStyle name="Normal 95 2" xfId="784"/>
    <cellStyle name="Normal 95 3" xfId="785"/>
    <cellStyle name="Normal 96" xfId="786"/>
    <cellStyle name="Normal 96 2" xfId="787"/>
    <cellStyle name="Normal 96 3" xfId="788"/>
    <cellStyle name="Normal 97" xfId="789"/>
    <cellStyle name="Normal 97 2" xfId="790"/>
    <cellStyle name="Normal 97 3" xfId="791"/>
    <cellStyle name="Normal 98" xfId="792"/>
    <cellStyle name="Normal 98 2" xfId="793"/>
    <cellStyle name="Normal 98 3" xfId="794"/>
    <cellStyle name="Normal 99" xfId="795"/>
    <cellStyle name="Normal_Sayfa2" xfId="7"/>
    <cellStyle name="Normal_TABLO-69" xfId="8"/>
    <cellStyle name="Not 2" xfId="797"/>
    <cellStyle name="Not 3" xfId="798"/>
    <cellStyle name="Not 3 2" xfId="799"/>
    <cellStyle name="Not 3_25.İL-EMOD-Öncelikli Yaşam" xfId="800"/>
    <cellStyle name="Not 4" xfId="801"/>
    <cellStyle name="Nötr" xfId="17" builtinId="28" customBuiltin="1"/>
    <cellStyle name="Nötr 2" xfId="802"/>
    <cellStyle name="Nötr 3" xfId="803"/>
    <cellStyle name="Nötr 4" xfId="804"/>
    <cellStyle name="Stil 1" xfId="805"/>
    <cellStyle name="Toplam 2" xfId="807"/>
    <cellStyle name="Toplam 3" xfId="808"/>
    <cellStyle name="Toplam 4" xfId="809"/>
    <cellStyle name="Toplam 5" xfId="806"/>
    <cellStyle name="Uyarı Metni" xfId="20" builtinId="11" customBuiltin="1"/>
    <cellStyle name="Uyarı Metni 2" xfId="810"/>
    <cellStyle name="Uyarı Metni 3" xfId="811"/>
    <cellStyle name="Uyarı Metni 4" xfId="812"/>
    <cellStyle name="Virgül" xfId="9" builtinId="3"/>
    <cellStyle name="Virgül 2" xfId="814"/>
    <cellStyle name="Virgül 2 2" xfId="10"/>
    <cellStyle name="Virgül 3" xfId="815"/>
    <cellStyle name="Virgül 3 2" xfId="816"/>
    <cellStyle name="Virgül 4" xfId="817"/>
    <cellStyle name="Virgül 4 2" xfId="818"/>
    <cellStyle name="Virgül 5" xfId="819"/>
    <cellStyle name="Virgül 6" xfId="820"/>
    <cellStyle name="Virgül 7" xfId="813"/>
    <cellStyle name="Virgül 7 2" xfId="876"/>
    <cellStyle name="Virgül 8" xfId="888"/>
    <cellStyle name="Virgül 8 2" xfId="893"/>
    <cellStyle name="Vurgu1 2" xfId="822"/>
    <cellStyle name="Vurgu1 3" xfId="823"/>
    <cellStyle name="Vurgu1 4" xfId="824"/>
    <cellStyle name="Vurgu1 5" xfId="821"/>
    <cellStyle name="Vurgu2" xfId="22" builtinId="33" customBuiltin="1"/>
    <cellStyle name="Vurgu2 2" xfId="825"/>
    <cellStyle name="Vurgu2 3" xfId="826"/>
    <cellStyle name="Vurgu2 4" xfId="827"/>
    <cellStyle name="Vurgu3" xfId="25" builtinId="37" customBuiltin="1"/>
    <cellStyle name="Vurgu3 2" xfId="828"/>
    <cellStyle name="Vurgu3 3" xfId="829"/>
    <cellStyle name="Vurgu3 4" xfId="830"/>
    <cellStyle name="Vurgu4 2" xfId="832"/>
    <cellStyle name="Vurgu4 3" xfId="833"/>
    <cellStyle name="Vurgu4 4" xfId="834"/>
    <cellStyle name="Vurgu4 5" xfId="831"/>
    <cellStyle name="Vurgu5" xfId="26" builtinId="45" customBuiltin="1"/>
    <cellStyle name="Vurgu5 2" xfId="835"/>
    <cellStyle name="Vurgu5 3" xfId="836"/>
    <cellStyle name="Vurgu5 4" xfId="837"/>
    <cellStyle name="Vurgu6" xfId="28" builtinId="49" customBuiltin="1"/>
    <cellStyle name="Vurgu6 2" xfId="838"/>
    <cellStyle name="Vurgu6 3" xfId="839"/>
    <cellStyle name="Vurgu6 4" xfId="840"/>
    <cellStyle name="Yüzde" xfId="11" builtinId="5"/>
    <cellStyle name="Yüzde 2" xfId="841"/>
    <cellStyle name="Yüzde 2 2" xfId="842"/>
    <cellStyle name="Yüzde 2 3" xfId="843"/>
    <cellStyle name="Yüzde 3" xfId="844"/>
    <cellStyle name="Yüzde 4" xfId="845"/>
    <cellStyle name="Yüzde 4 2" xfId="84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322158574365312E-2"/>
          <c:y val="4.2096947596611874E-2"/>
          <c:w val="0.91666266405415375"/>
          <c:h val="0.67219512165994566"/>
        </c:manualLayout>
      </c:layout>
      <c:lineChart>
        <c:grouping val="standard"/>
        <c:varyColors val="0"/>
        <c:ser>
          <c:idx val="0"/>
          <c:order val="0"/>
          <c:tx>
            <c:strRef>
              <c:f>Endeksler!$C$1</c:f>
              <c:strCache>
                <c:ptCount val="1"/>
                <c:pt idx="0">
                  <c:v>4/a_endeks</c:v>
                </c:pt>
              </c:strCache>
            </c:strRef>
          </c:tx>
          <c:marker>
            <c:symbol val="none"/>
          </c:marker>
          <c:dLbls>
            <c:dLbl>
              <c:idx val="88"/>
              <c:layout>
                <c:manualLayout>
                  <c:x val="-9.4090452782522559E-3"/>
                  <c:y val="-5.68748565066776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" sourceLinked="0"/>
            <c:showLegendKey val="0"/>
            <c:showVal val="0"/>
            <c:showCatName val="0"/>
            <c:showSerName val="0"/>
            <c:showPercent val="0"/>
            <c:showBubbleSize val="0"/>
          </c:dLbls>
          <c:cat>
            <c:numRef>
              <c:f>Endeksler!$A$2:$A$90</c:f>
              <c:numCache>
                <c:formatCode>mmm\-yy</c:formatCode>
                <c:ptCount val="89"/>
                <c:pt idx="0">
                  <c:v>39722</c:v>
                </c:pt>
                <c:pt idx="1">
                  <c:v>39753</c:v>
                </c:pt>
                <c:pt idx="2">
                  <c:v>39783</c:v>
                </c:pt>
                <c:pt idx="3">
                  <c:v>39814</c:v>
                </c:pt>
                <c:pt idx="4">
                  <c:v>39845</c:v>
                </c:pt>
                <c:pt idx="5">
                  <c:v>39873</c:v>
                </c:pt>
                <c:pt idx="6">
                  <c:v>39904</c:v>
                </c:pt>
                <c:pt idx="7">
                  <c:v>39934</c:v>
                </c:pt>
                <c:pt idx="8">
                  <c:v>39965</c:v>
                </c:pt>
                <c:pt idx="9">
                  <c:v>39995</c:v>
                </c:pt>
                <c:pt idx="10">
                  <c:v>40026</c:v>
                </c:pt>
                <c:pt idx="11">
                  <c:v>40057</c:v>
                </c:pt>
                <c:pt idx="12">
                  <c:v>40087</c:v>
                </c:pt>
                <c:pt idx="13">
                  <c:v>40118</c:v>
                </c:pt>
                <c:pt idx="14">
                  <c:v>40148</c:v>
                </c:pt>
                <c:pt idx="15">
                  <c:v>40179</c:v>
                </c:pt>
                <c:pt idx="16">
                  <c:v>40210</c:v>
                </c:pt>
                <c:pt idx="17">
                  <c:v>40238</c:v>
                </c:pt>
                <c:pt idx="18">
                  <c:v>40269</c:v>
                </c:pt>
                <c:pt idx="19">
                  <c:v>40299</c:v>
                </c:pt>
                <c:pt idx="20">
                  <c:v>40330</c:v>
                </c:pt>
                <c:pt idx="21">
                  <c:v>40360</c:v>
                </c:pt>
                <c:pt idx="22">
                  <c:v>40391</c:v>
                </c:pt>
                <c:pt idx="23">
                  <c:v>40422</c:v>
                </c:pt>
                <c:pt idx="24">
                  <c:v>40452</c:v>
                </c:pt>
                <c:pt idx="25">
                  <c:v>40483</c:v>
                </c:pt>
                <c:pt idx="26">
                  <c:v>40513</c:v>
                </c:pt>
                <c:pt idx="27">
                  <c:v>40544</c:v>
                </c:pt>
                <c:pt idx="28">
                  <c:v>40575</c:v>
                </c:pt>
                <c:pt idx="29">
                  <c:v>40603</c:v>
                </c:pt>
                <c:pt idx="30">
                  <c:v>40634</c:v>
                </c:pt>
                <c:pt idx="31">
                  <c:v>40664</c:v>
                </c:pt>
                <c:pt idx="32">
                  <c:v>40695</c:v>
                </c:pt>
                <c:pt idx="33">
                  <c:v>40725</c:v>
                </c:pt>
                <c:pt idx="34">
                  <c:v>40756</c:v>
                </c:pt>
                <c:pt idx="35">
                  <c:v>40787</c:v>
                </c:pt>
                <c:pt idx="36">
                  <c:v>40817</c:v>
                </c:pt>
                <c:pt idx="37">
                  <c:v>40848</c:v>
                </c:pt>
                <c:pt idx="38">
                  <c:v>40878</c:v>
                </c:pt>
                <c:pt idx="39">
                  <c:v>40909</c:v>
                </c:pt>
                <c:pt idx="40">
                  <c:v>40940</c:v>
                </c:pt>
                <c:pt idx="41">
                  <c:v>40969</c:v>
                </c:pt>
                <c:pt idx="42">
                  <c:v>41000</c:v>
                </c:pt>
                <c:pt idx="43">
                  <c:v>41030</c:v>
                </c:pt>
                <c:pt idx="44">
                  <c:v>41061</c:v>
                </c:pt>
                <c:pt idx="45">
                  <c:v>41091</c:v>
                </c:pt>
                <c:pt idx="46">
                  <c:v>41122</c:v>
                </c:pt>
                <c:pt idx="47">
                  <c:v>41153</c:v>
                </c:pt>
                <c:pt idx="48">
                  <c:v>41183</c:v>
                </c:pt>
                <c:pt idx="49">
                  <c:v>41214</c:v>
                </c:pt>
                <c:pt idx="50">
                  <c:v>41244</c:v>
                </c:pt>
                <c:pt idx="51">
                  <c:v>41275</c:v>
                </c:pt>
                <c:pt idx="52">
                  <c:v>41306</c:v>
                </c:pt>
                <c:pt idx="53">
                  <c:v>41334</c:v>
                </c:pt>
                <c:pt idx="54">
                  <c:v>41365</c:v>
                </c:pt>
                <c:pt idx="55">
                  <c:v>41395</c:v>
                </c:pt>
                <c:pt idx="56">
                  <c:v>41426</c:v>
                </c:pt>
                <c:pt idx="57">
                  <c:v>41456</c:v>
                </c:pt>
                <c:pt idx="58">
                  <c:v>41487</c:v>
                </c:pt>
                <c:pt idx="59">
                  <c:v>41518</c:v>
                </c:pt>
                <c:pt idx="60">
                  <c:v>41548</c:v>
                </c:pt>
                <c:pt idx="61">
                  <c:v>41579</c:v>
                </c:pt>
                <c:pt idx="62">
                  <c:v>41609</c:v>
                </c:pt>
                <c:pt idx="63">
                  <c:v>41640</c:v>
                </c:pt>
                <c:pt idx="64">
                  <c:v>41671</c:v>
                </c:pt>
                <c:pt idx="65">
                  <c:v>41699</c:v>
                </c:pt>
                <c:pt idx="66">
                  <c:v>41730</c:v>
                </c:pt>
                <c:pt idx="67">
                  <c:v>41760</c:v>
                </c:pt>
                <c:pt idx="68">
                  <c:v>41791</c:v>
                </c:pt>
                <c:pt idx="69">
                  <c:v>41821</c:v>
                </c:pt>
                <c:pt idx="70">
                  <c:v>41852</c:v>
                </c:pt>
                <c:pt idx="71">
                  <c:v>41883</c:v>
                </c:pt>
                <c:pt idx="72">
                  <c:v>41913</c:v>
                </c:pt>
                <c:pt idx="73">
                  <c:v>41944</c:v>
                </c:pt>
                <c:pt idx="74">
                  <c:v>41974</c:v>
                </c:pt>
                <c:pt idx="75">
                  <c:v>42005</c:v>
                </c:pt>
                <c:pt idx="76">
                  <c:v>42036</c:v>
                </c:pt>
                <c:pt idx="77">
                  <c:v>42064</c:v>
                </c:pt>
                <c:pt idx="78">
                  <c:v>42095</c:v>
                </c:pt>
                <c:pt idx="79">
                  <c:v>42125</c:v>
                </c:pt>
                <c:pt idx="80">
                  <c:v>42156</c:v>
                </c:pt>
                <c:pt idx="81">
                  <c:v>42186</c:v>
                </c:pt>
                <c:pt idx="82">
                  <c:v>42217</c:v>
                </c:pt>
                <c:pt idx="83">
                  <c:v>42248</c:v>
                </c:pt>
                <c:pt idx="84">
                  <c:v>42278</c:v>
                </c:pt>
                <c:pt idx="85">
                  <c:v>42309</c:v>
                </c:pt>
                <c:pt idx="86">
                  <c:v>42339</c:v>
                </c:pt>
                <c:pt idx="87">
                  <c:v>42370</c:v>
                </c:pt>
                <c:pt idx="88">
                  <c:v>42401</c:v>
                </c:pt>
              </c:numCache>
            </c:numRef>
          </c:cat>
          <c:val>
            <c:numRef>
              <c:f>Endeksler!$C$2:$C$90</c:f>
              <c:numCache>
                <c:formatCode>#.##00</c:formatCode>
                <c:ptCount val="89"/>
                <c:pt idx="0">
                  <c:v>100</c:v>
                </c:pt>
                <c:pt idx="1">
                  <c:v>98.935157001101757</c:v>
                </c:pt>
                <c:pt idx="2">
                  <c:v>96.524679559154805</c:v>
                </c:pt>
                <c:pt idx="3">
                  <c:v>92.994194257503565</c:v>
                </c:pt>
                <c:pt idx="4">
                  <c:v>91.692419771366815</c:v>
                </c:pt>
                <c:pt idx="5">
                  <c:v>92.218125214913798</c:v>
                </c:pt>
                <c:pt idx="6">
                  <c:v>93.235884550067013</c:v>
                </c:pt>
                <c:pt idx="7">
                  <c:v>95.118277145804527</c:v>
                </c:pt>
                <c:pt idx="8">
                  <c:v>97.837780879164058</c:v>
                </c:pt>
                <c:pt idx="9">
                  <c:v>98.831274693155748</c:v>
                </c:pt>
                <c:pt idx="10">
                  <c:v>98.439868437673255</c:v>
                </c:pt>
                <c:pt idx="11">
                  <c:v>98.138967203278611</c:v>
                </c:pt>
                <c:pt idx="12">
                  <c:v>99.197724633155318</c:v>
                </c:pt>
                <c:pt idx="13">
                  <c:v>98.42153497568404</c:v>
                </c:pt>
                <c:pt idx="14">
                  <c:v>99.016067656615135</c:v>
                </c:pt>
                <c:pt idx="15">
                  <c:v>97.31390658881817</c:v>
                </c:pt>
                <c:pt idx="16">
                  <c:v>97.589643172934544</c:v>
                </c:pt>
                <c:pt idx="17">
                  <c:v>100.17653632657071</c:v>
                </c:pt>
                <c:pt idx="18">
                  <c:v>102.65055588109391</c:v>
                </c:pt>
                <c:pt idx="19">
                  <c:v>105.31421492431525</c:v>
                </c:pt>
                <c:pt idx="20">
                  <c:v>106.83267952757562</c:v>
                </c:pt>
                <c:pt idx="21">
                  <c:v>109.39610760426388</c:v>
                </c:pt>
                <c:pt idx="22">
                  <c:v>108.96917478368269</c:v>
                </c:pt>
                <c:pt idx="23">
                  <c:v>109.20783873921923</c:v>
                </c:pt>
                <c:pt idx="24">
                  <c:v>109.56865267475561</c:v>
                </c:pt>
                <c:pt idx="25">
                  <c:v>108.71650853690203</c:v>
                </c:pt>
                <c:pt idx="26">
                  <c:v>109.98772359806033</c:v>
                </c:pt>
                <c:pt idx="27">
                  <c:v>109.22070067158367</c:v>
                </c:pt>
                <c:pt idx="28">
                  <c:v>109.32133734271821</c:v>
                </c:pt>
                <c:pt idx="29">
                  <c:v>112.41344237503421</c:v>
                </c:pt>
                <c:pt idx="30">
                  <c:v>115.26168604691962</c:v>
                </c:pt>
                <c:pt idx="31">
                  <c:v>118.10619065747829</c:v>
                </c:pt>
                <c:pt idx="32">
                  <c:v>121.1182731984084</c:v>
                </c:pt>
                <c:pt idx="33">
                  <c:v>121.84792744159607</c:v>
                </c:pt>
                <c:pt idx="34">
                  <c:v>119.37430262668509</c:v>
                </c:pt>
                <c:pt idx="35">
                  <c:v>121.29029194941718</c:v>
                </c:pt>
                <c:pt idx="36">
                  <c:v>121.47147743142057</c:v>
                </c:pt>
                <c:pt idx="37">
                  <c:v>120.44153599323504</c:v>
                </c:pt>
                <c:pt idx="38">
                  <c:v>120.95412730966532</c:v>
                </c:pt>
                <c:pt idx="39">
                  <c:v>120.14604049852981</c:v>
                </c:pt>
                <c:pt idx="40">
                  <c:v>118.92002312296927</c:v>
                </c:pt>
                <c:pt idx="41">
                  <c:v>123.43664473084021</c:v>
                </c:pt>
                <c:pt idx="42">
                  <c:v>126.3371694713647</c:v>
                </c:pt>
                <c:pt idx="43">
                  <c:v>129.61470343651536</c:v>
                </c:pt>
                <c:pt idx="44">
                  <c:v>132.53474585786566</c:v>
                </c:pt>
                <c:pt idx="45">
                  <c:v>132.76347553316162</c:v>
                </c:pt>
                <c:pt idx="46">
                  <c:v>128.46743661359028</c:v>
                </c:pt>
                <c:pt idx="47">
                  <c:v>132.33738701675099</c:v>
                </c:pt>
                <c:pt idx="48">
                  <c:v>128.77180278458093</c:v>
                </c:pt>
                <c:pt idx="49">
                  <c:v>131.54567093453286</c:v>
                </c:pt>
                <c:pt idx="50">
                  <c:v>130.91780468634869</c:v>
                </c:pt>
                <c:pt idx="51">
                  <c:v>129.58550367020118</c:v>
                </c:pt>
                <c:pt idx="52">
                  <c:v>128.81715398002794</c:v>
                </c:pt>
                <c:pt idx="53">
                  <c:v>131.91814065361862</c:v>
                </c:pt>
                <c:pt idx="54">
                  <c:v>134.45732513912378</c:v>
                </c:pt>
                <c:pt idx="55">
                  <c:v>135.46225543688027</c:v>
                </c:pt>
                <c:pt idx="56">
                  <c:v>137.73400383511463</c:v>
                </c:pt>
                <c:pt idx="57">
                  <c:v>138.32626676327553</c:v>
                </c:pt>
                <c:pt idx="58">
                  <c:v>137.52993442059244</c:v>
                </c:pt>
                <c:pt idx="59">
                  <c:v>139.02925415266071</c:v>
                </c:pt>
                <c:pt idx="60">
                  <c:v>136.10838935711828</c:v>
                </c:pt>
                <c:pt idx="61">
                  <c:v>137.69422285419546</c:v>
                </c:pt>
                <c:pt idx="62">
                  <c:v>136.88816456606713</c:v>
                </c:pt>
                <c:pt idx="63">
                  <c:v>136.49172538052898</c:v>
                </c:pt>
                <c:pt idx="64">
                  <c:v>136.90904190555725</c:v>
                </c:pt>
                <c:pt idx="65">
                  <c:v>139.25739171853837</c:v>
                </c:pt>
                <c:pt idx="66">
                  <c:v>141.10556258289532</c:v>
                </c:pt>
                <c:pt idx="67">
                  <c:v>143.29659769542243</c:v>
                </c:pt>
                <c:pt idx="68">
                  <c:v>146.39876858784976</c:v>
                </c:pt>
                <c:pt idx="69">
                  <c:v>143.74832235664812</c:v>
                </c:pt>
                <c:pt idx="70">
                  <c:v>144.87147716826084</c:v>
                </c:pt>
                <c:pt idx="71">
                  <c:v>146.07116760468494</c:v>
                </c:pt>
                <c:pt idx="72">
                  <c:v>144.8635933410059</c:v>
                </c:pt>
                <c:pt idx="73">
                  <c:v>145.14761945697865</c:v>
                </c:pt>
                <c:pt idx="74">
                  <c:v>145.17779510733408</c:v>
                </c:pt>
                <c:pt idx="75">
                  <c:v>143.18386664116943</c:v>
                </c:pt>
                <c:pt idx="76">
                  <c:v>142.75536582712863</c:v>
                </c:pt>
                <c:pt idx="77">
                  <c:v>146.14277994933298</c:v>
                </c:pt>
                <c:pt idx="78">
                  <c:v>150.01498914027468</c:v>
                </c:pt>
                <c:pt idx="79">
                  <c:v>151.65064754840384</c:v>
                </c:pt>
                <c:pt idx="80">
                  <c:v>153.87810835514634</c:v>
                </c:pt>
                <c:pt idx="81">
                  <c:v>152.31768073811045</c:v>
                </c:pt>
                <c:pt idx="82">
                  <c:v>153.74446706643556</c:v>
                </c:pt>
                <c:pt idx="83">
                  <c:v>150.89922780159861</c:v>
                </c:pt>
                <c:pt idx="84">
                  <c:v>153.56176841591872</c:v>
                </c:pt>
                <c:pt idx="85">
                  <c:v>153.94861323588236</c:v>
                </c:pt>
                <c:pt idx="86">
                  <c:v>153.5032482684089</c:v>
                </c:pt>
                <c:pt idx="87">
                  <c:v>149.35185948673325</c:v>
                </c:pt>
                <c:pt idx="88">
                  <c:v>148.85092395385232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Endeksler!$E$1</c:f>
              <c:strCache>
                <c:ptCount val="1"/>
                <c:pt idx="0">
                  <c:v>Esnaf (4/b) Endeks</c:v>
                </c:pt>
              </c:strCache>
            </c:strRef>
          </c:tx>
          <c:marker>
            <c:symbol val="none"/>
          </c:marker>
          <c:dLbls>
            <c:dLbl>
              <c:idx val="88"/>
              <c:layout>
                <c:manualLayout>
                  <c:x val="-6.2726968521682087E-3"/>
                  <c:y val="4.549988520534211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" sourceLinked="0"/>
            <c:showLegendKey val="0"/>
            <c:showVal val="0"/>
            <c:showCatName val="0"/>
            <c:showSerName val="0"/>
            <c:showPercent val="0"/>
            <c:showBubbleSize val="0"/>
          </c:dLbls>
          <c:cat>
            <c:numRef>
              <c:f>Endeksler!$A$2:$A$90</c:f>
              <c:numCache>
                <c:formatCode>mmm\-yy</c:formatCode>
                <c:ptCount val="89"/>
                <c:pt idx="0">
                  <c:v>39722</c:v>
                </c:pt>
                <c:pt idx="1">
                  <c:v>39753</c:v>
                </c:pt>
                <c:pt idx="2">
                  <c:v>39783</c:v>
                </c:pt>
                <c:pt idx="3">
                  <c:v>39814</c:v>
                </c:pt>
                <c:pt idx="4">
                  <c:v>39845</c:v>
                </c:pt>
                <c:pt idx="5">
                  <c:v>39873</c:v>
                </c:pt>
                <c:pt idx="6">
                  <c:v>39904</c:v>
                </c:pt>
                <c:pt idx="7">
                  <c:v>39934</c:v>
                </c:pt>
                <c:pt idx="8">
                  <c:v>39965</c:v>
                </c:pt>
                <c:pt idx="9">
                  <c:v>39995</c:v>
                </c:pt>
                <c:pt idx="10">
                  <c:v>40026</c:v>
                </c:pt>
                <c:pt idx="11">
                  <c:v>40057</c:v>
                </c:pt>
                <c:pt idx="12">
                  <c:v>40087</c:v>
                </c:pt>
                <c:pt idx="13">
                  <c:v>40118</c:v>
                </c:pt>
                <c:pt idx="14">
                  <c:v>40148</c:v>
                </c:pt>
                <c:pt idx="15">
                  <c:v>40179</c:v>
                </c:pt>
                <c:pt idx="16">
                  <c:v>40210</c:v>
                </c:pt>
                <c:pt idx="17">
                  <c:v>40238</c:v>
                </c:pt>
                <c:pt idx="18">
                  <c:v>40269</c:v>
                </c:pt>
                <c:pt idx="19">
                  <c:v>40299</c:v>
                </c:pt>
                <c:pt idx="20">
                  <c:v>40330</c:v>
                </c:pt>
                <c:pt idx="21">
                  <c:v>40360</c:v>
                </c:pt>
                <c:pt idx="22">
                  <c:v>40391</c:v>
                </c:pt>
                <c:pt idx="23">
                  <c:v>40422</c:v>
                </c:pt>
                <c:pt idx="24">
                  <c:v>40452</c:v>
                </c:pt>
                <c:pt idx="25">
                  <c:v>40483</c:v>
                </c:pt>
                <c:pt idx="26">
                  <c:v>40513</c:v>
                </c:pt>
                <c:pt idx="27">
                  <c:v>40544</c:v>
                </c:pt>
                <c:pt idx="28">
                  <c:v>40575</c:v>
                </c:pt>
                <c:pt idx="29">
                  <c:v>40603</c:v>
                </c:pt>
                <c:pt idx="30">
                  <c:v>40634</c:v>
                </c:pt>
                <c:pt idx="31">
                  <c:v>40664</c:v>
                </c:pt>
                <c:pt idx="32">
                  <c:v>40695</c:v>
                </c:pt>
                <c:pt idx="33">
                  <c:v>40725</c:v>
                </c:pt>
                <c:pt idx="34">
                  <c:v>40756</c:v>
                </c:pt>
                <c:pt idx="35">
                  <c:v>40787</c:v>
                </c:pt>
                <c:pt idx="36">
                  <c:v>40817</c:v>
                </c:pt>
                <c:pt idx="37">
                  <c:v>40848</c:v>
                </c:pt>
                <c:pt idx="38">
                  <c:v>40878</c:v>
                </c:pt>
                <c:pt idx="39">
                  <c:v>40909</c:v>
                </c:pt>
                <c:pt idx="40">
                  <c:v>40940</c:v>
                </c:pt>
                <c:pt idx="41">
                  <c:v>40969</c:v>
                </c:pt>
                <c:pt idx="42">
                  <c:v>41000</c:v>
                </c:pt>
                <c:pt idx="43">
                  <c:v>41030</c:v>
                </c:pt>
                <c:pt idx="44">
                  <c:v>41061</c:v>
                </c:pt>
                <c:pt idx="45">
                  <c:v>41091</c:v>
                </c:pt>
                <c:pt idx="46">
                  <c:v>41122</c:v>
                </c:pt>
                <c:pt idx="47">
                  <c:v>41153</c:v>
                </c:pt>
                <c:pt idx="48">
                  <c:v>41183</c:v>
                </c:pt>
                <c:pt idx="49">
                  <c:v>41214</c:v>
                </c:pt>
                <c:pt idx="50">
                  <c:v>41244</c:v>
                </c:pt>
                <c:pt idx="51">
                  <c:v>41275</c:v>
                </c:pt>
                <c:pt idx="52">
                  <c:v>41306</c:v>
                </c:pt>
                <c:pt idx="53">
                  <c:v>41334</c:v>
                </c:pt>
                <c:pt idx="54">
                  <c:v>41365</c:v>
                </c:pt>
                <c:pt idx="55">
                  <c:v>41395</c:v>
                </c:pt>
                <c:pt idx="56">
                  <c:v>41426</c:v>
                </c:pt>
                <c:pt idx="57">
                  <c:v>41456</c:v>
                </c:pt>
                <c:pt idx="58">
                  <c:v>41487</c:v>
                </c:pt>
                <c:pt idx="59">
                  <c:v>41518</c:v>
                </c:pt>
                <c:pt idx="60">
                  <c:v>41548</c:v>
                </c:pt>
                <c:pt idx="61">
                  <c:v>41579</c:v>
                </c:pt>
                <c:pt idx="62">
                  <c:v>41609</c:v>
                </c:pt>
                <c:pt idx="63">
                  <c:v>41640</c:v>
                </c:pt>
                <c:pt idx="64">
                  <c:v>41671</c:v>
                </c:pt>
                <c:pt idx="65">
                  <c:v>41699</c:v>
                </c:pt>
                <c:pt idx="66">
                  <c:v>41730</c:v>
                </c:pt>
                <c:pt idx="67">
                  <c:v>41760</c:v>
                </c:pt>
                <c:pt idx="68">
                  <c:v>41791</c:v>
                </c:pt>
                <c:pt idx="69">
                  <c:v>41821</c:v>
                </c:pt>
                <c:pt idx="70">
                  <c:v>41852</c:v>
                </c:pt>
                <c:pt idx="71">
                  <c:v>41883</c:v>
                </c:pt>
                <c:pt idx="72">
                  <c:v>41913</c:v>
                </c:pt>
                <c:pt idx="73">
                  <c:v>41944</c:v>
                </c:pt>
                <c:pt idx="74">
                  <c:v>41974</c:v>
                </c:pt>
                <c:pt idx="75">
                  <c:v>42005</c:v>
                </c:pt>
                <c:pt idx="76">
                  <c:v>42036</c:v>
                </c:pt>
                <c:pt idx="77">
                  <c:v>42064</c:v>
                </c:pt>
                <c:pt idx="78">
                  <c:v>42095</c:v>
                </c:pt>
                <c:pt idx="79">
                  <c:v>42125</c:v>
                </c:pt>
                <c:pt idx="80">
                  <c:v>42156</c:v>
                </c:pt>
                <c:pt idx="81">
                  <c:v>42186</c:v>
                </c:pt>
                <c:pt idx="82">
                  <c:v>42217</c:v>
                </c:pt>
                <c:pt idx="83">
                  <c:v>42248</c:v>
                </c:pt>
                <c:pt idx="84">
                  <c:v>42278</c:v>
                </c:pt>
                <c:pt idx="85">
                  <c:v>42309</c:v>
                </c:pt>
                <c:pt idx="86">
                  <c:v>42339</c:v>
                </c:pt>
                <c:pt idx="87">
                  <c:v>42370</c:v>
                </c:pt>
                <c:pt idx="88">
                  <c:v>42401</c:v>
                </c:pt>
              </c:numCache>
            </c:numRef>
          </c:cat>
          <c:val>
            <c:numRef>
              <c:f>Endeksler!$E$2:$E$90</c:f>
              <c:numCache>
                <c:formatCode>#.##00</c:formatCode>
                <c:ptCount val="89"/>
                <c:pt idx="0">
                  <c:v>100</c:v>
                </c:pt>
                <c:pt idx="1">
                  <c:v>100.06705496779948</c:v>
                </c:pt>
                <c:pt idx="2">
                  <c:v>99.345206407335112</c:v>
                </c:pt>
                <c:pt idx="3">
                  <c:v>100.10066097039687</c:v>
                </c:pt>
                <c:pt idx="4">
                  <c:v>100.43253333249579</c:v>
                </c:pt>
                <c:pt idx="5">
                  <c:v>100.29538734058741</c:v>
                </c:pt>
                <c:pt idx="6">
                  <c:v>101.10643314159067</c:v>
                </c:pt>
                <c:pt idx="7">
                  <c:v>101.83048022558945</c:v>
                </c:pt>
                <c:pt idx="8">
                  <c:v>99.178537385107518</c:v>
                </c:pt>
                <c:pt idx="9">
                  <c:v>95.812179087539448</c:v>
                </c:pt>
                <c:pt idx="10">
                  <c:v>93.489753048226703</c:v>
                </c:pt>
                <c:pt idx="11">
                  <c:v>95.317197217506731</c:v>
                </c:pt>
                <c:pt idx="12">
                  <c:v>95.863006857823052</c:v>
                </c:pt>
                <c:pt idx="13">
                  <c:v>96.001042728304881</c:v>
                </c:pt>
                <c:pt idx="14">
                  <c:v>95.904464730186206</c:v>
                </c:pt>
                <c:pt idx="15">
                  <c:v>95.76402095297621</c:v>
                </c:pt>
                <c:pt idx="16">
                  <c:v>96.123008438666176</c:v>
                </c:pt>
                <c:pt idx="17">
                  <c:v>96.134053402136658</c:v>
                </c:pt>
                <c:pt idx="18">
                  <c:v>96.362438120723027</c:v>
                </c:pt>
                <c:pt idx="19">
                  <c:v>96.862968645390197</c:v>
                </c:pt>
                <c:pt idx="20">
                  <c:v>96.794133920443798</c:v>
                </c:pt>
                <c:pt idx="21">
                  <c:v>97.354186467059762</c:v>
                </c:pt>
                <c:pt idx="22">
                  <c:v>97.427779810539619</c:v>
                </c:pt>
                <c:pt idx="23">
                  <c:v>95.14863219905223</c:v>
                </c:pt>
                <c:pt idx="24">
                  <c:v>95.493462954695246</c:v>
                </c:pt>
                <c:pt idx="25">
                  <c:v>95.921136995998964</c:v>
                </c:pt>
                <c:pt idx="26">
                  <c:v>97.477914262188548</c:v>
                </c:pt>
                <c:pt idx="27">
                  <c:v>98.228670526645871</c:v>
                </c:pt>
                <c:pt idx="28">
                  <c:v>98.588169630476642</c:v>
                </c:pt>
                <c:pt idx="29">
                  <c:v>99.515581300491846</c:v>
                </c:pt>
                <c:pt idx="30">
                  <c:v>99.785838660976268</c:v>
                </c:pt>
                <c:pt idx="31">
                  <c:v>98.673922414550219</c:v>
                </c:pt>
                <c:pt idx="32">
                  <c:v>98.913877028203373</c:v>
                </c:pt>
                <c:pt idx="33">
                  <c:v>97.802785110551724</c:v>
                </c:pt>
                <c:pt idx="34">
                  <c:v>98.244321920378894</c:v>
                </c:pt>
                <c:pt idx="35">
                  <c:v>97.612665170623742</c:v>
                </c:pt>
                <c:pt idx="36">
                  <c:v>97.839374823660094</c:v>
                </c:pt>
                <c:pt idx="37">
                  <c:v>98.352991797936838</c:v>
                </c:pt>
                <c:pt idx="38">
                  <c:v>98.448836954877393</c:v>
                </c:pt>
                <c:pt idx="39">
                  <c:v>99.481671903863798</c:v>
                </c:pt>
                <c:pt idx="40">
                  <c:v>100.56235091262282</c:v>
                </c:pt>
                <c:pt idx="41">
                  <c:v>101.1359561719099</c:v>
                </c:pt>
                <c:pt idx="42">
                  <c:v>101.4189375582674</c:v>
                </c:pt>
                <c:pt idx="43">
                  <c:v>101.0892637197029</c:v>
                </c:pt>
                <c:pt idx="44">
                  <c:v>101.32885043915508</c:v>
                </c:pt>
                <c:pt idx="45">
                  <c:v>101.49834613449835</c:v>
                </c:pt>
                <c:pt idx="46">
                  <c:v>101.41239433346263</c:v>
                </c:pt>
                <c:pt idx="47">
                  <c:v>101.44134155999902</c:v>
                </c:pt>
                <c:pt idx="48">
                  <c:v>104.05936432309292</c:v>
                </c:pt>
                <c:pt idx="49">
                  <c:v>101.22531044984409</c:v>
                </c:pt>
                <c:pt idx="50">
                  <c:v>100.00690964539385</c:v>
                </c:pt>
                <c:pt idx="51">
                  <c:v>100.16054456381032</c:v>
                </c:pt>
                <c:pt idx="52">
                  <c:v>100.87621632005894</c:v>
                </c:pt>
                <c:pt idx="53">
                  <c:v>101.45626011255393</c:v>
                </c:pt>
                <c:pt idx="54">
                  <c:v>102.02101893190492</c:v>
                </c:pt>
                <c:pt idx="55">
                  <c:v>102.52374798010651</c:v>
                </c:pt>
                <c:pt idx="56">
                  <c:v>102.69863529268892</c:v>
                </c:pt>
                <c:pt idx="57">
                  <c:v>102.95999786429142</c:v>
                </c:pt>
                <c:pt idx="58">
                  <c:v>101.83074195458164</c:v>
                </c:pt>
                <c:pt idx="59">
                  <c:v>100.14133365578346</c:v>
                </c:pt>
                <c:pt idx="60">
                  <c:v>99.267368205057338</c:v>
                </c:pt>
                <c:pt idx="61">
                  <c:v>97.366064114180844</c:v>
                </c:pt>
                <c:pt idx="62">
                  <c:v>95.921738843670852</c:v>
                </c:pt>
                <c:pt idx="63">
                  <c:v>96.788585265809346</c:v>
                </c:pt>
                <c:pt idx="64">
                  <c:v>100.7841924064044</c:v>
                </c:pt>
                <c:pt idx="65">
                  <c:v>100.96457602782283</c:v>
                </c:pt>
                <c:pt idx="66">
                  <c:v>99.593848949917103</c:v>
                </c:pt>
                <c:pt idx="67">
                  <c:v>99.708695631690773</c:v>
                </c:pt>
                <c:pt idx="68">
                  <c:v>99.79820694702029</c:v>
                </c:pt>
                <c:pt idx="69">
                  <c:v>101.99903369656083</c:v>
                </c:pt>
                <c:pt idx="70">
                  <c:v>103.84610754025523</c:v>
                </c:pt>
                <c:pt idx="71">
                  <c:v>103.88824590799808</c:v>
                </c:pt>
                <c:pt idx="72">
                  <c:v>104.79408994997313</c:v>
                </c:pt>
                <c:pt idx="73">
                  <c:v>104.20619428771241</c:v>
                </c:pt>
                <c:pt idx="74">
                  <c:v>102.76343939115556</c:v>
                </c:pt>
                <c:pt idx="75">
                  <c:v>103.19942754634828</c:v>
                </c:pt>
                <c:pt idx="76">
                  <c:v>106.150264895913</c:v>
                </c:pt>
                <c:pt idx="77">
                  <c:v>106.04290366331601</c:v>
                </c:pt>
                <c:pt idx="78">
                  <c:v>102.06546051477905</c:v>
                </c:pt>
                <c:pt idx="79">
                  <c:v>106.08331461971039</c:v>
                </c:pt>
                <c:pt idx="80">
                  <c:v>104.50372780603578</c:v>
                </c:pt>
                <c:pt idx="81">
                  <c:v>105.22824600222052</c:v>
                </c:pt>
                <c:pt idx="82">
                  <c:v>105.66758428851328</c:v>
                </c:pt>
                <c:pt idx="83">
                  <c:v>106.11796753827656</c:v>
                </c:pt>
                <c:pt idx="84">
                  <c:v>106.06070123478504</c:v>
                </c:pt>
                <c:pt idx="85">
                  <c:v>106.15288218583491</c:v>
                </c:pt>
                <c:pt idx="86">
                  <c:v>106.5603942266772</c:v>
                </c:pt>
                <c:pt idx="87">
                  <c:v>105.27331573467589</c:v>
                </c:pt>
                <c:pt idx="88">
                  <c:v>102.03892119497083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Endeksler!$G$1</c:f>
              <c:strCache>
                <c:ptCount val="1"/>
                <c:pt idx="0">
                  <c:v>4/b_Tarım_endeks</c:v>
                </c:pt>
              </c:strCache>
            </c:strRef>
          </c:tx>
          <c:marker>
            <c:symbol val="none"/>
          </c:marker>
          <c:dLbls>
            <c:dLbl>
              <c:idx val="88"/>
              <c:layout>
                <c:manualLayout>
                  <c:x val="0"/>
                  <c:y val="6.445817070756799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" sourceLinked="0"/>
            <c:showLegendKey val="0"/>
            <c:showVal val="0"/>
            <c:showCatName val="0"/>
            <c:showSerName val="0"/>
            <c:showPercent val="0"/>
            <c:showBubbleSize val="0"/>
          </c:dLbls>
          <c:cat>
            <c:numRef>
              <c:f>Endeksler!$A$2:$A$90</c:f>
              <c:numCache>
                <c:formatCode>mmm\-yy</c:formatCode>
                <c:ptCount val="89"/>
                <c:pt idx="0">
                  <c:v>39722</c:v>
                </c:pt>
                <c:pt idx="1">
                  <c:v>39753</c:v>
                </c:pt>
                <c:pt idx="2">
                  <c:v>39783</c:v>
                </c:pt>
                <c:pt idx="3">
                  <c:v>39814</c:v>
                </c:pt>
                <c:pt idx="4">
                  <c:v>39845</c:v>
                </c:pt>
                <c:pt idx="5">
                  <c:v>39873</c:v>
                </c:pt>
                <c:pt idx="6">
                  <c:v>39904</c:v>
                </c:pt>
                <c:pt idx="7">
                  <c:v>39934</c:v>
                </c:pt>
                <c:pt idx="8">
                  <c:v>39965</c:v>
                </c:pt>
                <c:pt idx="9">
                  <c:v>39995</c:v>
                </c:pt>
                <c:pt idx="10">
                  <c:v>40026</c:v>
                </c:pt>
                <c:pt idx="11">
                  <c:v>40057</c:v>
                </c:pt>
                <c:pt idx="12">
                  <c:v>40087</c:v>
                </c:pt>
                <c:pt idx="13">
                  <c:v>40118</c:v>
                </c:pt>
                <c:pt idx="14">
                  <c:v>40148</c:v>
                </c:pt>
                <c:pt idx="15">
                  <c:v>40179</c:v>
                </c:pt>
                <c:pt idx="16">
                  <c:v>40210</c:v>
                </c:pt>
                <c:pt idx="17">
                  <c:v>40238</c:v>
                </c:pt>
                <c:pt idx="18">
                  <c:v>40269</c:v>
                </c:pt>
                <c:pt idx="19">
                  <c:v>40299</c:v>
                </c:pt>
                <c:pt idx="20">
                  <c:v>40330</c:v>
                </c:pt>
                <c:pt idx="21">
                  <c:v>40360</c:v>
                </c:pt>
                <c:pt idx="22">
                  <c:v>40391</c:v>
                </c:pt>
                <c:pt idx="23">
                  <c:v>40422</c:v>
                </c:pt>
                <c:pt idx="24">
                  <c:v>40452</c:v>
                </c:pt>
                <c:pt idx="25">
                  <c:v>40483</c:v>
                </c:pt>
                <c:pt idx="26">
                  <c:v>40513</c:v>
                </c:pt>
                <c:pt idx="27">
                  <c:v>40544</c:v>
                </c:pt>
                <c:pt idx="28">
                  <c:v>40575</c:v>
                </c:pt>
                <c:pt idx="29">
                  <c:v>40603</c:v>
                </c:pt>
                <c:pt idx="30">
                  <c:v>40634</c:v>
                </c:pt>
                <c:pt idx="31">
                  <c:v>40664</c:v>
                </c:pt>
                <c:pt idx="32">
                  <c:v>40695</c:v>
                </c:pt>
                <c:pt idx="33">
                  <c:v>40725</c:v>
                </c:pt>
                <c:pt idx="34">
                  <c:v>40756</c:v>
                </c:pt>
                <c:pt idx="35">
                  <c:v>40787</c:v>
                </c:pt>
                <c:pt idx="36">
                  <c:v>40817</c:v>
                </c:pt>
                <c:pt idx="37">
                  <c:v>40848</c:v>
                </c:pt>
                <c:pt idx="38">
                  <c:v>40878</c:v>
                </c:pt>
                <c:pt idx="39">
                  <c:v>40909</c:v>
                </c:pt>
                <c:pt idx="40">
                  <c:v>40940</c:v>
                </c:pt>
                <c:pt idx="41">
                  <c:v>40969</c:v>
                </c:pt>
                <c:pt idx="42">
                  <c:v>41000</c:v>
                </c:pt>
                <c:pt idx="43">
                  <c:v>41030</c:v>
                </c:pt>
                <c:pt idx="44">
                  <c:v>41061</c:v>
                </c:pt>
                <c:pt idx="45">
                  <c:v>41091</c:v>
                </c:pt>
                <c:pt idx="46">
                  <c:v>41122</c:v>
                </c:pt>
                <c:pt idx="47">
                  <c:v>41153</c:v>
                </c:pt>
                <c:pt idx="48">
                  <c:v>41183</c:v>
                </c:pt>
                <c:pt idx="49">
                  <c:v>41214</c:v>
                </c:pt>
                <c:pt idx="50">
                  <c:v>41244</c:v>
                </c:pt>
                <c:pt idx="51">
                  <c:v>41275</c:v>
                </c:pt>
                <c:pt idx="52">
                  <c:v>41306</c:v>
                </c:pt>
                <c:pt idx="53">
                  <c:v>41334</c:v>
                </c:pt>
                <c:pt idx="54">
                  <c:v>41365</c:v>
                </c:pt>
                <c:pt idx="55">
                  <c:v>41395</c:v>
                </c:pt>
                <c:pt idx="56">
                  <c:v>41426</c:v>
                </c:pt>
                <c:pt idx="57">
                  <c:v>41456</c:v>
                </c:pt>
                <c:pt idx="58">
                  <c:v>41487</c:v>
                </c:pt>
                <c:pt idx="59">
                  <c:v>41518</c:v>
                </c:pt>
                <c:pt idx="60">
                  <c:v>41548</c:v>
                </c:pt>
                <c:pt idx="61">
                  <c:v>41579</c:v>
                </c:pt>
                <c:pt idx="62">
                  <c:v>41609</c:v>
                </c:pt>
                <c:pt idx="63">
                  <c:v>41640</c:v>
                </c:pt>
                <c:pt idx="64">
                  <c:v>41671</c:v>
                </c:pt>
                <c:pt idx="65">
                  <c:v>41699</c:v>
                </c:pt>
                <c:pt idx="66">
                  <c:v>41730</c:v>
                </c:pt>
                <c:pt idx="67">
                  <c:v>41760</c:v>
                </c:pt>
                <c:pt idx="68">
                  <c:v>41791</c:v>
                </c:pt>
                <c:pt idx="69">
                  <c:v>41821</c:v>
                </c:pt>
                <c:pt idx="70">
                  <c:v>41852</c:v>
                </c:pt>
                <c:pt idx="71">
                  <c:v>41883</c:v>
                </c:pt>
                <c:pt idx="72">
                  <c:v>41913</c:v>
                </c:pt>
                <c:pt idx="73">
                  <c:v>41944</c:v>
                </c:pt>
                <c:pt idx="74">
                  <c:v>41974</c:v>
                </c:pt>
                <c:pt idx="75">
                  <c:v>42005</c:v>
                </c:pt>
                <c:pt idx="76">
                  <c:v>42036</c:v>
                </c:pt>
                <c:pt idx="77">
                  <c:v>42064</c:v>
                </c:pt>
                <c:pt idx="78">
                  <c:v>42095</c:v>
                </c:pt>
                <c:pt idx="79">
                  <c:v>42125</c:v>
                </c:pt>
                <c:pt idx="80">
                  <c:v>42156</c:v>
                </c:pt>
                <c:pt idx="81">
                  <c:v>42186</c:v>
                </c:pt>
                <c:pt idx="82">
                  <c:v>42217</c:v>
                </c:pt>
                <c:pt idx="83">
                  <c:v>42248</c:v>
                </c:pt>
                <c:pt idx="84">
                  <c:v>42278</c:v>
                </c:pt>
                <c:pt idx="85">
                  <c:v>42309</c:v>
                </c:pt>
                <c:pt idx="86">
                  <c:v>42339</c:v>
                </c:pt>
                <c:pt idx="87">
                  <c:v>42370</c:v>
                </c:pt>
                <c:pt idx="88">
                  <c:v>42401</c:v>
                </c:pt>
              </c:numCache>
            </c:numRef>
          </c:cat>
          <c:val>
            <c:numRef>
              <c:f>Endeksler!$G$2:$G$90</c:f>
              <c:numCache>
                <c:formatCode>#.##00</c:formatCode>
                <c:ptCount val="89"/>
                <c:pt idx="0">
                  <c:v>100</c:v>
                </c:pt>
                <c:pt idx="1">
                  <c:v>100.27369318756291</c:v>
                </c:pt>
                <c:pt idx="2">
                  <c:v>100.35712872723437</c:v>
                </c:pt>
                <c:pt idx="3">
                  <c:v>100.58703803834166</c:v>
                </c:pt>
                <c:pt idx="4">
                  <c:v>100.81140842531904</c:v>
                </c:pt>
                <c:pt idx="5">
                  <c:v>101.13328146086926</c:v>
                </c:pt>
                <c:pt idx="6">
                  <c:v>101.06742980732457</c:v>
                </c:pt>
                <c:pt idx="7">
                  <c:v>101.4301853781195</c:v>
                </c:pt>
                <c:pt idx="8">
                  <c:v>101.86011139391861</c:v>
                </c:pt>
                <c:pt idx="9">
                  <c:v>92.228801526281316</c:v>
                </c:pt>
                <c:pt idx="10">
                  <c:v>92.613009438150883</c:v>
                </c:pt>
                <c:pt idx="11">
                  <c:v>93.122678377534825</c:v>
                </c:pt>
                <c:pt idx="12">
                  <c:v>93.339399774047067</c:v>
                </c:pt>
                <c:pt idx="13">
                  <c:v>93.779524443799701</c:v>
                </c:pt>
                <c:pt idx="14">
                  <c:v>89.386981769906058</c:v>
                </c:pt>
                <c:pt idx="15">
                  <c:v>90.000043959715313</c:v>
                </c:pt>
                <c:pt idx="16">
                  <c:v>91.106597913671919</c:v>
                </c:pt>
                <c:pt idx="17">
                  <c:v>91.789907728557552</c:v>
                </c:pt>
                <c:pt idx="18">
                  <c:v>92.251220981092928</c:v>
                </c:pt>
                <c:pt idx="19">
                  <c:v>92.096570702608133</c:v>
                </c:pt>
                <c:pt idx="20">
                  <c:v>92.747614086451179</c:v>
                </c:pt>
                <c:pt idx="21">
                  <c:v>93.906655940496137</c:v>
                </c:pt>
                <c:pt idx="22">
                  <c:v>94.582053006624733</c:v>
                </c:pt>
                <c:pt idx="23">
                  <c:v>95.298420527428661</c:v>
                </c:pt>
                <c:pt idx="24">
                  <c:v>95.792000211006638</c:v>
                </c:pt>
                <c:pt idx="25">
                  <c:v>96.328308737872618</c:v>
                </c:pt>
                <c:pt idx="26">
                  <c:v>96.810810573190736</c:v>
                </c:pt>
                <c:pt idx="27">
                  <c:v>98.032890659000088</c:v>
                </c:pt>
                <c:pt idx="28">
                  <c:v>100.61183131778037</c:v>
                </c:pt>
                <c:pt idx="29">
                  <c:v>101.80085369767144</c:v>
                </c:pt>
                <c:pt idx="30">
                  <c:v>105.13062629406411</c:v>
                </c:pt>
                <c:pt idx="31">
                  <c:v>107.10432959236155</c:v>
                </c:pt>
                <c:pt idx="32">
                  <c:v>105.47553422044038</c:v>
                </c:pt>
                <c:pt idx="33">
                  <c:v>104.1708098698353</c:v>
                </c:pt>
                <c:pt idx="34">
                  <c:v>102.57489636497115</c:v>
                </c:pt>
                <c:pt idx="35">
                  <c:v>101.63125711597891</c:v>
                </c:pt>
                <c:pt idx="36">
                  <c:v>101.46570482809554</c:v>
                </c:pt>
                <c:pt idx="37">
                  <c:v>100.46087365538222</c:v>
                </c:pt>
                <c:pt idx="38">
                  <c:v>98.625995138055487</c:v>
                </c:pt>
                <c:pt idx="39">
                  <c:v>100.18454288490028</c:v>
                </c:pt>
                <c:pt idx="40">
                  <c:v>100.10436036416228</c:v>
                </c:pt>
                <c:pt idx="41">
                  <c:v>99.8849134653004</c:v>
                </c:pt>
                <c:pt idx="42">
                  <c:v>98.566737441808328</c:v>
                </c:pt>
                <c:pt idx="43">
                  <c:v>97.908220906361407</c:v>
                </c:pt>
                <c:pt idx="44">
                  <c:v>97.098482950224422</c:v>
                </c:pt>
                <c:pt idx="45">
                  <c:v>97.057248737257169</c:v>
                </c:pt>
                <c:pt idx="46">
                  <c:v>96.80659044052031</c:v>
                </c:pt>
                <c:pt idx="47">
                  <c:v>96.461946272435938</c:v>
                </c:pt>
                <c:pt idx="48">
                  <c:v>94.886078397756307</c:v>
                </c:pt>
                <c:pt idx="49">
                  <c:v>94.173403493038975</c:v>
                </c:pt>
                <c:pt idx="50">
                  <c:v>92.917826104158152</c:v>
                </c:pt>
                <c:pt idx="51">
                  <c:v>92.339931686602398</c:v>
                </c:pt>
                <c:pt idx="52">
                  <c:v>91.622597052061494</c:v>
                </c:pt>
                <c:pt idx="53">
                  <c:v>90.988082521177589</c:v>
                </c:pt>
                <c:pt idx="54">
                  <c:v>90.361656577912001</c:v>
                </c:pt>
                <c:pt idx="55">
                  <c:v>89.916608420043872</c:v>
                </c:pt>
                <c:pt idx="56">
                  <c:v>89.012093317683679</c:v>
                </c:pt>
                <c:pt idx="57">
                  <c:v>88.251238564979047</c:v>
                </c:pt>
                <c:pt idx="58">
                  <c:v>86.717923694726153</c:v>
                </c:pt>
                <c:pt idx="59">
                  <c:v>85.282463150768635</c:v>
                </c:pt>
                <c:pt idx="60">
                  <c:v>84.43509567832038</c:v>
                </c:pt>
                <c:pt idx="61">
                  <c:v>82.715127856831998</c:v>
                </c:pt>
                <c:pt idx="62">
                  <c:v>81.629147049643706</c:v>
                </c:pt>
                <c:pt idx="63">
                  <c:v>79.84323965518</c:v>
                </c:pt>
                <c:pt idx="64">
                  <c:v>81.760322840149286</c:v>
                </c:pt>
                <c:pt idx="65">
                  <c:v>82.862656661435466</c:v>
                </c:pt>
                <c:pt idx="66">
                  <c:v>80.306223376897407</c:v>
                </c:pt>
                <c:pt idx="67">
                  <c:v>80.129417401892908</c:v>
                </c:pt>
                <c:pt idx="68">
                  <c:v>80.125900624667551</c:v>
                </c:pt>
                <c:pt idx="69">
                  <c:v>81.532523595377199</c:v>
                </c:pt>
                <c:pt idx="70">
                  <c:v>81.396600155617392</c:v>
                </c:pt>
                <c:pt idx="71">
                  <c:v>81.140490854181223</c:v>
                </c:pt>
                <c:pt idx="72">
                  <c:v>81.139787498736155</c:v>
                </c:pt>
                <c:pt idx="73">
                  <c:v>77.207239285918376</c:v>
                </c:pt>
                <c:pt idx="74">
                  <c:v>76.003534361111477</c:v>
                </c:pt>
                <c:pt idx="75">
                  <c:v>74.760089853658101</c:v>
                </c:pt>
                <c:pt idx="76">
                  <c:v>77.955961157195546</c:v>
                </c:pt>
                <c:pt idx="77">
                  <c:v>76.683415318202393</c:v>
                </c:pt>
                <c:pt idx="78">
                  <c:v>73.794031149854277</c:v>
                </c:pt>
                <c:pt idx="79">
                  <c:v>74.577481196231773</c:v>
                </c:pt>
                <c:pt idx="80">
                  <c:v>73.282867580149542</c:v>
                </c:pt>
                <c:pt idx="81">
                  <c:v>72.880460346138804</c:v>
                </c:pt>
                <c:pt idx="82">
                  <c:v>53.731696273534936</c:v>
                </c:pt>
                <c:pt idx="83">
                  <c:v>71.576087673256225</c:v>
                </c:pt>
                <c:pt idx="84">
                  <c:v>71.048834847745525</c:v>
                </c:pt>
                <c:pt idx="85">
                  <c:v>70.589895419837262</c:v>
                </c:pt>
                <c:pt idx="86">
                  <c:v>70.101151304944153</c:v>
                </c:pt>
                <c:pt idx="87">
                  <c:v>69.686259511783405</c:v>
                </c:pt>
                <c:pt idx="88">
                  <c:v>70.101151304944153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Endeksler!$I$1</c:f>
              <c:strCache>
                <c:ptCount val="1"/>
                <c:pt idx="0">
                  <c:v>4/c_endeks</c:v>
                </c:pt>
              </c:strCache>
            </c:strRef>
          </c:tx>
          <c:marker>
            <c:symbol val="none"/>
          </c:marker>
          <c:dLbls>
            <c:dLbl>
              <c:idx val="88"/>
              <c:layout>
                <c:manualLayout>
                  <c:x val="-1.5681742130421383E-3"/>
                  <c:y val="4.170822810489693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" sourceLinked="0"/>
            <c:showLegendKey val="0"/>
            <c:showVal val="0"/>
            <c:showCatName val="0"/>
            <c:showSerName val="0"/>
            <c:showPercent val="0"/>
            <c:showBubbleSize val="0"/>
          </c:dLbls>
          <c:cat>
            <c:numRef>
              <c:f>Endeksler!$A$2:$A$90</c:f>
              <c:numCache>
                <c:formatCode>mmm\-yy</c:formatCode>
                <c:ptCount val="89"/>
                <c:pt idx="0">
                  <c:v>39722</c:v>
                </c:pt>
                <c:pt idx="1">
                  <c:v>39753</c:v>
                </c:pt>
                <c:pt idx="2">
                  <c:v>39783</c:v>
                </c:pt>
                <c:pt idx="3">
                  <c:v>39814</c:v>
                </c:pt>
                <c:pt idx="4">
                  <c:v>39845</c:v>
                </c:pt>
                <c:pt idx="5">
                  <c:v>39873</c:v>
                </c:pt>
                <c:pt idx="6">
                  <c:v>39904</c:v>
                </c:pt>
                <c:pt idx="7">
                  <c:v>39934</c:v>
                </c:pt>
                <c:pt idx="8">
                  <c:v>39965</c:v>
                </c:pt>
                <c:pt idx="9">
                  <c:v>39995</c:v>
                </c:pt>
                <c:pt idx="10">
                  <c:v>40026</c:v>
                </c:pt>
                <c:pt idx="11">
                  <c:v>40057</c:v>
                </c:pt>
                <c:pt idx="12">
                  <c:v>40087</c:v>
                </c:pt>
                <c:pt idx="13">
                  <c:v>40118</c:v>
                </c:pt>
                <c:pt idx="14">
                  <c:v>40148</c:v>
                </c:pt>
                <c:pt idx="15">
                  <c:v>40179</c:v>
                </c:pt>
                <c:pt idx="16">
                  <c:v>40210</c:v>
                </c:pt>
                <c:pt idx="17">
                  <c:v>40238</c:v>
                </c:pt>
                <c:pt idx="18">
                  <c:v>40269</c:v>
                </c:pt>
                <c:pt idx="19">
                  <c:v>40299</c:v>
                </c:pt>
                <c:pt idx="20">
                  <c:v>40330</c:v>
                </c:pt>
                <c:pt idx="21">
                  <c:v>40360</c:v>
                </c:pt>
                <c:pt idx="22">
                  <c:v>40391</c:v>
                </c:pt>
                <c:pt idx="23">
                  <c:v>40422</c:v>
                </c:pt>
                <c:pt idx="24">
                  <c:v>40452</c:v>
                </c:pt>
                <c:pt idx="25">
                  <c:v>40483</c:v>
                </c:pt>
                <c:pt idx="26">
                  <c:v>40513</c:v>
                </c:pt>
                <c:pt idx="27">
                  <c:v>40544</c:v>
                </c:pt>
                <c:pt idx="28">
                  <c:v>40575</c:v>
                </c:pt>
                <c:pt idx="29">
                  <c:v>40603</c:v>
                </c:pt>
                <c:pt idx="30">
                  <c:v>40634</c:v>
                </c:pt>
                <c:pt idx="31">
                  <c:v>40664</c:v>
                </c:pt>
                <c:pt idx="32">
                  <c:v>40695</c:v>
                </c:pt>
                <c:pt idx="33">
                  <c:v>40725</c:v>
                </c:pt>
                <c:pt idx="34">
                  <c:v>40756</c:v>
                </c:pt>
                <c:pt idx="35">
                  <c:v>40787</c:v>
                </c:pt>
                <c:pt idx="36">
                  <c:v>40817</c:v>
                </c:pt>
                <c:pt idx="37">
                  <c:v>40848</c:v>
                </c:pt>
                <c:pt idx="38">
                  <c:v>40878</c:v>
                </c:pt>
                <c:pt idx="39">
                  <c:v>40909</c:v>
                </c:pt>
                <c:pt idx="40">
                  <c:v>40940</c:v>
                </c:pt>
                <c:pt idx="41">
                  <c:v>40969</c:v>
                </c:pt>
                <c:pt idx="42">
                  <c:v>41000</c:v>
                </c:pt>
                <c:pt idx="43">
                  <c:v>41030</c:v>
                </c:pt>
                <c:pt idx="44">
                  <c:v>41061</c:v>
                </c:pt>
                <c:pt idx="45">
                  <c:v>41091</c:v>
                </c:pt>
                <c:pt idx="46">
                  <c:v>41122</c:v>
                </c:pt>
                <c:pt idx="47">
                  <c:v>41153</c:v>
                </c:pt>
                <c:pt idx="48">
                  <c:v>41183</c:v>
                </c:pt>
                <c:pt idx="49">
                  <c:v>41214</c:v>
                </c:pt>
                <c:pt idx="50">
                  <c:v>41244</c:v>
                </c:pt>
                <c:pt idx="51">
                  <c:v>41275</c:v>
                </c:pt>
                <c:pt idx="52">
                  <c:v>41306</c:v>
                </c:pt>
                <c:pt idx="53">
                  <c:v>41334</c:v>
                </c:pt>
                <c:pt idx="54">
                  <c:v>41365</c:v>
                </c:pt>
                <c:pt idx="55">
                  <c:v>41395</c:v>
                </c:pt>
                <c:pt idx="56">
                  <c:v>41426</c:v>
                </c:pt>
                <c:pt idx="57">
                  <c:v>41456</c:v>
                </c:pt>
                <c:pt idx="58">
                  <c:v>41487</c:v>
                </c:pt>
                <c:pt idx="59">
                  <c:v>41518</c:v>
                </c:pt>
                <c:pt idx="60">
                  <c:v>41548</c:v>
                </c:pt>
                <c:pt idx="61">
                  <c:v>41579</c:v>
                </c:pt>
                <c:pt idx="62">
                  <c:v>41609</c:v>
                </c:pt>
                <c:pt idx="63">
                  <c:v>41640</c:v>
                </c:pt>
                <c:pt idx="64">
                  <c:v>41671</c:v>
                </c:pt>
                <c:pt idx="65">
                  <c:v>41699</c:v>
                </c:pt>
                <c:pt idx="66">
                  <c:v>41730</c:v>
                </c:pt>
                <c:pt idx="67">
                  <c:v>41760</c:v>
                </c:pt>
                <c:pt idx="68">
                  <c:v>41791</c:v>
                </c:pt>
                <c:pt idx="69">
                  <c:v>41821</c:v>
                </c:pt>
                <c:pt idx="70">
                  <c:v>41852</c:v>
                </c:pt>
                <c:pt idx="71">
                  <c:v>41883</c:v>
                </c:pt>
                <c:pt idx="72">
                  <c:v>41913</c:v>
                </c:pt>
                <c:pt idx="73">
                  <c:v>41944</c:v>
                </c:pt>
                <c:pt idx="74">
                  <c:v>41974</c:v>
                </c:pt>
                <c:pt idx="75">
                  <c:v>42005</c:v>
                </c:pt>
                <c:pt idx="76">
                  <c:v>42036</c:v>
                </c:pt>
                <c:pt idx="77">
                  <c:v>42064</c:v>
                </c:pt>
                <c:pt idx="78">
                  <c:v>42095</c:v>
                </c:pt>
                <c:pt idx="79">
                  <c:v>42125</c:v>
                </c:pt>
                <c:pt idx="80">
                  <c:v>42156</c:v>
                </c:pt>
                <c:pt idx="81">
                  <c:v>42186</c:v>
                </c:pt>
                <c:pt idx="82">
                  <c:v>42217</c:v>
                </c:pt>
                <c:pt idx="83">
                  <c:v>42248</c:v>
                </c:pt>
                <c:pt idx="84">
                  <c:v>42278</c:v>
                </c:pt>
                <c:pt idx="85">
                  <c:v>42309</c:v>
                </c:pt>
                <c:pt idx="86">
                  <c:v>42339</c:v>
                </c:pt>
                <c:pt idx="87">
                  <c:v>42370</c:v>
                </c:pt>
                <c:pt idx="88">
                  <c:v>42401</c:v>
                </c:pt>
              </c:numCache>
            </c:numRef>
          </c:cat>
          <c:val>
            <c:numRef>
              <c:f>Endeksler!$I$2:$I$90</c:f>
              <c:numCache>
                <c:formatCode>#.##00</c:formatCode>
                <c:ptCount val="89"/>
                <c:pt idx="0">
                  <c:v>100</c:v>
                </c:pt>
                <c:pt idx="1">
                  <c:v>100.53264234115804</c:v>
                </c:pt>
                <c:pt idx="2">
                  <c:v>100.81836681336081</c:v>
                </c:pt>
                <c:pt idx="3">
                  <c:v>100.96957086935933</c:v>
                </c:pt>
                <c:pt idx="4">
                  <c:v>101.17416257269953</c:v>
                </c:pt>
                <c:pt idx="5">
                  <c:v>104.17081853136432</c:v>
                </c:pt>
                <c:pt idx="6">
                  <c:v>103.84573895268794</c:v>
                </c:pt>
                <c:pt idx="7">
                  <c:v>103.77114251393655</c:v>
                </c:pt>
                <c:pt idx="8">
                  <c:v>103.82640421396745</c:v>
                </c:pt>
                <c:pt idx="9">
                  <c:v>103.32950599971112</c:v>
                </c:pt>
                <c:pt idx="10">
                  <c:v>102.75513170476631</c:v>
                </c:pt>
                <c:pt idx="11">
                  <c:v>103.42713957395927</c:v>
                </c:pt>
                <c:pt idx="12">
                  <c:v>104.1882792173956</c:v>
                </c:pt>
                <c:pt idx="13">
                  <c:v>103.58830810523216</c:v>
                </c:pt>
                <c:pt idx="14">
                  <c:v>102.4520836723388</c:v>
                </c:pt>
                <c:pt idx="15">
                  <c:v>101.68980131384806</c:v>
                </c:pt>
                <c:pt idx="16">
                  <c:v>102.03960924630171</c:v>
                </c:pt>
                <c:pt idx="17">
                  <c:v>102.09752204525884</c:v>
                </c:pt>
                <c:pt idx="18">
                  <c:v>101.86888761717401</c:v>
                </c:pt>
                <c:pt idx="19">
                  <c:v>101.47922178362279</c:v>
                </c:pt>
                <c:pt idx="20">
                  <c:v>102.85349661664927</c:v>
                </c:pt>
                <c:pt idx="21">
                  <c:v>102.33616665722023</c:v>
                </c:pt>
                <c:pt idx="22">
                  <c:v>102.59451167671952</c:v>
                </c:pt>
                <c:pt idx="23">
                  <c:v>102.68606600687824</c:v>
                </c:pt>
                <c:pt idx="24">
                  <c:v>103.45872421806294</c:v>
                </c:pt>
                <c:pt idx="25">
                  <c:v>103.31510779002566</c:v>
                </c:pt>
                <c:pt idx="26">
                  <c:v>104.33038726156107</c:v>
                </c:pt>
                <c:pt idx="27">
                  <c:v>104.55778755738716</c:v>
                </c:pt>
                <c:pt idx="28">
                  <c:v>105.19555968355021</c:v>
                </c:pt>
                <c:pt idx="29">
                  <c:v>105.42588532991554</c:v>
                </c:pt>
                <c:pt idx="30">
                  <c:v>105.39777453957726</c:v>
                </c:pt>
                <c:pt idx="31">
                  <c:v>105.68267625694085</c:v>
                </c:pt>
                <c:pt idx="32">
                  <c:v>108.3545725971445</c:v>
                </c:pt>
                <c:pt idx="33">
                  <c:v>108.62800145536188</c:v>
                </c:pt>
                <c:pt idx="34">
                  <c:v>114.70500582327591</c:v>
                </c:pt>
                <c:pt idx="35">
                  <c:v>115.99234289496346</c:v>
                </c:pt>
                <c:pt idx="36">
                  <c:v>117.8992143605458</c:v>
                </c:pt>
                <c:pt idx="37">
                  <c:v>116.26595458758958</c:v>
                </c:pt>
                <c:pt idx="38">
                  <c:v>116.74891167818218</c:v>
                </c:pt>
                <c:pt idx="39">
                  <c:v>117.16198031604756</c:v>
                </c:pt>
                <c:pt idx="40">
                  <c:v>117.76451110993284</c:v>
                </c:pt>
                <c:pt idx="41">
                  <c:v>117.68337834107028</c:v>
                </c:pt>
                <c:pt idx="42">
                  <c:v>117.43769460437376</c:v>
                </c:pt>
                <c:pt idx="43">
                  <c:v>117.66994001203051</c:v>
                </c:pt>
                <c:pt idx="44">
                  <c:v>119.33661277317746</c:v>
                </c:pt>
                <c:pt idx="45">
                  <c:v>119.47273299045787</c:v>
                </c:pt>
                <c:pt idx="46">
                  <c:v>118.86704830302244</c:v>
                </c:pt>
                <c:pt idx="47">
                  <c:v>119.45806052915935</c:v>
                </c:pt>
                <c:pt idx="48">
                  <c:v>122.90362066979557</c:v>
                </c:pt>
                <c:pt idx="49">
                  <c:v>119.88063655627734</c:v>
                </c:pt>
                <c:pt idx="50">
                  <c:v>121.70408982288832</c:v>
                </c:pt>
                <c:pt idx="51">
                  <c:v>121.949819268187</c:v>
                </c:pt>
                <c:pt idx="52">
                  <c:v>122.07597501019303</c:v>
                </c:pt>
                <c:pt idx="53">
                  <c:v>121.18913671077243</c:v>
                </c:pt>
                <c:pt idx="54">
                  <c:v>121.10553567739235</c:v>
                </c:pt>
                <c:pt idx="55">
                  <c:v>121.16235146989722</c:v>
                </c:pt>
                <c:pt idx="56">
                  <c:v>121.73594871860504</c:v>
                </c:pt>
                <c:pt idx="57">
                  <c:v>121.99159693057595</c:v>
                </c:pt>
                <c:pt idx="58">
                  <c:v>121.72570999171761</c:v>
                </c:pt>
                <c:pt idx="59">
                  <c:v>123.73638569284185</c:v>
                </c:pt>
                <c:pt idx="60">
                  <c:v>126.0136339618571</c:v>
                </c:pt>
                <c:pt idx="61">
                  <c:v>126.43250759219882</c:v>
                </c:pt>
                <c:pt idx="62">
                  <c:v>129.053667383987</c:v>
                </c:pt>
                <c:pt idx="63">
                  <c:v>129.76091658545772</c:v>
                </c:pt>
                <c:pt idx="64">
                  <c:v>129.66154608432689</c:v>
                </c:pt>
                <c:pt idx="65">
                  <c:v>130.25228405885073</c:v>
                </c:pt>
                <c:pt idx="66">
                  <c:v>130.03493965550342</c:v>
                </c:pt>
                <c:pt idx="67">
                  <c:v>130.23816010077834</c:v>
                </c:pt>
                <c:pt idx="68">
                  <c:v>130.36491005461264</c:v>
                </c:pt>
                <c:pt idx="69">
                  <c:v>130.94600351407732</c:v>
                </c:pt>
                <c:pt idx="70">
                  <c:v>130.70662756448112</c:v>
                </c:pt>
                <c:pt idx="71">
                  <c:v>131.63803175102342</c:v>
                </c:pt>
                <c:pt idx="72">
                  <c:v>132.93739018508327</c:v>
                </c:pt>
                <c:pt idx="73">
                  <c:v>133.89082591787445</c:v>
                </c:pt>
                <c:pt idx="74">
                  <c:v>133.01879720555888</c:v>
                </c:pt>
                <c:pt idx="75">
                  <c:v>133.77445181673411</c:v>
                </c:pt>
                <c:pt idx="76">
                  <c:v>133.89809358562044</c:v>
                </c:pt>
                <c:pt idx="77">
                  <c:v>133.76773265221422</c:v>
                </c:pt>
                <c:pt idx="78">
                  <c:v>133.86655465011893</c:v>
                </c:pt>
                <c:pt idx="79">
                  <c:v>133.86573189527977</c:v>
                </c:pt>
                <c:pt idx="80">
                  <c:v>134.23921688366062</c:v>
                </c:pt>
                <c:pt idx="81">
                  <c:v>134.7495991355589</c:v>
                </c:pt>
                <c:pt idx="82">
                  <c:v>134.83288020872376</c:v>
                </c:pt>
                <c:pt idx="83">
                  <c:v>135.64311089089722</c:v>
                </c:pt>
                <c:pt idx="84">
                  <c:v>140.37203145483167</c:v>
                </c:pt>
                <c:pt idx="85">
                  <c:v>136.94859427764868</c:v>
                </c:pt>
                <c:pt idx="86">
                  <c:v>138.63286485063341</c:v>
                </c:pt>
                <c:pt idx="87">
                  <c:v>138.68469840550114</c:v>
                </c:pt>
                <c:pt idx="88">
                  <c:v>139.83463541904732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656064"/>
        <c:axId val="125674240"/>
      </c:lineChart>
      <c:dateAx>
        <c:axId val="125656064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crossAx val="125674240"/>
        <c:crosses val="autoZero"/>
        <c:auto val="1"/>
        <c:lblOffset val="100"/>
        <c:baseTimeUnit val="months"/>
      </c:dateAx>
      <c:valAx>
        <c:axId val="125674240"/>
        <c:scaling>
          <c:orientation val="minMax"/>
        </c:scaling>
        <c:delete val="0"/>
        <c:axPos val="l"/>
        <c:numFmt formatCode="#,##0.0" sourceLinked="0"/>
        <c:majorTickMark val="out"/>
        <c:minorTickMark val="none"/>
        <c:tickLblPos val="nextTo"/>
        <c:crossAx val="1256560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3.2336738564290791E-2"/>
          <c:y val="0.89370343091227566"/>
          <c:w val="0.93877755531131069"/>
          <c:h val="0.10363225822438786"/>
        </c:manualLayout>
      </c:layout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2490150668882651E-2"/>
          <c:y val="3.0094043887147336E-2"/>
          <c:w val="0.47577473231071027"/>
          <c:h val="0.94482758620689655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rgbClr val="FFC000"/>
            </a:solidFill>
          </c:spPr>
          <c:invertIfNegative val="0"/>
          <c:dLbls>
            <c:numFmt formatCode="0.0%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'4a_Sektör'!$U$2:$U$11</c:f>
              <c:strCache>
                <c:ptCount val="10"/>
                <c:pt idx="0">
                  <c:v>Hanehalkları Tar.Kendi İht.Faaliyetleri</c:v>
                </c:pt>
                <c:pt idx="1">
                  <c:v>Metal Cevheri Madenciliği</c:v>
                </c:pt>
                <c:pt idx="2">
                  <c:v>Kayıtlı Medyanın Basılması ve Çoğaltılması</c:v>
                </c:pt>
                <c:pt idx="3">
                  <c:v>Bilgi Hizmet Faaliyetleri</c:v>
                </c:pt>
                <c:pt idx="4">
                  <c:v>Kumar Ve Müşterek Bahis Faaliyetleri</c:v>
                </c:pt>
                <c:pt idx="5">
                  <c:v>Sinema Filmi Ve Ses Kaydı Yayımcılığı</c:v>
                </c:pt>
                <c:pt idx="6">
                  <c:v>Ev İçi Çalışanların Faaliyetleri</c:v>
                </c:pt>
                <c:pt idx="7">
                  <c:v>Madenciliği Destekleyici Hizmet</c:v>
                </c:pt>
                <c:pt idx="8">
                  <c:v>Kömür ve Linyit Çıkartılması</c:v>
                </c:pt>
                <c:pt idx="9">
                  <c:v>Ham Petrol ve Doğalgaz Çıkarımı</c:v>
                </c:pt>
              </c:strCache>
            </c:strRef>
          </c:cat>
          <c:val>
            <c:numRef>
              <c:f>'4a_Sektör'!$V$2:$V$11</c:f>
              <c:numCache>
                <c:formatCode>#,#00%</c:formatCode>
                <c:ptCount val="10"/>
                <c:pt idx="0">
                  <c:v>-6.5113816834303867E-2</c:v>
                </c:pt>
                <c:pt idx="1">
                  <c:v>-9.0248171251626805E-2</c:v>
                </c:pt>
                <c:pt idx="2">
                  <c:v>-9.4280197518359074E-2</c:v>
                </c:pt>
                <c:pt idx="3">
                  <c:v>-0.10856599092592907</c:v>
                </c:pt>
                <c:pt idx="4">
                  <c:v>-0.10894941634241245</c:v>
                </c:pt>
                <c:pt idx="5">
                  <c:v>-0.19929415154134256</c:v>
                </c:pt>
                <c:pt idx="6">
                  <c:v>-0.20976032029432451</c:v>
                </c:pt>
                <c:pt idx="7">
                  <c:v>-0.21472964574269732</c:v>
                </c:pt>
                <c:pt idx="8">
                  <c:v>-0.23000752068187516</c:v>
                </c:pt>
                <c:pt idx="9">
                  <c:v>-0.34445474204510351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600320"/>
        <c:axId val="126601856"/>
      </c:barChart>
      <c:catAx>
        <c:axId val="12660032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high"/>
        <c:crossAx val="126601856"/>
        <c:crosses val="autoZero"/>
        <c:auto val="1"/>
        <c:lblAlgn val="ctr"/>
        <c:lblOffset val="100"/>
        <c:noMultiLvlLbl val="0"/>
      </c:catAx>
      <c:valAx>
        <c:axId val="126601856"/>
        <c:scaling>
          <c:orientation val="minMax"/>
        </c:scaling>
        <c:delete val="1"/>
        <c:axPos val="b"/>
        <c:numFmt formatCode="#,#00%" sourceLinked="1"/>
        <c:majorTickMark val="out"/>
        <c:minorTickMark val="none"/>
        <c:tickLblPos val="none"/>
        <c:crossAx val="126600320"/>
        <c:crosses val="autoZero"/>
        <c:crossBetween val="between"/>
        <c:majorUnit val="0.1"/>
      </c:valAx>
    </c:plotArea>
    <c:plotVisOnly val="1"/>
    <c:dispBlanksAs val="gap"/>
    <c:showDLblsOverMax val="0"/>
  </c:chart>
  <c:spPr>
    <a:ln>
      <a:noFill/>
    </a:ln>
  </c:spPr>
  <c:printSettings>
    <c:headerFooter/>
    <c:pageMargins b="0.75000000000000755" l="0.70000000000000062" r="0.70000000000000062" t="0.7500000000000075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FFC000"/>
            </a:solidFill>
          </c:spPr>
          <c:invertIfNegative val="0"/>
          <c:dLbls>
            <c:numFmt formatCode="0.0%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'4a_Sektör'!$L$2:$L$11</c:f>
              <c:strCache>
                <c:ptCount val="10"/>
                <c:pt idx="0">
                  <c:v>Ormancılık ve Tomrukçuluk</c:v>
                </c:pt>
                <c:pt idx="1">
                  <c:v>Bina ve Çevre Düzenleme Faaliyetleri</c:v>
                </c:pt>
                <c:pt idx="2">
                  <c:v>Eğitim</c:v>
                </c:pt>
                <c:pt idx="3">
                  <c:v>Kütüphane,Arşiv ve Müzeler</c:v>
                </c:pt>
                <c:pt idx="4">
                  <c:v>İstihdam Faaliyetleri</c:v>
                </c:pt>
                <c:pt idx="5">
                  <c:v>İyileştirme ve Diğer Atık Yön.Hiz.</c:v>
                </c:pt>
                <c:pt idx="6">
                  <c:v>Diğer Mesleki,Bilim.ve Tek.Faaliyetleri</c:v>
                </c:pt>
                <c:pt idx="7">
                  <c:v>Yayımcılık Faaliyetleri </c:v>
                </c:pt>
                <c:pt idx="8">
                  <c:v>Kanalizasyon      </c:v>
                </c:pt>
                <c:pt idx="9">
                  <c:v>Kamu Yön.ve Savunma,Zor.Sos.Güv.</c:v>
                </c:pt>
              </c:strCache>
            </c:strRef>
          </c:cat>
          <c:val>
            <c:numRef>
              <c:f>'4a_Sektör'!$M$2:$M$11</c:f>
              <c:numCache>
                <c:formatCode>#,#00%</c:formatCode>
                <c:ptCount val="10"/>
                <c:pt idx="0">
                  <c:v>0.18064634932326673</c:v>
                </c:pt>
                <c:pt idx="1">
                  <c:v>0.20763643062994303</c:v>
                </c:pt>
                <c:pt idx="2">
                  <c:v>0.22151868537817188</c:v>
                </c:pt>
                <c:pt idx="3">
                  <c:v>0.22525849335302806</c:v>
                </c:pt>
                <c:pt idx="4">
                  <c:v>0.30303291400999482</c:v>
                </c:pt>
                <c:pt idx="5">
                  <c:v>0.30557029177718831</c:v>
                </c:pt>
                <c:pt idx="6">
                  <c:v>0.31227890889081045</c:v>
                </c:pt>
                <c:pt idx="7">
                  <c:v>0.31679825755513202</c:v>
                </c:pt>
                <c:pt idx="8">
                  <c:v>0.44073008630096222</c:v>
                </c:pt>
                <c:pt idx="9">
                  <c:v>1.2296524041335726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880000"/>
        <c:axId val="126889984"/>
      </c:barChart>
      <c:catAx>
        <c:axId val="12688000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26889984"/>
        <c:crosses val="autoZero"/>
        <c:auto val="1"/>
        <c:lblAlgn val="ctr"/>
        <c:lblOffset val="100"/>
        <c:noMultiLvlLbl val="0"/>
      </c:catAx>
      <c:valAx>
        <c:axId val="126889984"/>
        <c:scaling>
          <c:orientation val="minMax"/>
        </c:scaling>
        <c:delete val="0"/>
        <c:axPos val="b"/>
        <c:numFmt formatCode="#,#00%" sourceLinked="1"/>
        <c:majorTickMark val="out"/>
        <c:minorTickMark val="none"/>
        <c:tickLblPos val="nextTo"/>
        <c:crossAx val="126880000"/>
        <c:crosses val="autoZero"/>
        <c:crossBetween val="between"/>
        <c:majorUnit val="1"/>
      </c:valAx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FFC000"/>
            </a:solidFill>
          </c:spPr>
          <c:invertIfNegative val="0"/>
          <c:dLbls>
            <c:numFmt formatCode="0.0%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'4a_İmalat_Sektör'!$L$2:$L$11</c:f>
              <c:strCache>
                <c:ptCount val="10"/>
                <c:pt idx="0">
                  <c:v>Kauçuk ve Plastik Ürünler İmalatı</c:v>
                </c:pt>
                <c:pt idx="1">
                  <c:v>Kimyasal Ürünleri İmalatı</c:v>
                </c:pt>
                <c:pt idx="2">
                  <c:v>Gıda Ürünleri İmalatı</c:v>
                </c:pt>
                <c:pt idx="3">
                  <c:v>İçecek İmalatı</c:v>
                </c:pt>
                <c:pt idx="4">
                  <c:v>Diğer İmalatlar</c:v>
                </c:pt>
                <c:pt idx="5">
                  <c:v>Makine ve Ekipman İmalatı </c:v>
                </c:pt>
                <c:pt idx="6">
                  <c:v>Tütün Ürünleri İmalatı</c:v>
                </c:pt>
                <c:pt idx="7">
                  <c:v>Elektrikli Techizat İmalatı</c:v>
                </c:pt>
                <c:pt idx="8">
                  <c:v>Eczacılık ve Ecz.İlişkin Malz.İmalatı</c:v>
                </c:pt>
                <c:pt idx="9">
                  <c:v>Motorlu Kara Taşıtı ve Römork İmalatı</c:v>
                </c:pt>
              </c:strCache>
            </c:strRef>
          </c:cat>
          <c:val>
            <c:numRef>
              <c:f>'4a_İmalat_Sektör'!$M$2:$M$11</c:f>
              <c:numCache>
                <c:formatCode>#,#00%</c:formatCode>
                <c:ptCount val="10"/>
                <c:pt idx="0">
                  <c:v>1.3026811908733874E-2</c:v>
                </c:pt>
                <c:pt idx="1">
                  <c:v>1.4374225526641884E-2</c:v>
                </c:pt>
                <c:pt idx="2">
                  <c:v>1.4512558354692685E-2</c:v>
                </c:pt>
                <c:pt idx="3">
                  <c:v>1.5653137553677796E-2</c:v>
                </c:pt>
                <c:pt idx="4">
                  <c:v>1.8076793659101954E-2</c:v>
                </c:pt>
                <c:pt idx="5">
                  <c:v>3.367760300718952E-2</c:v>
                </c:pt>
                <c:pt idx="6">
                  <c:v>3.5798275411549514E-2</c:v>
                </c:pt>
                <c:pt idx="7">
                  <c:v>7.0289683156491076E-2</c:v>
                </c:pt>
                <c:pt idx="8">
                  <c:v>8.6675567423230973E-2</c:v>
                </c:pt>
                <c:pt idx="9">
                  <c:v>0.13560556733862389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922752"/>
        <c:axId val="126924288"/>
      </c:barChart>
      <c:catAx>
        <c:axId val="12692275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26924288"/>
        <c:crosses val="autoZero"/>
        <c:auto val="1"/>
        <c:lblAlgn val="ctr"/>
        <c:lblOffset val="100"/>
        <c:noMultiLvlLbl val="0"/>
      </c:catAx>
      <c:valAx>
        <c:axId val="126924288"/>
        <c:scaling>
          <c:orientation val="minMax"/>
        </c:scaling>
        <c:delete val="0"/>
        <c:axPos val="b"/>
        <c:numFmt formatCode="#,#00%" sourceLinked="1"/>
        <c:majorTickMark val="out"/>
        <c:minorTickMark val="none"/>
        <c:tickLblPos val="nextTo"/>
        <c:crossAx val="126922752"/>
        <c:crosses val="autoZero"/>
        <c:crossBetween val="between"/>
        <c:majorUnit val="0.1"/>
      </c:valAx>
    </c:plotArea>
    <c:plotVisOnly val="1"/>
    <c:dispBlanksAs val="gap"/>
    <c:showDLblsOverMax val="0"/>
  </c:chart>
  <c:spPr>
    <a:ln>
      <a:noFill/>
    </a:ln>
  </c:spPr>
  <c:printSettings>
    <c:headerFooter/>
    <c:pageMargins b="0.75000000000000755" l="0.70000000000000062" r="0.70000000000000062" t="0.75000000000000755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46869244246843816"/>
          <c:y val="2.4004364429896344E-2"/>
          <c:w val="0.41888018615087363"/>
          <c:h val="0.83797036219334053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rgbClr val="FFC000"/>
            </a:solidFill>
          </c:spPr>
          <c:invertIfNegative val="0"/>
          <c:dLbls>
            <c:numFmt formatCode="0.0%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'4a_İşyeri_Sektör'!$M$2:$M$11</c:f>
              <c:strCache>
                <c:ptCount val="10"/>
                <c:pt idx="0">
                  <c:v>Eczacılık ve Ecz.İlişkin Malz.İmalatı</c:v>
                </c:pt>
                <c:pt idx="1">
                  <c:v>Ormancılık ve Tomrukçuluk</c:v>
                </c:pt>
                <c:pt idx="2">
                  <c:v>Kütüphane,Arşiv ve Müzeler</c:v>
                </c:pt>
                <c:pt idx="3">
                  <c:v>Diğer Mesleki,Bilim.ve Tek.Faal.</c:v>
                </c:pt>
                <c:pt idx="4">
                  <c:v>Gayrimenkul Faaliyetleri</c:v>
                </c:pt>
                <c:pt idx="5">
                  <c:v>Bilimsel Araştırma ve Geliş.Faal.</c:v>
                </c:pt>
                <c:pt idx="6">
                  <c:v>Yayımcılık Faaliyetleri</c:v>
                </c:pt>
                <c:pt idx="7">
                  <c:v>Kanalizasyon</c:v>
                </c:pt>
                <c:pt idx="8">
                  <c:v>İstihdam Faaliyetleri</c:v>
                </c:pt>
                <c:pt idx="9">
                  <c:v>Kamu Yön.ve Savunma,Zor.Sos.Güv.</c:v>
                </c:pt>
              </c:strCache>
            </c:strRef>
          </c:cat>
          <c:val>
            <c:numRef>
              <c:f>'4a_İşyeri_Sektör'!$N$2:$N$11</c:f>
              <c:numCache>
                <c:formatCode>#,#00%</c:formatCode>
                <c:ptCount val="10"/>
                <c:pt idx="0">
                  <c:v>9.7087378640776698E-2</c:v>
                </c:pt>
                <c:pt idx="1">
                  <c:v>0.10969927996611606</c:v>
                </c:pt>
                <c:pt idx="2">
                  <c:v>0.11411411411411411</c:v>
                </c:pt>
                <c:pt idx="3">
                  <c:v>0.1185739296514404</c:v>
                </c:pt>
                <c:pt idx="4">
                  <c:v>0.12144942310365599</c:v>
                </c:pt>
                <c:pt idx="5">
                  <c:v>0.13806451612903226</c:v>
                </c:pt>
                <c:pt idx="6">
                  <c:v>0.25254483761512359</c:v>
                </c:pt>
                <c:pt idx="7">
                  <c:v>0.27500000000000002</c:v>
                </c:pt>
                <c:pt idx="8">
                  <c:v>0.32453567937438904</c:v>
                </c:pt>
                <c:pt idx="9">
                  <c:v>0.92655367231638419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7403520"/>
        <c:axId val="127405056"/>
      </c:barChart>
      <c:catAx>
        <c:axId val="12740352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27405056"/>
        <c:crosses val="autoZero"/>
        <c:auto val="1"/>
        <c:lblAlgn val="ctr"/>
        <c:lblOffset val="100"/>
        <c:noMultiLvlLbl val="0"/>
      </c:catAx>
      <c:valAx>
        <c:axId val="127405056"/>
        <c:scaling>
          <c:orientation val="minMax"/>
          <c:max val="1"/>
        </c:scaling>
        <c:delete val="0"/>
        <c:axPos val="b"/>
        <c:numFmt formatCode="#,#00%" sourceLinked="1"/>
        <c:majorTickMark val="out"/>
        <c:minorTickMark val="none"/>
        <c:tickLblPos val="nextTo"/>
        <c:crossAx val="127403520"/>
        <c:crosses val="autoZero"/>
        <c:crossBetween val="between"/>
        <c:majorUnit val="0.5"/>
      </c:valAx>
    </c:plotArea>
    <c:plotVisOnly val="1"/>
    <c:dispBlanksAs val="gap"/>
    <c:showDLblsOverMax val="0"/>
  </c:chart>
  <c:spPr>
    <a:ln>
      <a:noFill/>
    </a:ln>
  </c:spPr>
  <c:printSettings>
    <c:headerFooter/>
    <c:pageMargins b="0.75000000000000755" l="0.70000000000000062" r="0.70000000000000062" t="0.75000000000000755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FFC000"/>
            </a:solidFill>
          </c:spPr>
          <c:invertIfNegative val="0"/>
          <c:dLbls>
            <c:numFmt formatCode="0.0%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'4a_İl'!$L$2:$L$16</c:f>
              <c:strCache>
                <c:ptCount val="15"/>
                <c:pt idx="0">
                  <c:v>ISPARTA</c:v>
                </c:pt>
                <c:pt idx="1">
                  <c:v>SİVAS</c:v>
                </c:pt>
                <c:pt idx="2">
                  <c:v>KARS</c:v>
                </c:pt>
                <c:pt idx="3">
                  <c:v>RİZE</c:v>
                </c:pt>
                <c:pt idx="4">
                  <c:v>KARABÜK</c:v>
                </c:pt>
                <c:pt idx="5">
                  <c:v>TUNCELİ</c:v>
                </c:pt>
                <c:pt idx="6">
                  <c:v>BİTLİS</c:v>
                </c:pt>
                <c:pt idx="7">
                  <c:v>HAKKARİ</c:v>
                </c:pt>
                <c:pt idx="8">
                  <c:v>SİİRT</c:v>
                </c:pt>
                <c:pt idx="9">
                  <c:v>BİNGÖL</c:v>
                </c:pt>
                <c:pt idx="10">
                  <c:v>GÜMÜŞHANE</c:v>
                </c:pt>
                <c:pt idx="11">
                  <c:v>KİLİS</c:v>
                </c:pt>
                <c:pt idx="12">
                  <c:v>ARDAHAN</c:v>
                </c:pt>
                <c:pt idx="13">
                  <c:v>MUŞ</c:v>
                </c:pt>
                <c:pt idx="14">
                  <c:v>BAYBURT</c:v>
                </c:pt>
              </c:strCache>
            </c:strRef>
          </c:cat>
          <c:val>
            <c:numRef>
              <c:f>'4a_İl'!$M$2:$M$16</c:f>
              <c:numCache>
                <c:formatCode>#,#00%</c:formatCode>
                <c:ptCount val="15"/>
                <c:pt idx="0">
                  <c:v>0.11205393912693699</c:v>
                </c:pt>
                <c:pt idx="1">
                  <c:v>0.12337255883825739</c:v>
                </c:pt>
                <c:pt idx="2">
                  <c:v>0.12411004157885744</c:v>
                </c:pt>
                <c:pt idx="3">
                  <c:v>0.12739617517256988</c:v>
                </c:pt>
                <c:pt idx="4">
                  <c:v>0.12994001905936431</c:v>
                </c:pt>
                <c:pt idx="5">
                  <c:v>0.13530734632683658</c:v>
                </c:pt>
                <c:pt idx="6">
                  <c:v>0.13813486370157818</c:v>
                </c:pt>
                <c:pt idx="7">
                  <c:v>0.15522475761433749</c:v>
                </c:pt>
                <c:pt idx="8">
                  <c:v>0.16392195228001522</c:v>
                </c:pt>
                <c:pt idx="9">
                  <c:v>0.18391061452513965</c:v>
                </c:pt>
                <c:pt idx="10">
                  <c:v>0.19810834049871023</c:v>
                </c:pt>
                <c:pt idx="11">
                  <c:v>0.19869821444278302</c:v>
                </c:pt>
                <c:pt idx="12">
                  <c:v>0.22207307979120058</c:v>
                </c:pt>
                <c:pt idx="13">
                  <c:v>0.23990470518165574</c:v>
                </c:pt>
                <c:pt idx="14">
                  <c:v>0.24968553459119497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7435520"/>
        <c:axId val="127437056"/>
      </c:barChart>
      <c:catAx>
        <c:axId val="12743552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27437056"/>
        <c:crosses val="autoZero"/>
        <c:auto val="1"/>
        <c:lblAlgn val="ctr"/>
        <c:lblOffset val="100"/>
        <c:noMultiLvlLbl val="0"/>
      </c:catAx>
      <c:valAx>
        <c:axId val="127437056"/>
        <c:scaling>
          <c:orientation val="minMax"/>
        </c:scaling>
        <c:delete val="0"/>
        <c:axPos val="b"/>
        <c:numFmt formatCode="#,#00%" sourceLinked="1"/>
        <c:majorTickMark val="out"/>
        <c:minorTickMark val="none"/>
        <c:tickLblPos val="nextTo"/>
        <c:crossAx val="127435520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5000000000000755" l="0.70000000000000062" r="0.70000000000000062" t="0.75000000000000755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6296335103097218"/>
          <c:y val="3.2236400268636667E-2"/>
          <c:w val="0.63390846749915941"/>
          <c:h val="0.90315203883597828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rgbClr val="FFC000"/>
            </a:solidFill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'4b_Esnaf_İl'!$L$2:$L$16</c:f>
              <c:strCache>
                <c:ptCount val="15"/>
                <c:pt idx="0">
                  <c:v>KIRIKKALE </c:v>
                </c:pt>
                <c:pt idx="1">
                  <c:v>BARTIN    </c:v>
                </c:pt>
                <c:pt idx="2">
                  <c:v>KÜTAHYA   </c:v>
                </c:pt>
                <c:pt idx="3">
                  <c:v>KASTAMONU </c:v>
                </c:pt>
                <c:pt idx="4">
                  <c:v>ARTVİN    </c:v>
                </c:pt>
                <c:pt idx="5">
                  <c:v>ISPARTA   </c:v>
                </c:pt>
                <c:pt idx="6">
                  <c:v>ADANA     </c:v>
                </c:pt>
                <c:pt idx="7">
                  <c:v>ERZURUM   </c:v>
                </c:pt>
                <c:pt idx="8">
                  <c:v>GÜMÜŞHANE </c:v>
                </c:pt>
                <c:pt idx="9">
                  <c:v>ŞIRNAK    </c:v>
                </c:pt>
                <c:pt idx="10">
                  <c:v>ANKARA    </c:v>
                </c:pt>
                <c:pt idx="11">
                  <c:v>RİZE      </c:v>
                </c:pt>
                <c:pt idx="12">
                  <c:v>BİTLİS    </c:v>
                </c:pt>
                <c:pt idx="13">
                  <c:v>KIRŞEHİR  </c:v>
                </c:pt>
                <c:pt idx="14">
                  <c:v>ZONGULDAK </c:v>
                </c:pt>
              </c:strCache>
            </c:strRef>
          </c:cat>
          <c:val>
            <c:numRef>
              <c:f>'4b_Esnaf_İl'!$M$2:$M$16</c:f>
              <c:numCache>
                <c:formatCode>#,#00%</c:formatCode>
                <c:ptCount val="15"/>
                <c:pt idx="0">
                  <c:v>-5.269523151347616E-2</c:v>
                </c:pt>
                <c:pt idx="1">
                  <c:v>-5.2978515625E-2</c:v>
                </c:pt>
                <c:pt idx="2">
                  <c:v>-5.3663894555154558E-2</c:v>
                </c:pt>
                <c:pt idx="3">
                  <c:v>-5.4439128123338648E-2</c:v>
                </c:pt>
                <c:pt idx="4">
                  <c:v>-5.4685777287761854E-2</c:v>
                </c:pt>
                <c:pt idx="5">
                  <c:v>-5.5005500550055007E-2</c:v>
                </c:pt>
                <c:pt idx="6">
                  <c:v>-5.6704456977914507E-2</c:v>
                </c:pt>
                <c:pt idx="7">
                  <c:v>-5.9411989308896525E-2</c:v>
                </c:pt>
                <c:pt idx="8">
                  <c:v>-6.2523683213338385E-2</c:v>
                </c:pt>
                <c:pt idx="9">
                  <c:v>-6.3641838988154995E-2</c:v>
                </c:pt>
                <c:pt idx="10">
                  <c:v>-6.4142704440182247E-2</c:v>
                </c:pt>
                <c:pt idx="11">
                  <c:v>-6.9705093833780166E-2</c:v>
                </c:pt>
                <c:pt idx="12">
                  <c:v>-7.2259644825474589E-2</c:v>
                </c:pt>
                <c:pt idx="13">
                  <c:v>-7.3410077373089258E-2</c:v>
                </c:pt>
                <c:pt idx="14">
                  <c:v>-8.1340118744698903E-2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7228160"/>
        <c:axId val="127266816"/>
      </c:barChart>
      <c:catAx>
        <c:axId val="12722816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27266816"/>
        <c:crosses val="autoZero"/>
        <c:auto val="1"/>
        <c:lblAlgn val="ctr"/>
        <c:lblOffset val="100"/>
        <c:noMultiLvlLbl val="0"/>
      </c:catAx>
      <c:valAx>
        <c:axId val="127266816"/>
        <c:scaling>
          <c:orientation val="minMax"/>
        </c:scaling>
        <c:delete val="0"/>
        <c:axPos val="b"/>
        <c:numFmt formatCode="#,#00%" sourceLinked="1"/>
        <c:majorTickMark val="out"/>
        <c:minorTickMark val="none"/>
        <c:tickLblPos val="nextTo"/>
        <c:crossAx val="127228160"/>
        <c:crosses val="autoZero"/>
        <c:crossBetween val="between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000000000000755" l="0.70000000000000062" r="0.70000000000000062" t="0.75000000000000755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6296335103097218"/>
          <c:y val="3.2236400268636667E-2"/>
          <c:w val="0.63390846749915941"/>
          <c:h val="0.90315203883597828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rgbClr val="FFC000"/>
            </a:solidFill>
          </c:spPr>
          <c:invertIfNegative val="0"/>
          <c:dLbls>
            <c:numFmt formatCode="0.0%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'4b_Esnaf_İl'!$L$2:$L$16</c:f>
              <c:strCache>
                <c:ptCount val="15"/>
                <c:pt idx="0">
                  <c:v>KIRIKKALE </c:v>
                </c:pt>
                <c:pt idx="1">
                  <c:v>BARTIN    </c:v>
                </c:pt>
                <c:pt idx="2">
                  <c:v>KÜTAHYA   </c:v>
                </c:pt>
                <c:pt idx="3">
                  <c:v>KASTAMONU </c:v>
                </c:pt>
                <c:pt idx="4">
                  <c:v>ARTVİN    </c:v>
                </c:pt>
                <c:pt idx="5">
                  <c:v>ISPARTA   </c:v>
                </c:pt>
                <c:pt idx="6">
                  <c:v>ADANA     </c:v>
                </c:pt>
                <c:pt idx="7">
                  <c:v>ERZURUM   </c:v>
                </c:pt>
                <c:pt idx="8">
                  <c:v>GÜMÜŞHANE </c:v>
                </c:pt>
                <c:pt idx="9">
                  <c:v>ŞIRNAK    </c:v>
                </c:pt>
                <c:pt idx="10">
                  <c:v>ANKARA    </c:v>
                </c:pt>
                <c:pt idx="11">
                  <c:v>RİZE      </c:v>
                </c:pt>
                <c:pt idx="12">
                  <c:v>BİTLİS    </c:v>
                </c:pt>
                <c:pt idx="13">
                  <c:v>KIRŞEHİR  </c:v>
                </c:pt>
                <c:pt idx="14">
                  <c:v>ZONGULDAK </c:v>
                </c:pt>
              </c:strCache>
            </c:strRef>
          </c:cat>
          <c:val>
            <c:numRef>
              <c:f>'4b_Esnaf_İl'!$M$2:$M$16</c:f>
              <c:numCache>
                <c:formatCode>#,#00%</c:formatCode>
                <c:ptCount val="15"/>
                <c:pt idx="0">
                  <c:v>-5.269523151347616E-2</c:v>
                </c:pt>
                <c:pt idx="1">
                  <c:v>-5.2978515625E-2</c:v>
                </c:pt>
                <c:pt idx="2">
                  <c:v>-5.3663894555154558E-2</c:v>
                </c:pt>
                <c:pt idx="3">
                  <c:v>-5.4439128123338648E-2</c:v>
                </c:pt>
                <c:pt idx="4">
                  <c:v>-5.4685777287761854E-2</c:v>
                </c:pt>
                <c:pt idx="5">
                  <c:v>-5.5005500550055007E-2</c:v>
                </c:pt>
                <c:pt idx="6">
                  <c:v>-5.6704456977914507E-2</c:v>
                </c:pt>
                <c:pt idx="7">
                  <c:v>-5.9411989308896525E-2</c:v>
                </c:pt>
                <c:pt idx="8">
                  <c:v>-6.2523683213338385E-2</c:v>
                </c:pt>
                <c:pt idx="9">
                  <c:v>-6.3641838988154995E-2</c:v>
                </c:pt>
                <c:pt idx="10">
                  <c:v>-6.4142704440182247E-2</c:v>
                </c:pt>
                <c:pt idx="11">
                  <c:v>-6.9705093833780166E-2</c:v>
                </c:pt>
                <c:pt idx="12">
                  <c:v>-7.2259644825474589E-2</c:v>
                </c:pt>
                <c:pt idx="13">
                  <c:v>-7.3410077373089258E-2</c:v>
                </c:pt>
                <c:pt idx="14">
                  <c:v>-8.1340118744698903E-2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7346560"/>
        <c:axId val="127348096"/>
      </c:barChart>
      <c:catAx>
        <c:axId val="12734656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high"/>
        <c:crossAx val="127348096"/>
        <c:crosses val="autoZero"/>
        <c:auto val="1"/>
        <c:lblAlgn val="ctr"/>
        <c:lblOffset val="100"/>
        <c:noMultiLvlLbl val="0"/>
      </c:catAx>
      <c:valAx>
        <c:axId val="127348096"/>
        <c:scaling>
          <c:orientation val="minMax"/>
        </c:scaling>
        <c:delete val="0"/>
        <c:axPos val="b"/>
        <c:numFmt formatCode="#,#00%" sourceLinked="1"/>
        <c:majorTickMark val="out"/>
        <c:minorTickMark val="none"/>
        <c:tickLblPos val="nextTo"/>
        <c:crossAx val="127346560"/>
        <c:crosses val="autoZero"/>
        <c:crossBetween val="between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000000000000755" l="0.70000000000000062" r="0.70000000000000062" t="0.75000000000000755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FFC000"/>
            </a:solidFill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'4b_Tarım_İl'!$L$2:$L$16</c:f>
              <c:strCache>
                <c:ptCount val="15"/>
                <c:pt idx="0">
                  <c:v>Muş</c:v>
                </c:pt>
                <c:pt idx="1">
                  <c:v>Siirt</c:v>
                </c:pt>
                <c:pt idx="2">
                  <c:v>Şırnak</c:v>
                </c:pt>
                <c:pt idx="3">
                  <c:v>Bingöl</c:v>
                </c:pt>
                <c:pt idx="4">
                  <c:v>Erzurum</c:v>
                </c:pt>
                <c:pt idx="5">
                  <c:v>Zonguldak</c:v>
                </c:pt>
                <c:pt idx="6">
                  <c:v>Tokat</c:v>
                </c:pt>
                <c:pt idx="7">
                  <c:v>Van </c:v>
                </c:pt>
                <c:pt idx="8">
                  <c:v>Çorum</c:v>
                </c:pt>
                <c:pt idx="9">
                  <c:v>Ordu</c:v>
                </c:pt>
                <c:pt idx="10">
                  <c:v>Trabzon</c:v>
                </c:pt>
                <c:pt idx="11">
                  <c:v>Artvin</c:v>
                </c:pt>
                <c:pt idx="12">
                  <c:v>Bayburt</c:v>
                </c:pt>
                <c:pt idx="13">
                  <c:v>Gümüşhane</c:v>
                </c:pt>
                <c:pt idx="14">
                  <c:v>Batman</c:v>
                </c:pt>
              </c:strCache>
            </c:strRef>
          </c:cat>
          <c:val>
            <c:numRef>
              <c:f>'4b_Tarım_İl'!$M$2:$M$16</c:f>
              <c:numCache>
                <c:formatCode>#,#00%</c:formatCode>
                <c:ptCount val="15"/>
                <c:pt idx="0">
                  <c:v>-0.13204998311381291</c:v>
                </c:pt>
                <c:pt idx="1">
                  <c:v>-0.13458262350936967</c:v>
                </c:pt>
                <c:pt idx="2">
                  <c:v>-0.13661710037174721</c:v>
                </c:pt>
                <c:pt idx="3">
                  <c:v>-0.1395139513951395</c:v>
                </c:pt>
                <c:pt idx="4">
                  <c:v>-0.14429683921209344</c:v>
                </c:pt>
                <c:pt idx="5">
                  <c:v>-0.14750762970498474</c:v>
                </c:pt>
                <c:pt idx="6">
                  <c:v>-0.14962216624685137</c:v>
                </c:pt>
                <c:pt idx="7">
                  <c:v>-0.15280266188891733</c:v>
                </c:pt>
                <c:pt idx="8">
                  <c:v>-0.15995456422965718</c:v>
                </c:pt>
                <c:pt idx="9">
                  <c:v>-0.16379615848040258</c:v>
                </c:pt>
                <c:pt idx="10">
                  <c:v>-0.17096427612140747</c:v>
                </c:pt>
                <c:pt idx="11">
                  <c:v>-0.1743327654741624</c:v>
                </c:pt>
                <c:pt idx="12">
                  <c:v>-0.17466600692726372</c:v>
                </c:pt>
                <c:pt idx="13">
                  <c:v>-0.19875195007800311</c:v>
                </c:pt>
                <c:pt idx="14">
                  <c:v>-0.3750663129973475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7376384"/>
        <c:axId val="127398656"/>
      </c:barChart>
      <c:catAx>
        <c:axId val="12737638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high"/>
        <c:crossAx val="127398656"/>
        <c:crosses val="autoZero"/>
        <c:auto val="1"/>
        <c:lblAlgn val="ctr"/>
        <c:lblOffset val="100"/>
        <c:noMultiLvlLbl val="0"/>
      </c:catAx>
      <c:valAx>
        <c:axId val="127398656"/>
        <c:scaling>
          <c:orientation val="minMax"/>
        </c:scaling>
        <c:delete val="0"/>
        <c:axPos val="b"/>
        <c:numFmt formatCode="#,#00%" sourceLinked="1"/>
        <c:majorTickMark val="out"/>
        <c:minorTickMark val="none"/>
        <c:tickLblPos val="nextTo"/>
        <c:crossAx val="127376384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5000000000000755" l="0.70000000000000062" r="0.70000000000000062" t="0.75000000000000755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FFC000"/>
            </a:solidFill>
          </c:spPr>
          <c:invertIfNegative val="0"/>
          <c:dLbls>
            <c:numFmt formatCode="0.0%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'4b_Tarım_İl'!$L$2:$L$16</c:f>
              <c:strCache>
                <c:ptCount val="15"/>
                <c:pt idx="0">
                  <c:v>Muş</c:v>
                </c:pt>
                <c:pt idx="1">
                  <c:v>Siirt</c:v>
                </c:pt>
                <c:pt idx="2">
                  <c:v>Şırnak</c:v>
                </c:pt>
                <c:pt idx="3">
                  <c:v>Bingöl</c:v>
                </c:pt>
                <c:pt idx="4">
                  <c:v>Erzurum</c:v>
                </c:pt>
                <c:pt idx="5">
                  <c:v>Zonguldak</c:v>
                </c:pt>
                <c:pt idx="6">
                  <c:v>Tokat</c:v>
                </c:pt>
                <c:pt idx="7">
                  <c:v>Van </c:v>
                </c:pt>
                <c:pt idx="8">
                  <c:v>Çorum</c:v>
                </c:pt>
                <c:pt idx="9">
                  <c:v>Ordu</c:v>
                </c:pt>
                <c:pt idx="10">
                  <c:v>Trabzon</c:v>
                </c:pt>
                <c:pt idx="11">
                  <c:v>Artvin</c:v>
                </c:pt>
                <c:pt idx="12">
                  <c:v>Bayburt</c:v>
                </c:pt>
                <c:pt idx="13">
                  <c:v>Gümüşhane</c:v>
                </c:pt>
                <c:pt idx="14">
                  <c:v>Batman</c:v>
                </c:pt>
              </c:strCache>
            </c:strRef>
          </c:cat>
          <c:val>
            <c:numRef>
              <c:f>'4b_Tarım_İl'!$M$2:$M$16</c:f>
              <c:numCache>
                <c:formatCode>#,#00%</c:formatCode>
                <c:ptCount val="15"/>
                <c:pt idx="0">
                  <c:v>-0.13204998311381291</c:v>
                </c:pt>
                <c:pt idx="1">
                  <c:v>-0.13458262350936967</c:v>
                </c:pt>
                <c:pt idx="2">
                  <c:v>-0.13661710037174721</c:v>
                </c:pt>
                <c:pt idx="3">
                  <c:v>-0.1395139513951395</c:v>
                </c:pt>
                <c:pt idx="4">
                  <c:v>-0.14429683921209344</c:v>
                </c:pt>
                <c:pt idx="5">
                  <c:v>-0.14750762970498474</c:v>
                </c:pt>
                <c:pt idx="6">
                  <c:v>-0.14962216624685137</c:v>
                </c:pt>
                <c:pt idx="7">
                  <c:v>-0.15280266188891733</c:v>
                </c:pt>
                <c:pt idx="8">
                  <c:v>-0.15995456422965718</c:v>
                </c:pt>
                <c:pt idx="9">
                  <c:v>-0.16379615848040258</c:v>
                </c:pt>
                <c:pt idx="10">
                  <c:v>-0.17096427612140747</c:v>
                </c:pt>
                <c:pt idx="11">
                  <c:v>-0.1743327654741624</c:v>
                </c:pt>
                <c:pt idx="12">
                  <c:v>-0.17466600692726372</c:v>
                </c:pt>
                <c:pt idx="13">
                  <c:v>-0.19875195007800311</c:v>
                </c:pt>
                <c:pt idx="14">
                  <c:v>-0.3750663129973475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7824256"/>
        <c:axId val="127825792"/>
      </c:barChart>
      <c:catAx>
        <c:axId val="12782425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high"/>
        <c:crossAx val="127825792"/>
        <c:crosses val="autoZero"/>
        <c:auto val="1"/>
        <c:lblAlgn val="ctr"/>
        <c:lblOffset val="100"/>
        <c:noMultiLvlLbl val="0"/>
      </c:catAx>
      <c:valAx>
        <c:axId val="127825792"/>
        <c:scaling>
          <c:orientation val="minMax"/>
        </c:scaling>
        <c:delete val="0"/>
        <c:axPos val="b"/>
        <c:numFmt formatCode="#,#00%" sourceLinked="1"/>
        <c:majorTickMark val="out"/>
        <c:minorTickMark val="none"/>
        <c:tickLblPos val="nextTo"/>
        <c:crossAx val="127824256"/>
        <c:crosses val="autoZero"/>
        <c:crossBetween val="between"/>
        <c:majorUnit val="0.1"/>
      </c:valAx>
    </c:plotArea>
    <c:plotVisOnly val="1"/>
    <c:dispBlanksAs val="gap"/>
    <c:showDLblsOverMax val="0"/>
  </c:chart>
  <c:spPr>
    <a:ln>
      <a:noFill/>
    </a:ln>
  </c:spPr>
  <c:printSettings>
    <c:headerFooter/>
    <c:pageMargins b="0.75000000000000755" l="0.70000000000000062" r="0.70000000000000062" t="0.75000000000000755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FFC000"/>
            </a:solidFill>
          </c:spPr>
          <c:invertIfNegative val="0"/>
          <c:dLbls>
            <c:numFmt formatCode="0.0%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'4c_Kamu_İl '!$L$2:$L$16</c:f>
              <c:strCache>
                <c:ptCount val="15"/>
                <c:pt idx="0">
                  <c:v>İzmir</c:v>
                </c:pt>
                <c:pt idx="1">
                  <c:v>Kocaeli</c:v>
                </c:pt>
                <c:pt idx="2">
                  <c:v>Ağrı</c:v>
                </c:pt>
                <c:pt idx="3">
                  <c:v>Kilis</c:v>
                </c:pt>
                <c:pt idx="4">
                  <c:v>Osmaniye</c:v>
                </c:pt>
                <c:pt idx="5">
                  <c:v>Iğdır</c:v>
                </c:pt>
                <c:pt idx="6">
                  <c:v>K.Maraş</c:v>
                </c:pt>
                <c:pt idx="7">
                  <c:v>Hatay</c:v>
                </c:pt>
                <c:pt idx="8">
                  <c:v>Şırnak</c:v>
                </c:pt>
                <c:pt idx="9">
                  <c:v>Antalya</c:v>
                </c:pt>
                <c:pt idx="10">
                  <c:v>Batman</c:v>
                </c:pt>
                <c:pt idx="11">
                  <c:v>Urfa </c:v>
                </c:pt>
                <c:pt idx="12">
                  <c:v>Bitlis</c:v>
                </c:pt>
                <c:pt idx="13">
                  <c:v>Isparta</c:v>
                </c:pt>
                <c:pt idx="14">
                  <c:v>Hakkari</c:v>
                </c:pt>
              </c:strCache>
            </c:strRef>
          </c:cat>
          <c:val>
            <c:numRef>
              <c:f>'4c_Kamu_İl '!$M$2:$M$16</c:f>
              <c:numCache>
                <c:formatCode>#,#00%</c:formatCode>
                <c:ptCount val="15"/>
                <c:pt idx="0">
                  <c:v>5.7903860901843775E-2</c:v>
                </c:pt>
                <c:pt idx="1">
                  <c:v>5.8447323127094844E-2</c:v>
                </c:pt>
                <c:pt idx="2">
                  <c:v>5.8973677213507048E-2</c:v>
                </c:pt>
                <c:pt idx="3">
                  <c:v>6.1772758384668038E-2</c:v>
                </c:pt>
                <c:pt idx="4">
                  <c:v>6.1930579621038512E-2</c:v>
                </c:pt>
                <c:pt idx="5">
                  <c:v>6.3353870881328683E-2</c:v>
                </c:pt>
                <c:pt idx="6">
                  <c:v>6.3445802040130034E-2</c:v>
                </c:pt>
                <c:pt idx="7">
                  <c:v>6.6405167451874914E-2</c:v>
                </c:pt>
                <c:pt idx="8">
                  <c:v>6.7761271826948133E-2</c:v>
                </c:pt>
                <c:pt idx="9">
                  <c:v>7.2486210659823608E-2</c:v>
                </c:pt>
                <c:pt idx="10">
                  <c:v>8.8529952974851764E-2</c:v>
                </c:pt>
                <c:pt idx="11">
                  <c:v>9.1179937841603262E-2</c:v>
                </c:pt>
                <c:pt idx="12">
                  <c:v>9.3326098752034722E-2</c:v>
                </c:pt>
                <c:pt idx="13">
                  <c:v>0.11218842507186065</c:v>
                </c:pt>
                <c:pt idx="14">
                  <c:v>0.14765969691156725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4254080"/>
        <c:axId val="124255616"/>
      </c:barChart>
      <c:catAx>
        <c:axId val="12425408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24255616"/>
        <c:crosses val="autoZero"/>
        <c:auto val="1"/>
        <c:lblAlgn val="ctr"/>
        <c:lblOffset val="100"/>
        <c:noMultiLvlLbl val="0"/>
      </c:catAx>
      <c:valAx>
        <c:axId val="124255616"/>
        <c:scaling>
          <c:orientation val="minMax"/>
        </c:scaling>
        <c:delete val="0"/>
        <c:axPos val="b"/>
        <c:numFmt formatCode="#,#00%" sourceLinked="1"/>
        <c:majorTickMark val="out"/>
        <c:minorTickMark val="none"/>
        <c:tickLblPos val="nextTo"/>
        <c:crossAx val="124254080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5000000000000755" l="0.70000000000000062" r="0.70000000000000062" t="0.75000000000000755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FFC000"/>
            </a:solidFill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'4a_İşyeri_İl'!$L$2:$L$16</c:f>
              <c:strCache>
                <c:ptCount val="15"/>
                <c:pt idx="0">
                  <c:v>ERZURUM</c:v>
                </c:pt>
                <c:pt idx="1">
                  <c:v>KIRŞEHİR</c:v>
                </c:pt>
                <c:pt idx="2">
                  <c:v>VAN</c:v>
                </c:pt>
                <c:pt idx="3">
                  <c:v>MALATYA</c:v>
                </c:pt>
                <c:pt idx="4">
                  <c:v>KARS</c:v>
                </c:pt>
                <c:pt idx="5">
                  <c:v>ARTVİN</c:v>
                </c:pt>
                <c:pt idx="6">
                  <c:v>ELAZIĞ</c:v>
                </c:pt>
                <c:pt idx="7">
                  <c:v>SAKARYA</c:v>
                </c:pt>
                <c:pt idx="8">
                  <c:v>SİVAS</c:v>
                </c:pt>
                <c:pt idx="9">
                  <c:v>DÜZCE</c:v>
                </c:pt>
                <c:pt idx="10">
                  <c:v>URFA</c:v>
                </c:pt>
                <c:pt idx="11">
                  <c:v>YALOVA</c:v>
                </c:pt>
                <c:pt idx="12">
                  <c:v>AKSARAY</c:v>
                </c:pt>
                <c:pt idx="13">
                  <c:v>MUŞ</c:v>
                </c:pt>
                <c:pt idx="14">
                  <c:v>BİNGÖL</c:v>
                </c:pt>
              </c:strCache>
            </c:strRef>
          </c:cat>
          <c:val>
            <c:numRef>
              <c:f>'4a_İşyeri_İl'!$M$2:$M$16</c:f>
              <c:numCache>
                <c:formatCode>#,#00%</c:formatCode>
                <c:ptCount val="15"/>
                <c:pt idx="0">
                  <c:v>5.4756700793742091E-2</c:v>
                </c:pt>
                <c:pt idx="1">
                  <c:v>5.5522740696987594E-2</c:v>
                </c:pt>
                <c:pt idx="2">
                  <c:v>5.5632823365785816E-2</c:v>
                </c:pt>
                <c:pt idx="3">
                  <c:v>5.6111222244448887E-2</c:v>
                </c:pt>
                <c:pt idx="4">
                  <c:v>5.6282203725723345E-2</c:v>
                </c:pt>
                <c:pt idx="5">
                  <c:v>5.9748427672955975E-2</c:v>
                </c:pt>
                <c:pt idx="6">
                  <c:v>6.4521144278606959E-2</c:v>
                </c:pt>
                <c:pt idx="7">
                  <c:v>6.5475004979087828E-2</c:v>
                </c:pt>
                <c:pt idx="8">
                  <c:v>6.6904001964154192E-2</c:v>
                </c:pt>
                <c:pt idx="9">
                  <c:v>7.3662368460056318E-2</c:v>
                </c:pt>
                <c:pt idx="10">
                  <c:v>7.6138365946397113E-2</c:v>
                </c:pt>
                <c:pt idx="11">
                  <c:v>7.6140466032162776E-2</c:v>
                </c:pt>
                <c:pt idx="12">
                  <c:v>7.7554585152838432E-2</c:v>
                </c:pt>
                <c:pt idx="13">
                  <c:v>7.8356164383561647E-2</c:v>
                </c:pt>
                <c:pt idx="14">
                  <c:v>0.14114832535885166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7860096"/>
        <c:axId val="127681664"/>
      </c:barChart>
      <c:catAx>
        <c:axId val="12786009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27681664"/>
        <c:crosses val="autoZero"/>
        <c:auto val="1"/>
        <c:lblAlgn val="ctr"/>
        <c:lblOffset val="100"/>
        <c:noMultiLvlLbl val="0"/>
      </c:catAx>
      <c:valAx>
        <c:axId val="127681664"/>
        <c:scaling>
          <c:orientation val="minMax"/>
        </c:scaling>
        <c:delete val="0"/>
        <c:axPos val="b"/>
        <c:numFmt formatCode="#,#00%" sourceLinked="1"/>
        <c:majorTickMark val="out"/>
        <c:minorTickMark val="none"/>
        <c:tickLblPos val="nextTo"/>
        <c:crossAx val="127860096"/>
        <c:crosses val="autoZero"/>
        <c:crossBetween val="between"/>
        <c:majorUnit val="0.1"/>
      </c:valAx>
    </c:plotArea>
    <c:plotVisOnly val="1"/>
    <c:dispBlanksAs val="gap"/>
    <c:showDLblsOverMax val="0"/>
  </c:chart>
  <c:spPr>
    <a:ln>
      <a:noFill/>
    </a:ln>
  </c:spPr>
  <c:printSettings>
    <c:headerFooter/>
    <c:pageMargins b="0.75000000000000755" l="0.70000000000000062" r="0.70000000000000062" t="0.75000000000000755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48810886170400769"/>
          <c:y val="2.7093596059113302E-2"/>
          <c:w val="0.39504584994207392"/>
          <c:h val="0.89888755284899735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rgbClr val="FFC000"/>
            </a:solidFill>
          </c:spPr>
          <c:invertIfNegative val="0"/>
          <c:dLbls>
            <c:numFmt formatCode="0.0%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'4a_İşyeri_İl'!$L$2:$L$16</c:f>
              <c:strCache>
                <c:ptCount val="15"/>
                <c:pt idx="0">
                  <c:v>ERZURUM</c:v>
                </c:pt>
                <c:pt idx="1">
                  <c:v>KIRŞEHİR</c:v>
                </c:pt>
                <c:pt idx="2">
                  <c:v>VAN</c:v>
                </c:pt>
                <c:pt idx="3">
                  <c:v>MALATYA</c:v>
                </c:pt>
                <c:pt idx="4">
                  <c:v>KARS</c:v>
                </c:pt>
                <c:pt idx="5">
                  <c:v>ARTVİN</c:v>
                </c:pt>
                <c:pt idx="6">
                  <c:v>ELAZIĞ</c:v>
                </c:pt>
                <c:pt idx="7">
                  <c:v>SAKARYA</c:v>
                </c:pt>
                <c:pt idx="8">
                  <c:v>SİVAS</c:v>
                </c:pt>
                <c:pt idx="9">
                  <c:v>DÜZCE</c:v>
                </c:pt>
                <c:pt idx="10">
                  <c:v>URFA</c:v>
                </c:pt>
                <c:pt idx="11">
                  <c:v>YALOVA</c:v>
                </c:pt>
                <c:pt idx="12">
                  <c:v>AKSARAY</c:v>
                </c:pt>
                <c:pt idx="13">
                  <c:v>MUŞ</c:v>
                </c:pt>
                <c:pt idx="14">
                  <c:v>BİNGÖL</c:v>
                </c:pt>
              </c:strCache>
            </c:strRef>
          </c:cat>
          <c:val>
            <c:numRef>
              <c:f>'4a_İşyeri_İl'!$M$2:$M$16</c:f>
              <c:numCache>
                <c:formatCode>#,#00%</c:formatCode>
                <c:ptCount val="15"/>
                <c:pt idx="0">
                  <c:v>5.4756700793742091E-2</c:v>
                </c:pt>
                <c:pt idx="1">
                  <c:v>5.5522740696987594E-2</c:v>
                </c:pt>
                <c:pt idx="2">
                  <c:v>5.5632823365785816E-2</c:v>
                </c:pt>
                <c:pt idx="3">
                  <c:v>5.6111222244448887E-2</c:v>
                </c:pt>
                <c:pt idx="4">
                  <c:v>5.6282203725723345E-2</c:v>
                </c:pt>
                <c:pt idx="5">
                  <c:v>5.9748427672955975E-2</c:v>
                </c:pt>
                <c:pt idx="6">
                  <c:v>6.4521144278606959E-2</c:v>
                </c:pt>
                <c:pt idx="7">
                  <c:v>6.5475004979087828E-2</c:v>
                </c:pt>
                <c:pt idx="8">
                  <c:v>6.6904001964154192E-2</c:v>
                </c:pt>
                <c:pt idx="9">
                  <c:v>7.3662368460056318E-2</c:v>
                </c:pt>
                <c:pt idx="10">
                  <c:v>7.6138365946397113E-2</c:v>
                </c:pt>
                <c:pt idx="11">
                  <c:v>7.6140466032162776E-2</c:v>
                </c:pt>
                <c:pt idx="12">
                  <c:v>7.7554585152838432E-2</c:v>
                </c:pt>
                <c:pt idx="13">
                  <c:v>7.8356164383561647E-2</c:v>
                </c:pt>
                <c:pt idx="14">
                  <c:v>0.14114832535885166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7734528"/>
        <c:axId val="127736064"/>
      </c:barChart>
      <c:catAx>
        <c:axId val="12773452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27736064"/>
        <c:crosses val="autoZero"/>
        <c:auto val="1"/>
        <c:lblAlgn val="ctr"/>
        <c:lblOffset val="100"/>
        <c:noMultiLvlLbl val="0"/>
      </c:catAx>
      <c:valAx>
        <c:axId val="127736064"/>
        <c:scaling>
          <c:orientation val="minMax"/>
        </c:scaling>
        <c:delete val="0"/>
        <c:axPos val="b"/>
        <c:numFmt formatCode="#,#00%" sourceLinked="1"/>
        <c:majorTickMark val="out"/>
        <c:minorTickMark val="none"/>
        <c:tickLblPos val="nextTo"/>
        <c:crossAx val="127734528"/>
        <c:crosses val="autoZero"/>
        <c:crossBetween val="between"/>
        <c:majorUnit val="0.1"/>
      </c:valAx>
    </c:plotArea>
    <c:plotVisOnly val="1"/>
    <c:dispBlanksAs val="gap"/>
    <c:showDLblsOverMax val="0"/>
  </c:chart>
  <c:spPr>
    <a:ln>
      <a:noFill/>
    </a:ln>
  </c:spPr>
  <c:printSettings>
    <c:headerFooter/>
    <c:pageMargins b="0.75000000000000755" l="0.70000000000000062" r="0.70000000000000062" t="0.75000000000000755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FFC000"/>
            </a:solidFill>
          </c:spPr>
          <c:invertIfNegative val="0"/>
          <c:dLbls>
            <c:numFmt formatCode="0.0%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'4a_Kadın_Sektör'!$L$2:$L$11</c:f>
              <c:strCache>
                <c:ptCount val="10"/>
                <c:pt idx="0">
                  <c:v>Motorlu Kara Taşıtı ve Römork İmalatı</c:v>
                </c:pt>
                <c:pt idx="1">
                  <c:v>Bina Dışı Yapıların İnşaatı</c:v>
                </c:pt>
                <c:pt idx="2">
                  <c:v>Diğer Mesleki,Bilim.ve Tek.Faal.</c:v>
                </c:pt>
                <c:pt idx="3">
                  <c:v>Kütüphane,Arşiv ve Müzeler   </c:v>
                </c:pt>
                <c:pt idx="4">
                  <c:v>Yayımcılık Faaliyetleri</c:v>
                </c:pt>
                <c:pt idx="5">
                  <c:v>Bina ve Çevre Düzenleme Faaliyetleri</c:v>
                </c:pt>
                <c:pt idx="6">
                  <c:v>İstihdam Faaliyetleri       </c:v>
                </c:pt>
                <c:pt idx="7">
                  <c:v>Kanalizasyon         </c:v>
                </c:pt>
                <c:pt idx="8">
                  <c:v>Ormancılık ve Tomrukçuluk</c:v>
                </c:pt>
                <c:pt idx="9">
                  <c:v>Kamu Yön.ve Savunma,Zor.Sos.Güv.</c:v>
                </c:pt>
              </c:strCache>
            </c:strRef>
          </c:cat>
          <c:val>
            <c:numRef>
              <c:f>'4a_Kadın_Sektör'!$M$2:$M$11</c:f>
              <c:numCache>
                <c:formatCode>#,#00%</c:formatCode>
                <c:ptCount val="10"/>
                <c:pt idx="0">
                  <c:v>0.22086824067022087</c:v>
                </c:pt>
                <c:pt idx="1">
                  <c:v>0.24258710155670868</c:v>
                </c:pt>
                <c:pt idx="2">
                  <c:v>0.27183758459135865</c:v>
                </c:pt>
                <c:pt idx="3">
                  <c:v>0.29511278195488722</c:v>
                </c:pt>
                <c:pt idx="4">
                  <c:v>0.30010540581237766</c:v>
                </c:pt>
                <c:pt idx="5">
                  <c:v>0.31906290023168465</c:v>
                </c:pt>
                <c:pt idx="6">
                  <c:v>0.5862974024798624</c:v>
                </c:pt>
                <c:pt idx="7">
                  <c:v>0.6052287581699346</c:v>
                </c:pt>
                <c:pt idx="8">
                  <c:v>0.86857962697274027</c:v>
                </c:pt>
                <c:pt idx="9">
                  <c:v>3.3787920196775074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7789312"/>
        <c:axId val="128208896"/>
      </c:barChart>
      <c:catAx>
        <c:axId val="12778931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28208896"/>
        <c:crosses val="autoZero"/>
        <c:auto val="1"/>
        <c:lblAlgn val="ctr"/>
        <c:lblOffset val="100"/>
        <c:noMultiLvlLbl val="0"/>
      </c:catAx>
      <c:valAx>
        <c:axId val="128208896"/>
        <c:scaling>
          <c:orientation val="minMax"/>
        </c:scaling>
        <c:delete val="0"/>
        <c:axPos val="b"/>
        <c:numFmt formatCode="#,#00%" sourceLinked="1"/>
        <c:majorTickMark val="out"/>
        <c:minorTickMark val="none"/>
        <c:tickLblPos val="nextTo"/>
        <c:crossAx val="127789312"/>
        <c:crosses val="autoZero"/>
        <c:crossBetween val="between"/>
        <c:majorUnit val="2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000000000000755" l="0.70000000000000062" r="0.70000000000000062" t="0.75000000000000755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FFC000"/>
            </a:solidFill>
          </c:spPr>
          <c:invertIfNegative val="0"/>
          <c:dLbls>
            <c:numFmt formatCode="0.0%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'4a_Kadın_İmalat_Sektör'!$M$2:$M$11</c:f>
              <c:strCache>
                <c:ptCount val="10"/>
                <c:pt idx="0">
                  <c:v>Kauçuk ve Plastik Ürünler İmalatı</c:v>
                </c:pt>
                <c:pt idx="1">
                  <c:v>Metalik Olmayan Ürünler İmalatı</c:v>
                </c:pt>
                <c:pt idx="2">
                  <c:v>Diğer İmalatlar</c:v>
                </c:pt>
                <c:pt idx="3">
                  <c:v>Makine ve Ekipman İmalatı</c:v>
                </c:pt>
                <c:pt idx="4">
                  <c:v>Gıda Ürünleri İmalatı</c:v>
                </c:pt>
                <c:pt idx="5">
                  <c:v>Elektrikli Techizat İmalatı</c:v>
                </c:pt>
                <c:pt idx="6">
                  <c:v>Eczacılık ve Ecz.İlişkin Malz.İmalatı</c:v>
                </c:pt>
                <c:pt idx="7">
                  <c:v>Makine ve Ekipman.Kurulumu ve Onar.</c:v>
                </c:pt>
                <c:pt idx="8">
                  <c:v>Diğer Ulaşım Araçları İmalatı</c:v>
                </c:pt>
                <c:pt idx="9">
                  <c:v>Motorlu Kara Taşıtı ve Römork İmalatı</c:v>
                </c:pt>
              </c:strCache>
            </c:strRef>
          </c:cat>
          <c:val>
            <c:numRef>
              <c:f>'4a_Kadın_İmalat_Sektör'!$N$2:$N$11</c:f>
              <c:numCache>
                <c:formatCode>#,#00%</c:formatCode>
                <c:ptCount val="10"/>
                <c:pt idx="0">
                  <c:v>3.0462240619858832E-2</c:v>
                </c:pt>
                <c:pt idx="1">
                  <c:v>3.4281128181609721E-2</c:v>
                </c:pt>
                <c:pt idx="2">
                  <c:v>4.4751495153639922E-2</c:v>
                </c:pt>
                <c:pt idx="3">
                  <c:v>6.190637720488467E-2</c:v>
                </c:pt>
                <c:pt idx="4">
                  <c:v>6.6192023938502806E-2</c:v>
                </c:pt>
                <c:pt idx="5">
                  <c:v>7.9612309548951571E-2</c:v>
                </c:pt>
                <c:pt idx="6">
                  <c:v>8.9219879073882902E-2</c:v>
                </c:pt>
                <c:pt idx="7">
                  <c:v>9.2644946007322607E-2</c:v>
                </c:pt>
                <c:pt idx="8">
                  <c:v>9.7798628653915559E-2</c:v>
                </c:pt>
                <c:pt idx="9">
                  <c:v>0.22086824067022087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233472"/>
        <c:axId val="128235008"/>
      </c:barChart>
      <c:catAx>
        <c:axId val="12823347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28235008"/>
        <c:crosses val="autoZero"/>
        <c:auto val="1"/>
        <c:lblAlgn val="ctr"/>
        <c:lblOffset val="100"/>
        <c:noMultiLvlLbl val="0"/>
      </c:catAx>
      <c:valAx>
        <c:axId val="128235008"/>
        <c:scaling>
          <c:orientation val="minMax"/>
        </c:scaling>
        <c:delete val="0"/>
        <c:axPos val="b"/>
        <c:numFmt formatCode="#,#00%" sourceLinked="1"/>
        <c:majorTickMark val="out"/>
        <c:minorTickMark val="none"/>
        <c:tickLblPos val="nextTo"/>
        <c:crossAx val="128233472"/>
        <c:crosses val="autoZero"/>
        <c:crossBetween val="between"/>
        <c:majorUnit val="0.2"/>
      </c:valAx>
    </c:plotArea>
    <c:plotVisOnly val="1"/>
    <c:dispBlanksAs val="gap"/>
    <c:showDLblsOverMax val="0"/>
  </c:chart>
  <c:spPr>
    <a:ln>
      <a:noFill/>
    </a:ln>
  </c:spPr>
  <c:printSettings>
    <c:headerFooter/>
    <c:pageMargins b="0.75000000000000755" l="0.70000000000000062" r="0.70000000000000062" t="0.75000000000000755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FFC000"/>
            </a:solidFill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'4a_Kadın_İl'!$M$2:$M$16</c:f>
              <c:strCache>
                <c:ptCount val="15"/>
                <c:pt idx="0">
                  <c:v>SAMSUN  </c:v>
                </c:pt>
                <c:pt idx="1">
                  <c:v>ESKİŞEHİR</c:v>
                </c:pt>
                <c:pt idx="2">
                  <c:v>BOLU</c:v>
                </c:pt>
                <c:pt idx="3">
                  <c:v>GİRESUN</c:v>
                </c:pt>
                <c:pt idx="4">
                  <c:v>TEKİRDAĞ</c:v>
                </c:pt>
                <c:pt idx="5">
                  <c:v>İZMİR</c:v>
                </c:pt>
                <c:pt idx="6">
                  <c:v>İSTANBUL</c:v>
                </c:pt>
                <c:pt idx="7">
                  <c:v>KIRKLARELİ</c:v>
                </c:pt>
                <c:pt idx="8">
                  <c:v>ANKARA</c:v>
                </c:pt>
                <c:pt idx="9">
                  <c:v>KARAMAN</c:v>
                </c:pt>
                <c:pt idx="10">
                  <c:v>ORDU</c:v>
                </c:pt>
                <c:pt idx="11">
                  <c:v>BURSA</c:v>
                </c:pt>
                <c:pt idx="12">
                  <c:v>SİNOP</c:v>
                </c:pt>
                <c:pt idx="13">
                  <c:v>DENİZLİ</c:v>
                </c:pt>
                <c:pt idx="14">
                  <c:v>EDİRNE</c:v>
                </c:pt>
              </c:strCache>
            </c:strRef>
          </c:cat>
          <c:val>
            <c:numRef>
              <c:f>'4a_Kadın_İl'!$N$2:$N$16</c:f>
              <c:numCache>
                <c:formatCode>#,#00%</c:formatCode>
                <c:ptCount val="15"/>
                <c:pt idx="0">
                  <c:v>0.29836687893137781</c:v>
                </c:pt>
                <c:pt idx="1">
                  <c:v>0.29901159069899735</c:v>
                </c:pt>
                <c:pt idx="2">
                  <c:v>0.3021646047353902</c:v>
                </c:pt>
                <c:pt idx="3">
                  <c:v>0.30336726088917654</c:v>
                </c:pt>
                <c:pt idx="4">
                  <c:v>0.30659912131265132</c:v>
                </c:pt>
                <c:pt idx="5">
                  <c:v>0.31310955363609227</c:v>
                </c:pt>
                <c:pt idx="6">
                  <c:v>0.31337984081249104</c:v>
                </c:pt>
                <c:pt idx="7">
                  <c:v>0.31643191053805492</c:v>
                </c:pt>
                <c:pt idx="8">
                  <c:v>0.31730172132270951</c:v>
                </c:pt>
                <c:pt idx="9">
                  <c:v>0.31734921463484078</c:v>
                </c:pt>
                <c:pt idx="10">
                  <c:v>0.32061120086160472</c:v>
                </c:pt>
                <c:pt idx="11">
                  <c:v>0.32067696699220899</c:v>
                </c:pt>
                <c:pt idx="12">
                  <c:v>0.33221012614480733</c:v>
                </c:pt>
                <c:pt idx="13">
                  <c:v>0.33353284849383708</c:v>
                </c:pt>
                <c:pt idx="14">
                  <c:v>0.3405001770253307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7985152"/>
        <c:axId val="127986688"/>
      </c:barChart>
      <c:catAx>
        <c:axId val="127985152"/>
        <c:scaling>
          <c:orientation val="minMax"/>
        </c:scaling>
        <c:delete val="0"/>
        <c:axPos val="l"/>
        <c:majorTickMark val="out"/>
        <c:minorTickMark val="none"/>
        <c:tickLblPos val="nextTo"/>
        <c:crossAx val="127986688"/>
        <c:crosses val="autoZero"/>
        <c:auto val="1"/>
        <c:lblAlgn val="ctr"/>
        <c:lblOffset val="100"/>
        <c:noMultiLvlLbl val="0"/>
      </c:catAx>
      <c:valAx>
        <c:axId val="127986688"/>
        <c:scaling>
          <c:orientation val="minMax"/>
          <c:min val="0"/>
        </c:scaling>
        <c:delete val="0"/>
        <c:axPos val="b"/>
        <c:numFmt formatCode="#,#00%" sourceLinked="1"/>
        <c:majorTickMark val="out"/>
        <c:minorTickMark val="none"/>
        <c:tickLblPos val="nextTo"/>
        <c:crossAx val="127985152"/>
        <c:crosses val="autoZero"/>
        <c:crossBetween val="between"/>
        <c:majorUnit val="0.1"/>
      </c:valAx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FFC000"/>
            </a:solidFill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'4a_Kadın_İl'!$V$2:$V$16</c:f>
              <c:strCache>
                <c:ptCount val="15"/>
                <c:pt idx="0">
                  <c:v>SİVAS     </c:v>
                </c:pt>
                <c:pt idx="1">
                  <c:v>KAYSERİ   </c:v>
                </c:pt>
                <c:pt idx="2">
                  <c:v>AKSARAY   </c:v>
                </c:pt>
                <c:pt idx="3">
                  <c:v>KONYA     </c:v>
                </c:pt>
                <c:pt idx="4">
                  <c:v>ELAZIĞ    </c:v>
                </c:pt>
                <c:pt idx="5">
                  <c:v>ERZURUM   </c:v>
                </c:pt>
                <c:pt idx="6">
                  <c:v>URFA      </c:v>
                </c:pt>
                <c:pt idx="7">
                  <c:v>K.MARAŞ   </c:v>
                </c:pt>
                <c:pt idx="8">
                  <c:v>GAZİANTEP </c:v>
                </c:pt>
                <c:pt idx="9">
                  <c:v>VAN       </c:v>
                </c:pt>
                <c:pt idx="10">
                  <c:v>AĞRI      </c:v>
                </c:pt>
                <c:pt idx="11">
                  <c:v>SİİRT     </c:v>
                </c:pt>
                <c:pt idx="12">
                  <c:v>BİNGÖL    </c:v>
                </c:pt>
                <c:pt idx="13">
                  <c:v>MARDİN    </c:v>
                </c:pt>
                <c:pt idx="14">
                  <c:v>ŞIRNAK    </c:v>
                </c:pt>
              </c:strCache>
            </c:strRef>
          </c:cat>
          <c:val>
            <c:numRef>
              <c:f>'4a_Kadın_İl'!$W$2:$W$16</c:f>
              <c:numCache>
                <c:formatCode>#,#00%</c:formatCode>
                <c:ptCount val="15"/>
                <c:pt idx="0">
                  <c:v>0.19853649383951466</c:v>
                </c:pt>
                <c:pt idx="1">
                  <c:v>0.19759965709387056</c:v>
                </c:pt>
                <c:pt idx="2">
                  <c:v>0.19052204877830284</c:v>
                </c:pt>
                <c:pt idx="3">
                  <c:v>0.18106423666731622</c:v>
                </c:pt>
                <c:pt idx="4">
                  <c:v>0.18054856567689984</c:v>
                </c:pt>
                <c:pt idx="5">
                  <c:v>0.17724900596421472</c:v>
                </c:pt>
                <c:pt idx="6">
                  <c:v>0.17415982349656239</c:v>
                </c:pt>
                <c:pt idx="7">
                  <c:v>0.1678272665611576</c:v>
                </c:pt>
                <c:pt idx="8">
                  <c:v>0.1648461034708579</c:v>
                </c:pt>
                <c:pt idx="9">
                  <c:v>0.15401329040648343</c:v>
                </c:pt>
                <c:pt idx="10">
                  <c:v>0.1523719165085389</c:v>
                </c:pt>
                <c:pt idx="11">
                  <c:v>0.15101010101010101</c:v>
                </c:pt>
                <c:pt idx="12">
                  <c:v>0.15078104315594387</c:v>
                </c:pt>
                <c:pt idx="13">
                  <c:v>0.12999250455080844</c:v>
                </c:pt>
                <c:pt idx="14">
                  <c:v>9.5639731907523159E-2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7289984"/>
        <c:axId val="127299968"/>
      </c:barChart>
      <c:catAx>
        <c:axId val="127289984"/>
        <c:scaling>
          <c:orientation val="minMax"/>
        </c:scaling>
        <c:delete val="0"/>
        <c:axPos val="l"/>
        <c:majorTickMark val="out"/>
        <c:minorTickMark val="none"/>
        <c:tickLblPos val="nextTo"/>
        <c:crossAx val="127299968"/>
        <c:crosses val="autoZero"/>
        <c:auto val="1"/>
        <c:lblAlgn val="ctr"/>
        <c:lblOffset val="100"/>
        <c:noMultiLvlLbl val="0"/>
      </c:catAx>
      <c:valAx>
        <c:axId val="127299968"/>
        <c:scaling>
          <c:orientation val="minMax"/>
          <c:min val="0"/>
        </c:scaling>
        <c:delete val="0"/>
        <c:axPos val="b"/>
        <c:numFmt formatCode="#,#00%" sourceLinked="1"/>
        <c:majorTickMark val="out"/>
        <c:minorTickMark val="none"/>
        <c:tickLblPos val="nextTo"/>
        <c:crossAx val="127289984"/>
        <c:crosses val="autoZero"/>
        <c:crossBetween val="between"/>
        <c:majorUnit val="0.1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FFC000"/>
            </a:solidFill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'4a_Kadın_İl'!$AE$2:$AE$16</c:f>
              <c:strCache>
                <c:ptCount val="15"/>
                <c:pt idx="0">
                  <c:v>AĞRI      </c:v>
                </c:pt>
                <c:pt idx="1">
                  <c:v>TUNCELİ   </c:v>
                </c:pt>
                <c:pt idx="2">
                  <c:v>KARABÜK   </c:v>
                </c:pt>
                <c:pt idx="3">
                  <c:v>YOZGAT    </c:v>
                </c:pt>
                <c:pt idx="4">
                  <c:v>KIRIKKALE </c:v>
                </c:pt>
                <c:pt idx="5">
                  <c:v>IĞDIR     </c:v>
                </c:pt>
                <c:pt idx="6">
                  <c:v>MUŞ       </c:v>
                </c:pt>
                <c:pt idx="7">
                  <c:v>BİTLİS    </c:v>
                </c:pt>
                <c:pt idx="8">
                  <c:v>ARDAHAN   </c:v>
                </c:pt>
                <c:pt idx="9">
                  <c:v>BİNGÖL    </c:v>
                </c:pt>
                <c:pt idx="10">
                  <c:v>GÜMÜŞHANE </c:v>
                </c:pt>
                <c:pt idx="11">
                  <c:v>SİİRT     </c:v>
                </c:pt>
                <c:pt idx="12">
                  <c:v>KİLİS     </c:v>
                </c:pt>
                <c:pt idx="13">
                  <c:v>HAKKARİ   </c:v>
                </c:pt>
                <c:pt idx="14">
                  <c:v>BAYBURT   </c:v>
                </c:pt>
              </c:strCache>
            </c:strRef>
          </c:cat>
          <c:val>
            <c:numRef>
              <c:f>'4a_Kadın_İl'!$AF$2:$AF$16</c:f>
              <c:numCache>
                <c:formatCode>#,#00%</c:formatCode>
                <c:ptCount val="15"/>
                <c:pt idx="0">
                  <c:v>0.26419466975666278</c:v>
                </c:pt>
                <c:pt idx="1">
                  <c:v>0.26694915254237289</c:v>
                </c:pt>
                <c:pt idx="2">
                  <c:v>0.27421236872812138</c:v>
                </c:pt>
                <c:pt idx="3">
                  <c:v>0.28164726947179947</c:v>
                </c:pt>
                <c:pt idx="4">
                  <c:v>0.32621257222903172</c:v>
                </c:pt>
                <c:pt idx="5">
                  <c:v>0.35515104570100697</c:v>
                </c:pt>
                <c:pt idx="6">
                  <c:v>0.39081272084805652</c:v>
                </c:pt>
                <c:pt idx="7">
                  <c:v>0.44540989799773328</c:v>
                </c:pt>
                <c:pt idx="8">
                  <c:v>0.48405985686402081</c:v>
                </c:pt>
                <c:pt idx="9">
                  <c:v>0.51211631663974155</c:v>
                </c:pt>
                <c:pt idx="10">
                  <c:v>0.55353535353535355</c:v>
                </c:pt>
                <c:pt idx="11">
                  <c:v>0.56208213944603624</c:v>
                </c:pt>
                <c:pt idx="12">
                  <c:v>0.62464722483537161</c:v>
                </c:pt>
                <c:pt idx="13">
                  <c:v>0.6412990790111488</c:v>
                </c:pt>
                <c:pt idx="14">
                  <c:v>0.65465935787000784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7324160"/>
        <c:axId val="127325696"/>
      </c:barChart>
      <c:catAx>
        <c:axId val="127324160"/>
        <c:scaling>
          <c:orientation val="minMax"/>
        </c:scaling>
        <c:delete val="0"/>
        <c:axPos val="l"/>
        <c:majorTickMark val="out"/>
        <c:minorTickMark val="none"/>
        <c:tickLblPos val="nextTo"/>
        <c:crossAx val="127325696"/>
        <c:crosses val="autoZero"/>
        <c:auto val="1"/>
        <c:lblAlgn val="ctr"/>
        <c:lblOffset val="100"/>
        <c:noMultiLvlLbl val="0"/>
      </c:catAx>
      <c:valAx>
        <c:axId val="127325696"/>
        <c:scaling>
          <c:orientation val="minMax"/>
          <c:min val="0"/>
        </c:scaling>
        <c:delete val="0"/>
        <c:axPos val="b"/>
        <c:numFmt formatCode="#,#00%" sourceLinked="1"/>
        <c:majorTickMark val="out"/>
        <c:minorTickMark val="none"/>
        <c:tickLblPos val="nextTo"/>
        <c:crossAx val="127324160"/>
        <c:crosses val="autoZero"/>
        <c:crossBetween val="between"/>
        <c:majorUnit val="0.5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FFC000"/>
            </a:solidFill>
          </c:spPr>
          <c:invertIfNegative val="0"/>
          <c:dLbls>
            <c:numFmt formatCode="0.0%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Ortalama_Günlük_Kazanç_Sektör!$I$2:$I$11</c:f>
              <c:strCache>
                <c:ptCount val="10"/>
                <c:pt idx="0">
                  <c:v>Bina İnşaatı   </c:v>
                </c:pt>
                <c:pt idx="1">
                  <c:v>Mobilya İmalatı      </c:v>
                </c:pt>
                <c:pt idx="2">
                  <c:v>Diğer Hizmet Faaliyetleri </c:v>
                </c:pt>
                <c:pt idx="3">
                  <c:v>Kumar ve Müşterek Bahis Faaliyetleri</c:v>
                </c:pt>
                <c:pt idx="4">
                  <c:v>Giyim Eşyaları İmalatı       </c:v>
                </c:pt>
                <c:pt idx="5">
                  <c:v>Diğer İmalatlar   </c:v>
                </c:pt>
                <c:pt idx="6">
                  <c:v>Deri ve İlgili Ürünler İmalatı</c:v>
                </c:pt>
                <c:pt idx="7">
                  <c:v>Hanehalkları Tar.Kendi İht.Faal.</c:v>
                </c:pt>
                <c:pt idx="8">
                  <c:v>Bilgi Hizmet Faaliyetleri   </c:v>
                </c:pt>
                <c:pt idx="9">
                  <c:v>Ev İçi Çalışanların Faaliyetleri</c:v>
                </c:pt>
              </c:strCache>
            </c:strRef>
          </c:cat>
          <c:val>
            <c:numRef>
              <c:f>Ortalama_Günlük_Kazanç_Sektör!$J$2:$J$11</c:f>
              <c:numCache>
                <c:formatCode>#,#00%</c:formatCode>
                <c:ptCount val="10"/>
                <c:pt idx="0">
                  <c:v>0.30416101641472698</c:v>
                </c:pt>
                <c:pt idx="1">
                  <c:v>0.30493988226376351</c:v>
                </c:pt>
                <c:pt idx="2">
                  <c:v>0.30695254803742944</c:v>
                </c:pt>
                <c:pt idx="3">
                  <c:v>0.30766630583040577</c:v>
                </c:pt>
                <c:pt idx="4">
                  <c:v>0.311263547108521</c:v>
                </c:pt>
                <c:pt idx="5">
                  <c:v>0.3145747918372418</c:v>
                </c:pt>
                <c:pt idx="6">
                  <c:v>0.31492923739232165</c:v>
                </c:pt>
                <c:pt idx="7">
                  <c:v>0.33451225502498017</c:v>
                </c:pt>
                <c:pt idx="8">
                  <c:v>0.34232074489362879</c:v>
                </c:pt>
                <c:pt idx="9">
                  <c:v>0.34686488554884687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7941248"/>
        <c:axId val="128180608"/>
      </c:barChart>
      <c:catAx>
        <c:axId val="127941248"/>
        <c:scaling>
          <c:orientation val="minMax"/>
        </c:scaling>
        <c:delete val="0"/>
        <c:axPos val="l"/>
        <c:majorTickMark val="out"/>
        <c:minorTickMark val="none"/>
        <c:tickLblPos val="nextTo"/>
        <c:crossAx val="128180608"/>
        <c:crosses val="autoZero"/>
        <c:auto val="1"/>
        <c:lblAlgn val="ctr"/>
        <c:lblOffset val="100"/>
        <c:noMultiLvlLbl val="0"/>
      </c:catAx>
      <c:valAx>
        <c:axId val="128180608"/>
        <c:scaling>
          <c:orientation val="minMax"/>
          <c:max val="0.4"/>
          <c:min val="0"/>
        </c:scaling>
        <c:delete val="0"/>
        <c:axPos val="b"/>
        <c:numFmt formatCode="#,#00%" sourceLinked="1"/>
        <c:majorTickMark val="out"/>
        <c:minorTickMark val="none"/>
        <c:tickLblPos val="nextTo"/>
        <c:crossAx val="127941248"/>
        <c:crosses val="autoZero"/>
        <c:crossBetween val="between"/>
        <c:majorUnit val="0.2"/>
      </c:valAx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FFC000"/>
            </a:solidFill>
          </c:spPr>
          <c:invertIfNegative val="0"/>
          <c:dLbls>
            <c:numFmt formatCode="0.0%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Ortalama_Günlük_Kazanç_İl!$I$2:$I$16</c:f>
              <c:strCache>
                <c:ptCount val="15"/>
                <c:pt idx="0">
                  <c:v>Ordu</c:v>
                </c:pt>
                <c:pt idx="1">
                  <c:v>Trabzon</c:v>
                </c:pt>
                <c:pt idx="2">
                  <c:v>Van</c:v>
                </c:pt>
                <c:pt idx="3">
                  <c:v>Erzurum</c:v>
                </c:pt>
                <c:pt idx="4">
                  <c:v>Diyarbakır</c:v>
                </c:pt>
                <c:pt idx="5">
                  <c:v>Afyonkarahisar</c:v>
                </c:pt>
                <c:pt idx="6">
                  <c:v>Ağrı</c:v>
                </c:pt>
                <c:pt idx="7">
                  <c:v>Malatya</c:v>
                </c:pt>
                <c:pt idx="8">
                  <c:v>Bitlis</c:v>
                </c:pt>
                <c:pt idx="9">
                  <c:v>Şanlıurfa</c:v>
                </c:pt>
                <c:pt idx="10">
                  <c:v>Gaziantep</c:v>
                </c:pt>
                <c:pt idx="11">
                  <c:v>Kilis</c:v>
                </c:pt>
                <c:pt idx="12">
                  <c:v>Kars</c:v>
                </c:pt>
                <c:pt idx="13">
                  <c:v>Mardin</c:v>
                </c:pt>
                <c:pt idx="14">
                  <c:v>Şırnak</c:v>
                </c:pt>
              </c:strCache>
            </c:strRef>
          </c:cat>
          <c:val>
            <c:numRef>
              <c:f>Ortalama_Günlük_Kazanç_İl!$J$2:$J$16</c:f>
              <c:numCache>
                <c:formatCode>#,#00%</c:formatCode>
                <c:ptCount val="15"/>
                <c:pt idx="0">
                  <c:v>0.25188171645685781</c:v>
                </c:pt>
                <c:pt idx="1">
                  <c:v>0.2525399551115054</c:v>
                </c:pt>
                <c:pt idx="2">
                  <c:v>0.25334937688215153</c:v>
                </c:pt>
                <c:pt idx="3">
                  <c:v>0.25363233669135415</c:v>
                </c:pt>
                <c:pt idx="4">
                  <c:v>0.25526190143018751</c:v>
                </c:pt>
                <c:pt idx="5">
                  <c:v>0.25593521323814428</c:v>
                </c:pt>
                <c:pt idx="6">
                  <c:v>0.26227804860545395</c:v>
                </c:pt>
                <c:pt idx="7">
                  <c:v>0.2641483270185625</c:v>
                </c:pt>
                <c:pt idx="8">
                  <c:v>0.27004959694869535</c:v>
                </c:pt>
                <c:pt idx="9">
                  <c:v>0.27389700543262047</c:v>
                </c:pt>
                <c:pt idx="10">
                  <c:v>0.28584635965454969</c:v>
                </c:pt>
                <c:pt idx="11">
                  <c:v>0.29042381768244374</c:v>
                </c:pt>
                <c:pt idx="12">
                  <c:v>0.29663952086550793</c:v>
                </c:pt>
                <c:pt idx="13">
                  <c:v>0.29992571490513276</c:v>
                </c:pt>
                <c:pt idx="14">
                  <c:v>0.30687944778100495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352640"/>
        <c:axId val="128354176"/>
      </c:barChart>
      <c:catAx>
        <c:axId val="128352640"/>
        <c:scaling>
          <c:orientation val="minMax"/>
        </c:scaling>
        <c:delete val="0"/>
        <c:axPos val="l"/>
        <c:majorTickMark val="out"/>
        <c:minorTickMark val="none"/>
        <c:tickLblPos val="nextTo"/>
        <c:crossAx val="128354176"/>
        <c:crosses val="autoZero"/>
        <c:auto val="1"/>
        <c:lblAlgn val="ctr"/>
        <c:lblOffset val="100"/>
        <c:noMultiLvlLbl val="0"/>
      </c:catAx>
      <c:valAx>
        <c:axId val="128354176"/>
        <c:scaling>
          <c:orientation val="minMax"/>
        </c:scaling>
        <c:delete val="0"/>
        <c:axPos val="b"/>
        <c:numFmt formatCode="#,#00%" sourceLinked="1"/>
        <c:majorTickMark val="out"/>
        <c:minorTickMark val="none"/>
        <c:tickLblPos val="nextTo"/>
        <c:crossAx val="128352640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FFC000"/>
            </a:solidFill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KOBİ_İşyeri_İl!$J$2:$J$16</c:f>
              <c:strCache>
                <c:ptCount val="15"/>
                <c:pt idx="0">
                  <c:v>KAHRAMANMARAŞ   </c:v>
                </c:pt>
                <c:pt idx="1">
                  <c:v>ERZURUM   </c:v>
                </c:pt>
                <c:pt idx="2">
                  <c:v>SAKARYA   </c:v>
                </c:pt>
                <c:pt idx="3">
                  <c:v>ÇANKIRI   </c:v>
                </c:pt>
                <c:pt idx="4">
                  <c:v>ELAZIĞ    </c:v>
                </c:pt>
                <c:pt idx="5">
                  <c:v>DÜZCE     </c:v>
                </c:pt>
                <c:pt idx="6">
                  <c:v>AFYONKARAHİSAR   </c:v>
                </c:pt>
                <c:pt idx="7">
                  <c:v>VAN       </c:v>
                </c:pt>
                <c:pt idx="8">
                  <c:v>ADIYAMAN  </c:v>
                </c:pt>
                <c:pt idx="9">
                  <c:v>YALOVA    </c:v>
                </c:pt>
                <c:pt idx="10">
                  <c:v>URFA      </c:v>
                </c:pt>
                <c:pt idx="11">
                  <c:v>AKSARAY   </c:v>
                </c:pt>
                <c:pt idx="12">
                  <c:v>TUNCELİ   </c:v>
                </c:pt>
                <c:pt idx="13">
                  <c:v>BİNGÖL    </c:v>
                </c:pt>
                <c:pt idx="14">
                  <c:v>HAKKARİ   </c:v>
                </c:pt>
              </c:strCache>
            </c:strRef>
          </c:cat>
          <c:val>
            <c:numRef>
              <c:f>KOBİ_İşyeri_İl!$K$2:$K$16</c:f>
              <c:numCache>
                <c:formatCode>#,#00%</c:formatCode>
                <c:ptCount val="15"/>
                <c:pt idx="0">
                  <c:v>6.8538461538461534E-2</c:v>
                </c:pt>
                <c:pt idx="1">
                  <c:v>6.8725435148792813E-2</c:v>
                </c:pt>
                <c:pt idx="2">
                  <c:v>6.9117720820584844E-2</c:v>
                </c:pt>
                <c:pt idx="3">
                  <c:v>7.0320952037504506E-2</c:v>
                </c:pt>
                <c:pt idx="4">
                  <c:v>7.2896355182240885E-2</c:v>
                </c:pt>
                <c:pt idx="5">
                  <c:v>7.4479089700014781E-2</c:v>
                </c:pt>
                <c:pt idx="6">
                  <c:v>7.5718241606092071E-2</c:v>
                </c:pt>
                <c:pt idx="7">
                  <c:v>7.673228956750891E-2</c:v>
                </c:pt>
                <c:pt idx="8">
                  <c:v>8.0535745347016879E-2</c:v>
                </c:pt>
                <c:pt idx="9">
                  <c:v>8.4273390842733914E-2</c:v>
                </c:pt>
                <c:pt idx="10">
                  <c:v>9.1318629751290473E-2</c:v>
                </c:pt>
                <c:pt idx="11">
                  <c:v>9.2710666896432883E-2</c:v>
                </c:pt>
                <c:pt idx="12">
                  <c:v>9.4765342960288809E-2</c:v>
                </c:pt>
                <c:pt idx="13">
                  <c:v>0.13382507903055849</c:v>
                </c:pt>
                <c:pt idx="14">
                  <c:v>0.22668810289389069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395520"/>
        <c:axId val="128401408"/>
      </c:barChart>
      <c:catAx>
        <c:axId val="128395520"/>
        <c:scaling>
          <c:orientation val="minMax"/>
        </c:scaling>
        <c:delete val="0"/>
        <c:axPos val="l"/>
        <c:majorTickMark val="out"/>
        <c:minorTickMark val="none"/>
        <c:tickLblPos val="nextTo"/>
        <c:crossAx val="128401408"/>
        <c:crosses val="autoZero"/>
        <c:auto val="1"/>
        <c:lblAlgn val="ctr"/>
        <c:lblOffset val="100"/>
        <c:noMultiLvlLbl val="0"/>
      </c:catAx>
      <c:valAx>
        <c:axId val="128401408"/>
        <c:scaling>
          <c:orientation val="minMax"/>
        </c:scaling>
        <c:delete val="0"/>
        <c:axPos val="b"/>
        <c:numFmt formatCode="#,#00%" sourceLinked="1"/>
        <c:majorTickMark val="out"/>
        <c:minorTickMark val="none"/>
        <c:tickLblPos val="nextTo"/>
        <c:crossAx val="128395520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48139365998939254"/>
          <c:y val="2.3606276683225756E-2"/>
          <c:w val="0.43142393211211294"/>
          <c:h val="0.88182240095524533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rgbClr val="FFC000"/>
            </a:solidFill>
          </c:spPr>
          <c:invertIfNegative val="0"/>
          <c:dLbls>
            <c:numFmt formatCode="0.0%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KOBİ_İşyeri_Sektör!$J$3:$J$12</c:f>
              <c:strCache>
                <c:ptCount val="10"/>
                <c:pt idx="0">
                  <c:v>Eczacılık ve Ecz.İlişkin Malz.İmalatı</c:v>
                </c:pt>
                <c:pt idx="1">
                  <c:v>Ormancılık ve Tomrukçuluk </c:v>
                </c:pt>
                <c:pt idx="2">
                  <c:v>Kütüphane,Arşiv ve Müzeler</c:v>
                </c:pt>
                <c:pt idx="3">
                  <c:v>Diğer Mesleki,Bilim.ve Tek.Faal.</c:v>
                </c:pt>
                <c:pt idx="4">
                  <c:v>Gayrimenkul Faaliyetleri</c:v>
                </c:pt>
                <c:pt idx="5">
                  <c:v>Bilimsel Araştırma ve Geliş.Faal.</c:v>
                </c:pt>
                <c:pt idx="6">
                  <c:v>Yayımcılık Faaliyetleri</c:v>
                </c:pt>
                <c:pt idx="7">
                  <c:v>Kanalizasyon</c:v>
                </c:pt>
                <c:pt idx="8">
                  <c:v>İstihdam Faaliyetleri</c:v>
                </c:pt>
                <c:pt idx="9">
                  <c:v>Kamu Yön.ve Savunma,Zor.Sos.Güv.</c:v>
                </c:pt>
              </c:strCache>
            </c:strRef>
          </c:cat>
          <c:val>
            <c:numRef>
              <c:f>KOBİ_İşyeri_Sektör!$K$3:$K$12</c:f>
              <c:numCache>
                <c:formatCode>#,#00%</c:formatCode>
                <c:ptCount val="10"/>
                <c:pt idx="0">
                  <c:v>0.10452961672473868</c:v>
                </c:pt>
                <c:pt idx="1">
                  <c:v>0.10720338983050848</c:v>
                </c:pt>
                <c:pt idx="2">
                  <c:v>0.1144578313253012</c:v>
                </c:pt>
                <c:pt idx="3">
                  <c:v>0.11813405508676962</c:v>
                </c:pt>
                <c:pt idx="4">
                  <c:v>0.12145786510345467</c:v>
                </c:pt>
                <c:pt idx="5">
                  <c:v>0.13950456323337679</c:v>
                </c:pt>
                <c:pt idx="6">
                  <c:v>0.25340466926070038</c:v>
                </c:pt>
                <c:pt idx="7">
                  <c:v>0.27065527065527067</c:v>
                </c:pt>
                <c:pt idx="8">
                  <c:v>0.3206793206793207</c:v>
                </c:pt>
                <c:pt idx="9">
                  <c:v>0.90628571428571425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528384"/>
        <c:axId val="128529920"/>
      </c:barChart>
      <c:catAx>
        <c:axId val="128528384"/>
        <c:scaling>
          <c:orientation val="minMax"/>
        </c:scaling>
        <c:delete val="0"/>
        <c:axPos val="l"/>
        <c:majorTickMark val="out"/>
        <c:minorTickMark val="none"/>
        <c:tickLblPos val="nextTo"/>
        <c:crossAx val="128529920"/>
        <c:crosses val="autoZero"/>
        <c:auto val="1"/>
        <c:lblAlgn val="ctr"/>
        <c:lblOffset val="100"/>
        <c:noMultiLvlLbl val="0"/>
      </c:catAx>
      <c:valAx>
        <c:axId val="128529920"/>
        <c:scaling>
          <c:orientation val="minMax"/>
        </c:scaling>
        <c:delete val="0"/>
        <c:axPos val="b"/>
        <c:numFmt formatCode="#,#00%" sourceLinked="1"/>
        <c:majorTickMark val="out"/>
        <c:minorTickMark val="none"/>
        <c:tickLblPos val="nextTo"/>
        <c:crossAx val="128528384"/>
        <c:crosses val="autoZero"/>
        <c:crossBetween val="between"/>
        <c:minorUnit val="0.5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FFC000"/>
            </a:solidFill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KOBİ_Sigortalı_İl!$J$2:$J$16</c:f>
              <c:strCache>
                <c:ptCount val="15"/>
                <c:pt idx="0">
                  <c:v>ÇANAKKALE </c:v>
                </c:pt>
                <c:pt idx="1">
                  <c:v>ERZURUM   </c:v>
                </c:pt>
                <c:pt idx="2">
                  <c:v>RİZE      </c:v>
                </c:pt>
                <c:pt idx="3">
                  <c:v>SİVAS     </c:v>
                </c:pt>
                <c:pt idx="4">
                  <c:v>ÇANKIRI   </c:v>
                </c:pt>
                <c:pt idx="5">
                  <c:v>IĞDIR     </c:v>
                </c:pt>
                <c:pt idx="6">
                  <c:v>TUNCELİ   </c:v>
                </c:pt>
                <c:pt idx="7">
                  <c:v>MUŞ       </c:v>
                </c:pt>
                <c:pt idx="8">
                  <c:v>ARDAHAN   </c:v>
                </c:pt>
                <c:pt idx="9">
                  <c:v>AĞRI      </c:v>
                </c:pt>
                <c:pt idx="10">
                  <c:v>HAKKARİ   </c:v>
                </c:pt>
                <c:pt idx="11">
                  <c:v>BAYBURT   </c:v>
                </c:pt>
                <c:pt idx="12">
                  <c:v>BİTLİS    </c:v>
                </c:pt>
                <c:pt idx="13">
                  <c:v>SİNOP     </c:v>
                </c:pt>
                <c:pt idx="14">
                  <c:v>ARTVİN    </c:v>
                </c:pt>
              </c:strCache>
            </c:strRef>
          </c:cat>
          <c:val>
            <c:numRef>
              <c:f>KOBİ_Sigortalı_İl!$K$2:$K$16</c:f>
              <c:numCache>
                <c:formatCode>#,#00%</c:formatCode>
                <c:ptCount val="15"/>
                <c:pt idx="0">
                  <c:v>0.10660994658137005</c:v>
                </c:pt>
                <c:pt idx="1">
                  <c:v>0.11593505525890972</c:v>
                </c:pt>
                <c:pt idx="2">
                  <c:v>0.12078435151281557</c:v>
                </c:pt>
                <c:pt idx="3">
                  <c:v>0.12491273561384263</c:v>
                </c:pt>
                <c:pt idx="4">
                  <c:v>0.12848882464138775</c:v>
                </c:pt>
                <c:pt idx="5">
                  <c:v>0.12867066624565834</c:v>
                </c:pt>
                <c:pt idx="6">
                  <c:v>0.12899818949909475</c:v>
                </c:pt>
                <c:pt idx="7">
                  <c:v>0.13465312247489322</c:v>
                </c:pt>
                <c:pt idx="8">
                  <c:v>0.14000000000000001</c:v>
                </c:pt>
                <c:pt idx="9">
                  <c:v>0.14052357135255933</c:v>
                </c:pt>
                <c:pt idx="10">
                  <c:v>0.14102327299593645</c:v>
                </c:pt>
                <c:pt idx="11">
                  <c:v>0.14152183438002044</c:v>
                </c:pt>
                <c:pt idx="12">
                  <c:v>0.14631627858949869</c:v>
                </c:pt>
                <c:pt idx="13">
                  <c:v>0.1594526397515528</c:v>
                </c:pt>
                <c:pt idx="14">
                  <c:v>0.17407273291604158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566784"/>
        <c:axId val="128568320"/>
      </c:barChart>
      <c:catAx>
        <c:axId val="128566784"/>
        <c:scaling>
          <c:orientation val="minMax"/>
        </c:scaling>
        <c:delete val="0"/>
        <c:axPos val="l"/>
        <c:majorTickMark val="out"/>
        <c:minorTickMark val="none"/>
        <c:tickLblPos val="nextTo"/>
        <c:crossAx val="128568320"/>
        <c:crosses val="autoZero"/>
        <c:auto val="1"/>
        <c:lblAlgn val="ctr"/>
        <c:lblOffset val="100"/>
        <c:noMultiLvlLbl val="0"/>
      </c:catAx>
      <c:valAx>
        <c:axId val="128568320"/>
        <c:scaling>
          <c:orientation val="minMax"/>
        </c:scaling>
        <c:delete val="0"/>
        <c:axPos val="b"/>
        <c:numFmt formatCode="#,#00%" sourceLinked="1"/>
        <c:majorTickMark val="out"/>
        <c:minorTickMark val="none"/>
        <c:tickLblPos val="nextTo"/>
        <c:crossAx val="128566784"/>
        <c:crosses val="autoZero"/>
        <c:crossBetween val="between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FFC000"/>
            </a:solidFill>
          </c:spPr>
          <c:invertIfNegative val="0"/>
          <c:dLbls>
            <c:numFmt formatCode="0.0%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KOBİ_Sigortalı_Sektör!$J$2:$J$11</c:f>
              <c:strCache>
                <c:ptCount val="10"/>
                <c:pt idx="0">
                  <c:v>Bina ve Çevre Düzenleme Fa.</c:v>
                </c:pt>
                <c:pt idx="1">
                  <c:v>Eczacılık ve Ecz.İlişkin Malz.İmal.</c:v>
                </c:pt>
                <c:pt idx="2">
                  <c:v>Diğer Mesleki,Bilim.ve Tek.Faal.</c:v>
                </c:pt>
                <c:pt idx="3">
                  <c:v>Uluslararası Örgüt ve Tems.Fa.</c:v>
                </c:pt>
                <c:pt idx="4">
                  <c:v>Kütüphane,Arşiv ve Müzeler   </c:v>
                </c:pt>
                <c:pt idx="5">
                  <c:v>Yayımcılık Faaliyetleri</c:v>
                </c:pt>
                <c:pt idx="6">
                  <c:v>İstihdam Faaliyetleri</c:v>
                </c:pt>
                <c:pt idx="7">
                  <c:v>Kanalizasyon</c:v>
                </c:pt>
                <c:pt idx="8">
                  <c:v>Tütün Ürünleri İmalatı</c:v>
                </c:pt>
                <c:pt idx="9">
                  <c:v>Kamu Yön.ve Savunma,Zor.Sos.Güv.</c:v>
                </c:pt>
              </c:strCache>
            </c:strRef>
          </c:cat>
          <c:val>
            <c:numRef>
              <c:f>KOBİ_Sigortalı_Sektör!$K$2:$K$11</c:f>
              <c:numCache>
                <c:formatCode>#,#00%</c:formatCode>
                <c:ptCount val="10"/>
                <c:pt idx="0">
                  <c:v>0.14074756919295012</c:v>
                </c:pt>
                <c:pt idx="1">
                  <c:v>0.14879372042017777</c:v>
                </c:pt>
                <c:pt idx="2">
                  <c:v>0.17635618819050772</c:v>
                </c:pt>
                <c:pt idx="3">
                  <c:v>0.21691176470588236</c:v>
                </c:pt>
                <c:pt idx="4">
                  <c:v>0.22673434856175972</c:v>
                </c:pt>
                <c:pt idx="5">
                  <c:v>0.28626867602354311</c:v>
                </c:pt>
                <c:pt idx="6">
                  <c:v>0.30702029478965998</c:v>
                </c:pt>
                <c:pt idx="7">
                  <c:v>0.35069502595880087</c:v>
                </c:pt>
                <c:pt idx="8">
                  <c:v>0.66176470588235292</c:v>
                </c:pt>
                <c:pt idx="9">
                  <c:v>0.82399999999999995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490496"/>
        <c:axId val="128914176"/>
      </c:barChart>
      <c:catAx>
        <c:axId val="128490496"/>
        <c:scaling>
          <c:orientation val="minMax"/>
        </c:scaling>
        <c:delete val="0"/>
        <c:axPos val="l"/>
        <c:majorTickMark val="out"/>
        <c:minorTickMark val="none"/>
        <c:tickLblPos val="nextTo"/>
        <c:crossAx val="128914176"/>
        <c:crosses val="autoZero"/>
        <c:auto val="1"/>
        <c:lblAlgn val="ctr"/>
        <c:lblOffset val="100"/>
        <c:noMultiLvlLbl val="0"/>
      </c:catAx>
      <c:valAx>
        <c:axId val="128914176"/>
        <c:scaling>
          <c:orientation val="minMax"/>
        </c:scaling>
        <c:delete val="0"/>
        <c:axPos val="b"/>
        <c:numFmt formatCode="#,#00%" sourceLinked="1"/>
        <c:majorTickMark val="out"/>
        <c:minorTickMark val="none"/>
        <c:tickLblPos val="nextTo"/>
        <c:crossAx val="128490496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3.xml"/><Relationship Id="rId1" Type="http://schemas.openxmlformats.org/officeDocument/2006/relationships/chart" Target="../charts/chart12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8.xml"/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16710</xdr:colOff>
      <xdr:row>2</xdr:row>
      <xdr:rowOff>18715</xdr:rowOff>
    </xdr:from>
    <xdr:to>
      <xdr:col>22</xdr:col>
      <xdr:colOff>603250</xdr:colOff>
      <xdr:row>20</xdr:row>
      <xdr:rowOff>53474</xdr:rowOff>
    </xdr:to>
    <xdr:graphicFrame macro="">
      <xdr:nvGraphicFramePr>
        <xdr:cNvPr id="4" name="Grafik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628652</xdr:colOff>
      <xdr:row>1</xdr:row>
      <xdr:rowOff>9524</xdr:rowOff>
    </xdr:from>
    <xdr:to>
      <xdr:col>28</xdr:col>
      <xdr:colOff>341313</xdr:colOff>
      <xdr:row>22</xdr:row>
      <xdr:rowOff>103187</xdr:rowOff>
    </xdr:to>
    <xdr:graphicFrame macro="">
      <xdr:nvGraphicFramePr>
        <xdr:cNvPr id="3160" name="2 Grafik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631825</xdr:colOff>
      <xdr:row>1</xdr:row>
      <xdr:rowOff>12700</xdr:rowOff>
    </xdr:from>
    <xdr:to>
      <xdr:col>19</xdr:col>
      <xdr:colOff>6350</xdr:colOff>
      <xdr:row>24</xdr:row>
      <xdr:rowOff>114299</xdr:rowOff>
    </xdr:to>
    <xdr:graphicFrame macro="">
      <xdr:nvGraphicFramePr>
        <xdr:cNvPr id="10" name="Grafik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561975</xdr:colOff>
      <xdr:row>1</xdr:row>
      <xdr:rowOff>0</xdr:rowOff>
    </xdr:from>
    <xdr:to>
      <xdr:col>19</xdr:col>
      <xdr:colOff>95250</xdr:colOff>
      <xdr:row>23</xdr:row>
      <xdr:rowOff>0</xdr:rowOff>
    </xdr:to>
    <xdr:graphicFrame macro="">
      <xdr:nvGraphicFramePr>
        <xdr:cNvPr id="4184" name="1 Grafik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615947</xdr:colOff>
      <xdr:row>0</xdr:row>
      <xdr:rowOff>368302</xdr:rowOff>
    </xdr:from>
    <xdr:to>
      <xdr:col>20</xdr:col>
      <xdr:colOff>171450</xdr:colOff>
      <xdr:row>17</xdr:row>
      <xdr:rowOff>82550</xdr:rowOff>
    </xdr:to>
    <xdr:graphicFrame macro="">
      <xdr:nvGraphicFramePr>
        <xdr:cNvPr id="5164" name="1 Grafik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571500</xdr:colOff>
      <xdr:row>1</xdr:row>
      <xdr:rowOff>0</xdr:rowOff>
    </xdr:from>
    <xdr:to>
      <xdr:col>18</xdr:col>
      <xdr:colOff>431800</xdr:colOff>
      <xdr:row>27</xdr:row>
      <xdr:rowOff>63500</xdr:rowOff>
    </xdr:to>
    <xdr:graphicFrame macro="">
      <xdr:nvGraphicFramePr>
        <xdr:cNvPr id="7212" name="1 Grafik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635000</xdr:colOff>
      <xdr:row>1</xdr:row>
      <xdr:rowOff>3175</xdr:rowOff>
    </xdr:from>
    <xdr:to>
      <xdr:col>18</xdr:col>
      <xdr:colOff>625475</xdr:colOff>
      <xdr:row>26</xdr:row>
      <xdr:rowOff>127000</xdr:rowOff>
    </xdr:to>
    <xdr:graphicFrame macro="">
      <xdr:nvGraphicFramePr>
        <xdr:cNvPr id="8236" name="2 Grafik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635000</xdr:colOff>
      <xdr:row>1</xdr:row>
      <xdr:rowOff>3175</xdr:rowOff>
    </xdr:from>
    <xdr:to>
      <xdr:col>18</xdr:col>
      <xdr:colOff>625475</xdr:colOff>
      <xdr:row>26</xdr:row>
      <xdr:rowOff>127000</xdr:rowOff>
    </xdr:to>
    <xdr:graphicFrame macro="">
      <xdr:nvGraphicFramePr>
        <xdr:cNvPr id="3" name="2 Grafik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571500</xdr:colOff>
      <xdr:row>0</xdr:row>
      <xdr:rowOff>581025</xdr:rowOff>
    </xdr:from>
    <xdr:to>
      <xdr:col>18</xdr:col>
      <xdr:colOff>76200</xdr:colOff>
      <xdr:row>27</xdr:row>
      <xdr:rowOff>161925</xdr:rowOff>
    </xdr:to>
    <xdr:graphicFrame macro="">
      <xdr:nvGraphicFramePr>
        <xdr:cNvPr id="9274" name="1 Grafik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571500</xdr:colOff>
      <xdr:row>0</xdr:row>
      <xdr:rowOff>581025</xdr:rowOff>
    </xdr:from>
    <xdr:to>
      <xdr:col>18</xdr:col>
      <xdr:colOff>76200</xdr:colOff>
      <xdr:row>27</xdr:row>
      <xdr:rowOff>161925</xdr:rowOff>
    </xdr:to>
    <xdr:graphicFrame macro="">
      <xdr:nvGraphicFramePr>
        <xdr:cNvPr id="3" name="1 Grafik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0</xdr:row>
      <xdr:rowOff>600075</xdr:rowOff>
    </xdr:from>
    <xdr:to>
      <xdr:col>18</xdr:col>
      <xdr:colOff>161925</xdr:colOff>
      <xdr:row>27</xdr:row>
      <xdr:rowOff>85725</xdr:rowOff>
    </xdr:to>
    <xdr:graphicFrame macro="">
      <xdr:nvGraphicFramePr>
        <xdr:cNvPr id="10298" name="1 Grafik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625475</xdr:colOff>
      <xdr:row>1</xdr:row>
      <xdr:rowOff>3175</xdr:rowOff>
    </xdr:from>
    <xdr:to>
      <xdr:col>17</xdr:col>
      <xdr:colOff>606425</xdr:colOff>
      <xdr:row>29</xdr:row>
      <xdr:rowOff>3175</xdr:rowOff>
    </xdr:to>
    <xdr:graphicFrame macro="">
      <xdr:nvGraphicFramePr>
        <xdr:cNvPr id="11322" name="1 Grafik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606425</xdr:colOff>
      <xdr:row>0</xdr:row>
      <xdr:rowOff>352425</xdr:rowOff>
    </xdr:from>
    <xdr:to>
      <xdr:col>17</xdr:col>
      <xdr:colOff>587375</xdr:colOff>
      <xdr:row>28</xdr:row>
      <xdr:rowOff>168275</xdr:rowOff>
    </xdr:to>
    <xdr:graphicFrame macro="">
      <xdr:nvGraphicFramePr>
        <xdr:cNvPr id="3" name="1 Grafik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625472</xdr:colOff>
      <xdr:row>1</xdr:row>
      <xdr:rowOff>12702</xdr:rowOff>
    </xdr:from>
    <xdr:to>
      <xdr:col>19</xdr:col>
      <xdr:colOff>88900</xdr:colOff>
      <xdr:row>22</xdr:row>
      <xdr:rowOff>152400</xdr:rowOff>
    </xdr:to>
    <xdr:graphicFrame macro="">
      <xdr:nvGraphicFramePr>
        <xdr:cNvPr id="12332" name="1 Grafik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9525</xdr:colOff>
      <xdr:row>1</xdr:row>
      <xdr:rowOff>9525</xdr:rowOff>
    </xdr:from>
    <xdr:to>
      <xdr:col>20</xdr:col>
      <xdr:colOff>19050</xdr:colOff>
      <xdr:row>26</xdr:row>
      <xdr:rowOff>38100</xdr:rowOff>
    </xdr:to>
    <xdr:graphicFrame macro="">
      <xdr:nvGraphicFramePr>
        <xdr:cNvPr id="13370" name="1 Grafik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638175</xdr:colOff>
      <xdr:row>1</xdr:row>
      <xdr:rowOff>6350</xdr:rowOff>
    </xdr:from>
    <xdr:to>
      <xdr:col>19</xdr:col>
      <xdr:colOff>184150</xdr:colOff>
      <xdr:row>26</xdr:row>
      <xdr:rowOff>165100</xdr:rowOff>
    </xdr:to>
    <xdr:graphicFrame macro="">
      <xdr:nvGraphicFramePr>
        <xdr:cNvPr id="2" name="Grafik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23</xdr:col>
      <xdr:colOff>596900</xdr:colOff>
      <xdr:row>1</xdr:row>
      <xdr:rowOff>12700</xdr:rowOff>
    </xdr:from>
    <xdr:to>
      <xdr:col>28</xdr:col>
      <xdr:colOff>142875</xdr:colOff>
      <xdr:row>26</xdr:row>
      <xdr:rowOff>171450</xdr:rowOff>
    </xdr:to>
    <xdr:graphicFrame macro="">
      <xdr:nvGraphicFramePr>
        <xdr:cNvPr id="3" name="Grafik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32</xdr:col>
      <xdr:colOff>628650</xdr:colOff>
      <xdr:row>0</xdr:row>
      <xdr:rowOff>717550</xdr:rowOff>
    </xdr:from>
    <xdr:to>
      <xdr:col>37</xdr:col>
      <xdr:colOff>174625</xdr:colOff>
      <xdr:row>26</xdr:row>
      <xdr:rowOff>139700</xdr:rowOff>
    </xdr:to>
    <xdr:graphicFrame macro="">
      <xdr:nvGraphicFramePr>
        <xdr:cNvPr id="4" name="Grafik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37</xdr:col>
      <xdr:colOff>368300</xdr:colOff>
      <xdr:row>4</xdr:row>
      <xdr:rowOff>165100</xdr:rowOff>
    </xdr:from>
    <xdr:to>
      <xdr:col>39</xdr:col>
      <xdr:colOff>38100</xdr:colOff>
      <xdr:row>8</xdr:row>
      <xdr:rowOff>82550</xdr:rowOff>
    </xdr:to>
    <xdr:sp macro="" textlink="">
      <xdr:nvSpPr>
        <xdr:cNvPr id="5" name="Metin kutusu 4"/>
        <xdr:cNvSpPr txBox="1"/>
      </xdr:nvSpPr>
      <xdr:spPr>
        <a:xfrm>
          <a:off x="31991300" y="1454150"/>
          <a:ext cx="952500" cy="654050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r-TR" sz="1100"/>
            <a:t>En sonuncuyu güncelledim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504825</xdr:colOff>
      <xdr:row>1</xdr:row>
      <xdr:rowOff>57150</xdr:rowOff>
    </xdr:from>
    <xdr:to>
      <xdr:col>16</xdr:col>
      <xdr:colOff>76200</xdr:colOff>
      <xdr:row>22</xdr:row>
      <xdr:rowOff>44450</xdr:rowOff>
    </xdr:to>
    <xdr:graphicFrame macro="">
      <xdr:nvGraphicFramePr>
        <xdr:cNvPr id="3" name="Grafik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606425</xdr:colOff>
      <xdr:row>1</xdr:row>
      <xdr:rowOff>6350</xdr:rowOff>
    </xdr:from>
    <xdr:to>
      <xdr:col>14</xdr:col>
      <xdr:colOff>596900</xdr:colOff>
      <xdr:row>23</xdr:row>
      <xdr:rowOff>6350</xdr:rowOff>
    </xdr:to>
    <xdr:graphicFrame macro="">
      <xdr:nvGraphicFramePr>
        <xdr:cNvPr id="2" name="Grafik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574675</xdr:colOff>
      <xdr:row>1</xdr:row>
      <xdr:rowOff>6350</xdr:rowOff>
    </xdr:from>
    <xdr:to>
      <xdr:col>17</xdr:col>
      <xdr:colOff>19050</xdr:colOff>
      <xdr:row>24</xdr:row>
      <xdr:rowOff>19050</xdr:rowOff>
    </xdr:to>
    <xdr:graphicFrame macro="">
      <xdr:nvGraphicFramePr>
        <xdr:cNvPr id="2" name="Grafik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600075</xdr:colOff>
      <xdr:row>2</xdr:row>
      <xdr:rowOff>0</xdr:rowOff>
    </xdr:from>
    <xdr:to>
      <xdr:col>17</xdr:col>
      <xdr:colOff>6350</xdr:colOff>
      <xdr:row>26</xdr:row>
      <xdr:rowOff>12700</xdr:rowOff>
    </xdr:to>
    <xdr:graphicFrame macro="">
      <xdr:nvGraphicFramePr>
        <xdr:cNvPr id="2" name="Grafik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593725</xdr:colOff>
      <xdr:row>0</xdr:row>
      <xdr:rowOff>546100</xdr:rowOff>
    </xdr:from>
    <xdr:to>
      <xdr:col>17</xdr:col>
      <xdr:colOff>19050</xdr:colOff>
      <xdr:row>22</xdr:row>
      <xdr:rowOff>12700</xdr:rowOff>
    </xdr:to>
    <xdr:graphicFrame macro="">
      <xdr:nvGraphicFramePr>
        <xdr:cNvPr id="2" name="Grafik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574675</xdr:colOff>
      <xdr:row>1</xdr:row>
      <xdr:rowOff>0</xdr:rowOff>
    </xdr:from>
    <xdr:to>
      <xdr:col>16</xdr:col>
      <xdr:colOff>603250</xdr:colOff>
      <xdr:row>23</xdr:row>
      <xdr:rowOff>177800</xdr:rowOff>
    </xdr:to>
    <xdr:graphicFrame macro="">
      <xdr:nvGraphicFramePr>
        <xdr:cNvPr id="2" name="Grafik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A90"/>
  <sheetViews>
    <sheetView topLeftCell="F1" zoomScaleNormal="100" workbookViewId="0">
      <pane ySplit="1" topLeftCell="A2" activePane="bottomLeft" state="frozen"/>
      <selection pane="bottomLeft" activeCell="E89" sqref="E89"/>
    </sheetView>
  </sheetViews>
  <sheetFormatPr defaultColWidth="8.81640625" defaultRowHeight="14.5"/>
  <cols>
    <col min="1" max="1" width="9.1796875" style="8" customWidth="1"/>
    <col min="2" max="2" width="17.7265625" style="8" bestFit="1" customWidth="1"/>
    <col min="3" max="3" width="11.54296875" style="8" bestFit="1" customWidth="1"/>
    <col min="4" max="4" width="15.54296875" style="8" bestFit="1" customWidth="1"/>
    <col min="5" max="5" width="17.7265625" style="8" bestFit="1" customWidth="1"/>
    <col min="6" max="6" width="12.81640625" style="8" bestFit="1" customWidth="1"/>
    <col min="7" max="7" width="18" style="8" customWidth="1"/>
    <col min="8" max="8" width="14.54296875" style="8" bestFit="1" customWidth="1"/>
    <col min="9" max="9" width="11.453125" style="8" bestFit="1" customWidth="1"/>
    <col min="10" max="10" width="8.81640625" style="8"/>
    <col min="11" max="11" width="9.1796875" style="8" bestFit="1" customWidth="1"/>
    <col min="12" max="14" width="8.81640625" style="8"/>
    <col min="15" max="15" width="10.1796875" style="8" bestFit="1" customWidth="1"/>
    <col min="16" max="16384" width="8.81640625" style="8"/>
  </cols>
  <sheetData>
    <row r="1" spans="1:53">
      <c r="A1" s="36" t="s">
        <v>0</v>
      </c>
      <c r="B1" s="38" t="s">
        <v>255</v>
      </c>
      <c r="C1" s="38" t="s">
        <v>256</v>
      </c>
      <c r="D1" s="39" t="s">
        <v>261</v>
      </c>
      <c r="E1" s="39" t="s">
        <v>262</v>
      </c>
      <c r="F1" s="40" t="s">
        <v>259</v>
      </c>
      <c r="G1" s="40" t="s">
        <v>260</v>
      </c>
      <c r="H1" s="41" t="s">
        <v>258</v>
      </c>
      <c r="I1" s="41" t="s">
        <v>257</v>
      </c>
    </row>
    <row r="2" spans="1:53">
      <c r="A2" s="43">
        <v>39722</v>
      </c>
      <c r="B2" s="47">
        <v>9119936</v>
      </c>
      <c r="C2" s="45">
        <f>(B2/$B$2)*100</f>
        <v>100</v>
      </c>
      <c r="D2" s="47">
        <v>1910373</v>
      </c>
      <c r="E2" s="45">
        <f t="shared" ref="E2:E65" si="0">(D2/$D$2)*100</f>
        <v>100</v>
      </c>
      <c r="F2" s="47">
        <v>1137405</v>
      </c>
      <c r="G2" s="45">
        <f>(F2/$F$2)*100</f>
        <v>100</v>
      </c>
      <c r="H2" s="47">
        <v>2187772</v>
      </c>
      <c r="I2" s="46">
        <f>(H2/$H$2)*100</f>
        <v>100</v>
      </c>
      <c r="J2" s="9"/>
      <c r="K2" s="20"/>
      <c r="O2" s="19"/>
      <c r="P2" s="10"/>
    </row>
    <row r="3" spans="1:53">
      <c r="A3" s="43">
        <v>39753</v>
      </c>
      <c r="B3" s="47">
        <v>9022823</v>
      </c>
      <c r="C3" s="45">
        <f t="shared" ref="C3:C66" si="1">(B3/$B$2)*100</f>
        <v>98.935157001101757</v>
      </c>
      <c r="D3" s="47">
        <v>1911654</v>
      </c>
      <c r="E3" s="45">
        <f t="shared" si="0"/>
        <v>100.06705496779948</v>
      </c>
      <c r="F3" s="47">
        <v>1140518</v>
      </c>
      <c r="G3" s="45">
        <f t="shared" ref="G3:G66" si="2">(F3/$F$2)*100</f>
        <v>100.27369318756291</v>
      </c>
      <c r="H3" s="47">
        <v>2199425</v>
      </c>
      <c r="I3" s="46">
        <f t="shared" ref="I3:I66" si="3">(H3/$H$2)*100</f>
        <v>100.53264234115804</v>
      </c>
      <c r="J3" s="9"/>
      <c r="K3" s="20"/>
      <c r="O3" s="19"/>
      <c r="P3" s="10"/>
    </row>
    <row r="4" spans="1:53">
      <c r="A4" s="43">
        <v>39783</v>
      </c>
      <c r="B4" s="47">
        <v>8802989</v>
      </c>
      <c r="C4" s="45">
        <f t="shared" si="1"/>
        <v>96.524679559154805</v>
      </c>
      <c r="D4" s="47">
        <v>1897864</v>
      </c>
      <c r="E4" s="45">
        <f t="shared" si="0"/>
        <v>99.345206407335112</v>
      </c>
      <c r="F4" s="47">
        <v>1141467</v>
      </c>
      <c r="G4" s="45">
        <f t="shared" si="2"/>
        <v>100.35712872723437</v>
      </c>
      <c r="H4" s="47">
        <v>2205676</v>
      </c>
      <c r="I4" s="46">
        <f t="shared" si="3"/>
        <v>100.81836681336081</v>
      </c>
      <c r="J4" s="9"/>
      <c r="K4" s="20"/>
      <c r="O4" s="19"/>
      <c r="P4" s="10"/>
    </row>
    <row r="5" spans="1:53">
      <c r="A5" s="43">
        <v>39814</v>
      </c>
      <c r="B5" s="47">
        <v>8481011</v>
      </c>
      <c r="C5" s="45">
        <f t="shared" si="1"/>
        <v>92.994194257503565</v>
      </c>
      <c r="D5" s="47">
        <v>1912296</v>
      </c>
      <c r="E5" s="45">
        <f t="shared" si="0"/>
        <v>100.10066097039687</v>
      </c>
      <c r="F5" s="47">
        <v>1144082</v>
      </c>
      <c r="G5" s="45">
        <f t="shared" si="2"/>
        <v>100.58703803834166</v>
      </c>
      <c r="H5" s="47">
        <v>2208984</v>
      </c>
      <c r="I5" s="46">
        <f t="shared" si="3"/>
        <v>100.96957086935933</v>
      </c>
      <c r="J5" s="9"/>
      <c r="K5" s="20"/>
      <c r="O5" s="19"/>
      <c r="P5" s="10"/>
    </row>
    <row r="6" spans="1:53">
      <c r="A6" s="43">
        <v>39845</v>
      </c>
      <c r="B6" s="47">
        <v>8362290</v>
      </c>
      <c r="C6" s="45">
        <f t="shared" si="1"/>
        <v>91.692419771366815</v>
      </c>
      <c r="D6" s="47">
        <v>1918636</v>
      </c>
      <c r="E6" s="45">
        <f t="shared" si="0"/>
        <v>100.43253333249579</v>
      </c>
      <c r="F6" s="47">
        <v>1146634</v>
      </c>
      <c r="G6" s="45">
        <f t="shared" si="2"/>
        <v>100.81140842531904</v>
      </c>
      <c r="H6" s="47">
        <v>2213460</v>
      </c>
      <c r="I6" s="46">
        <f t="shared" si="3"/>
        <v>101.17416257269953</v>
      </c>
      <c r="J6" s="9"/>
      <c r="K6" s="20"/>
      <c r="O6" s="19"/>
      <c r="P6" s="10"/>
    </row>
    <row r="7" spans="1:53">
      <c r="A7" s="43">
        <v>39873</v>
      </c>
      <c r="B7" s="47">
        <v>8410234</v>
      </c>
      <c r="C7" s="45">
        <f t="shared" si="1"/>
        <v>92.218125214913798</v>
      </c>
      <c r="D7" s="47">
        <v>1916016</v>
      </c>
      <c r="E7" s="45">
        <f t="shared" si="0"/>
        <v>100.29538734058741</v>
      </c>
      <c r="F7" s="47">
        <v>1150295</v>
      </c>
      <c r="G7" s="45">
        <f t="shared" si="2"/>
        <v>101.13328146086926</v>
      </c>
      <c r="H7" s="47">
        <v>2279020</v>
      </c>
      <c r="I7" s="46">
        <f t="shared" si="3"/>
        <v>104.17081853136432</v>
      </c>
      <c r="J7" s="9"/>
      <c r="K7" s="20"/>
      <c r="O7" s="19"/>
      <c r="P7" s="10"/>
    </row>
    <row r="8" spans="1:53">
      <c r="A8" s="43">
        <v>39904</v>
      </c>
      <c r="B8" s="47">
        <v>8503053</v>
      </c>
      <c r="C8" s="45">
        <f t="shared" si="1"/>
        <v>93.235884550067013</v>
      </c>
      <c r="D8" s="47">
        <v>1931510</v>
      </c>
      <c r="E8" s="45">
        <f t="shared" si="0"/>
        <v>101.10643314159067</v>
      </c>
      <c r="F8" s="47">
        <v>1149546</v>
      </c>
      <c r="G8" s="45">
        <f t="shared" si="2"/>
        <v>101.06742980732457</v>
      </c>
      <c r="H8" s="47">
        <v>2271908</v>
      </c>
      <c r="I8" s="46">
        <f t="shared" si="3"/>
        <v>103.84573895268794</v>
      </c>
      <c r="J8" s="9"/>
      <c r="K8" s="20"/>
      <c r="O8" s="19"/>
      <c r="P8" s="10"/>
    </row>
    <row r="9" spans="1:53">
      <c r="A9" s="43">
        <v>39934</v>
      </c>
      <c r="B9" s="47">
        <v>8674726</v>
      </c>
      <c r="C9" s="45">
        <f t="shared" si="1"/>
        <v>95.118277145804527</v>
      </c>
      <c r="D9" s="47">
        <v>1945342</v>
      </c>
      <c r="E9" s="45">
        <f t="shared" si="0"/>
        <v>101.83048022558945</v>
      </c>
      <c r="F9" s="47">
        <v>1153672</v>
      </c>
      <c r="G9" s="45">
        <f t="shared" si="2"/>
        <v>101.4301853781195</v>
      </c>
      <c r="H9" s="47">
        <v>2270276</v>
      </c>
      <c r="I9" s="46">
        <f t="shared" si="3"/>
        <v>103.77114251393655</v>
      </c>
      <c r="J9" s="9"/>
      <c r="K9" s="20"/>
      <c r="O9" s="19"/>
      <c r="P9" s="10"/>
    </row>
    <row r="10" spans="1:53">
      <c r="A10" s="43">
        <v>39965</v>
      </c>
      <c r="B10" s="47">
        <v>8922743</v>
      </c>
      <c r="C10" s="45">
        <f t="shared" si="1"/>
        <v>97.837780879164058</v>
      </c>
      <c r="D10" s="47">
        <v>1894680</v>
      </c>
      <c r="E10" s="45">
        <f t="shared" si="0"/>
        <v>99.178537385107518</v>
      </c>
      <c r="F10" s="47">
        <v>1158562</v>
      </c>
      <c r="G10" s="45">
        <f t="shared" si="2"/>
        <v>101.86011139391861</v>
      </c>
      <c r="H10" s="47">
        <v>2271485</v>
      </c>
      <c r="I10" s="46">
        <f t="shared" si="3"/>
        <v>103.82640421396745</v>
      </c>
      <c r="J10" s="9"/>
      <c r="K10" s="20"/>
      <c r="O10" s="19"/>
      <c r="P10" s="10"/>
    </row>
    <row r="11" spans="1:53">
      <c r="A11" s="43">
        <v>39995</v>
      </c>
      <c r="B11" s="47">
        <v>9013349</v>
      </c>
      <c r="C11" s="45">
        <f t="shared" si="1"/>
        <v>98.831274693155748</v>
      </c>
      <c r="D11" s="47">
        <v>1830370</v>
      </c>
      <c r="E11" s="45">
        <f t="shared" si="0"/>
        <v>95.812179087539448</v>
      </c>
      <c r="F11" s="47">
        <v>1049015</v>
      </c>
      <c r="G11" s="45">
        <f t="shared" si="2"/>
        <v>92.228801526281316</v>
      </c>
      <c r="H11" s="47">
        <v>2260614</v>
      </c>
      <c r="I11" s="46">
        <f t="shared" si="3"/>
        <v>103.32950599971112</v>
      </c>
      <c r="J11" s="9"/>
      <c r="K11" s="20"/>
      <c r="O11" s="19"/>
      <c r="P11" s="1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</row>
    <row r="12" spans="1:53">
      <c r="A12" s="43">
        <v>40026</v>
      </c>
      <c r="B12" s="47">
        <v>8977653</v>
      </c>
      <c r="C12" s="45">
        <f t="shared" si="1"/>
        <v>98.439868437673255</v>
      </c>
      <c r="D12" s="47">
        <v>1786003</v>
      </c>
      <c r="E12" s="45">
        <f t="shared" si="0"/>
        <v>93.489753048226703</v>
      </c>
      <c r="F12" s="47">
        <v>1053385</v>
      </c>
      <c r="G12" s="45">
        <f t="shared" si="2"/>
        <v>92.613009438150883</v>
      </c>
      <c r="H12" s="47">
        <v>2248048</v>
      </c>
      <c r="I12" s="46">
        <f t="shared" si="3"/>
        <v>102.75513170476631</v>
      </c>
      <c r="J12" s="9"/>
      <c r="K12" s="20"/>
      <c r="O12" s="19"/>
      <c r="P12" s="10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</row>
    <row r="13" spans="1:53">
      <c r="A13" s="43">
        <v>40057</v>
      </c>
      <c r="B13" s="47">
        <v>8950211</v>
      </c>
      <c r="C13" s="45">
        <f t="shared" si="1"/>
        <v>98.138967203278611</v>
      </c>
      <c r="D13" s="47">
        <v>1820914</v>
      </c>
      <c r="E13" s="45">
        <f t="shared" si="0"/>
        <v>95.317197217506731</v>
      </c>
      <c r="F13" s="47">
        <v>1059182</v>
      </c>
      <c r="G13" s="45">
        <f t="shared" si="2"/>
        <v>93.122678377534825</v>
      </c>
      <c r="H13" s="47">
        <v>2262750</v>
      </c>
      <c r="I13" s="46">
        <f t="shared" si="3"/>
        <v>103.42713957395927</v>
      </c>
      <c r="J13" s="9"/>
      <c r="K13" s="20"/>
      <c r="O13" s="19"/>
      <c r="P13" s="10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</row>
    <row r="14" spans="1:53">
      <c r="A14" s="43">
        <v>40087</v>
      </c>
      <c r="B14" s="47">
        <v>9046769</v>
      </c>
      <c r="C14" s="45">
        <f t="shared" si="1"/>
        <v>99.197724633155318</v>
      </c>
      <c r="D14" s="47">
        <v>1831341</v>
      </c>
      <c r="E14" s="45">
        <f t="shared" si="0"/>
        <v>95.863006857823052</v>
      </c>
      <c r="F14" s="47">
        <v>1061647</v>
      </c>
      <c r="G14" s="45">
        <f t="shared" si="2"/>
        <v>93.339399774047067</v>
      </c>
      <c r="H14" s="47">
        <v>2279402</v>
      </c>
      <c r="I14" s="46">
        <f t="shared" si="3"/>
        <v>104.1882792173956</v>
      </c>
      <c r="J14" s="9"/>
      <c r="K14" s="20"/>
      <c r="O14" s="19"/>
      <c r="P14" s="10"/>
    </row>
    <row r="15" spans="1:53">
      <c r="A15" s="43">
        <v>40118</v>
      </c>
      <c r="B15" s="47">
        <v>8975981</v>
      </c>
      <c r="C15" s="45">
        <f t="shared" si="1"/>
        <v>98.42153497568404</v>
      </c>
      <c r="D15" s="47">
        <v>1833978</v>
      </c>
      <c r="E15" s="45">
        <f t="shared" si="0"/>
        <v>96.001042728304881</v>
      </c>
      <c r="F15" s="47">
        <v>1066653</v>
      </c>
      <c r="G15" s="45">
        <f t="shared" si="2"/>
        <v>93.779524443799701</v>
      </c>
      <c r="H15" s="47">
        <v>2266276</v>
      </c>
      <c r="I15" s="46">
        <f t="shared" si="3"/>
        <v>103.58830810523216</v>
      </c>
      <c r="J15" s="9"/>
      <c r="K15" s="20"/>
      <c r="O15" s="19"/>
      <c r="P15" s="10"/>
    </row>
    <row r="16" spans="1:53">
      <c r="A16" s="43">
        <v>40148</v>
      </c>
      <c r="B16" s="47">
        <v>9030202</v>
      </c>
      <c r="C16" s="45">
        <f t="shared" si="1"/>
        <v>99.016067656615135</v>
      </c>
      <c r="D16" s="47">
        <v>1832133</v>
      </c>
      <c r="E16" s="45">
        <f t="shared" si="0"/>
        <v>95.904464730186206</v>
      </c>
      <c r="F16" s="47">
        <v>1016692</v>
      </c>
      <c r="G16" s="45">
        <f t="shared" si="2"/>
        <v>89.386981769906058</v>
      </c>
      <c r="H16" s="47">
        <v>2241418</v>
      </c>
      <c r="I16" s="46">
        <f t="shared" si="3"/>
        <v>102.4520836723388</v>
      </c>
      <c r="J16" s="9"/>
      <c r="K16" s="20"/>
      <c r="O16" s="19"/>
      <c r="P16" s="10"/>
    </row>
    <row r="17" spans="1:16">
      <c r="A17" s="43">
        <v>40179</v>
      </c>
      <c r="B17" s="47">
        <v>8874966</v>
      </c>
      <c r="C17" s="45">
        <f t="shared" si="1"/>
        <v>97.31390658881817</v>
      </c>
      <c r="D17" s="47">
        <v>1829450</v>
      </c>
      <c r="E17" s="45">
        <f t="shared" si="0"/>
        <v>95.76402095297621</v>
      </c>
      <c r="F17" s="47">
        <v>1023665</v>
      </c>
      <c r="G17" s="45">
        <f t="shared" si="2"/>
        <v>90.000043959715313</v>
      </c>
      <c r="H17" s="47">
        <v>2224741</v>
      </c>
      <c r="I17" s="46">
        <f t="shared" si="3"/>
        <v>101.68980131384806</v>
      </c>
      <c r="J17" s="9"/>
      <c r="K17" s="20"/>
      <c r="O17" s="19"/>
      <c r="P17" s="10"/>
    </row>
    <row r="18" spans="1:16">
      <c r="A18" s="43">
        <v>40210</v>
      </c>
      <c r="B18" s="47">
        <v>8900113</v>
      </c>
      <c r="C18" s="45">
        <f t="shared" si="1"/>
        <v>97.589643172934544</v>
      </c>
      <c r="D18" s="47">
        <v>1836308</v>
      </c>
      <c r="E18" s="45">
        <f t="shared" si="0"/>
        <v>96.123008438666176</v>
      </c>
      <c r="F18" s="47">
        <v>1036251</v>
      </c>
      <c r="G18" s="45">
        <f t="shared" si="2"/>
        <v>91.106597913671919</v>
      </c>
      <c r="H18" s="47">
        <v>2232394</v>
      </c>
      <c r="I18" s="46">
        <f t="shared" si="3"/>
        <v>102.03960924630171</v>
      </c>
      <c r="J18" s="9"/>
      <c r="K18" s="20"/>
      <c r="O18" s="19"/>
      <c r="P18" s="10"/>
    </row>
    <row r="19" spans="1:16">
      <c r="A19" s="43">
        <v>40238</v>
      </c>
      <c r="B19" s="47">
        <v>9136036</v>
      </c>
      <c r="C19" s="45">
        <f t="shared" si="1"/>
        <v>100.17653632657071</v>
      </c>
      <c r="D19" s="47">
        <v>1836519</v>
      </c>
      <c r="E19" s="45">
        <f t="shared" si="0"/>
        <v>96.134053402136658</v>
      </c>
      <c r="F19" s="47">
        <v>1044023</v>
      </c>
      <c r="G19" s="45">
        <f t="shared" si="2"/>
        <v>91.789907728557552</v>
      </c>
      <c r="H19" s="47">
        <v>2233661</v>
      </c>
      <c r="I19" s="46">
        <f t="shared" si="3"/>
        <v>102.09752204525884</v>
      </c>
      <c r="J19" s="9"/>
      <c r="K19" s="20"/>
      <c r="O19" s="19"/>
      <c r="P19" s="10"/>
    </row>
    <row r="20" spans="1:16">
      <c r="A20" s="43">
        <v>40269</v>
      </c>
      <c r="B20" s="47">
        <v>9361665</v>
      </c>
      <c r="C20" s="45">
        <f t="shared" si="1"/>
        <v>102.65055588109391</v>
      </c>
      <c r="D20" s="47">
        <v>1840882</v>
      </c>
      <c r="E20" s="45">
        <f t="shared" si="0"/>
        <v>96.362438120723027</v>
      </c>
      <c r="F20" s="47">
        <v>1049270</v>
      </c>
      <c r="G20" s="45">
        <f t="shared" si="2"/>
        <v>92.251220981092928</v>
      </c>
      <c r="H20" s="47">
        <v>2228659</v>
      </c>
      <c r="I20" s="46">
        <f t="shared" si="3"/>
        <v>101.86888761717401</v>
      </c>
      <c r="J20" s="9"/>
      <c r="K20" s="20"/>
      <c r="O20" s="19"/>
      <c r="P20" s="10"/>
    </row>
    <row r="21" spans="1:16">
      <c r="A21" s="43">
        <v>40299</v>
      </c>
      <c r="B21" s="47">
        <v>9604589</v>
      </c>
      <c r="C21" s="45">
        <f t="shared" si="1"/>
        <v>105.31421492431525</v>
      </c>
      <c r="D21" s="47">
        <v>1850444</v>
      </c>
      <c r="E21" s="45">
        <f t="shared" si="0"/>
        <v>96.862968645390197</v>
      </c>
      <c r="F21" s="47">
        <v>1047511</v>
      </c>
      <c r="G21" s="45">
        <f t="shared" si="2"/>
        <v>92.096570702608133</v>
      </c>
      <c r="H21" s="47">
        <v>2220134</v>
      </c>
      <c r="I21" s="46">
        <f t="shared" si="3"/>
        <v>101.47922178362279</v>
      </c>
      <c r="J21" s="9"/>
      <c r="K21" s="20"/>
      <c r="O21" s="19"/>
      <c r="P21" s="10"/>
    </row>
    <row r="22" spans="1:16">
      <c r="A22" s="43">
        <v>40330</v>
      </c>
      <c r="B22" s="47">
        <v>9743072</v>
      </c>
      <c r="C22" s="45">
        <f t="shared" si="1"/>
        <v>106.83267952757562</v>
      </c>
      <c r="D22" s="47">
        <v>1849129</v>
      </c>
      <c r="E22" s="45">
        <f t="shared" si="0"/>
        <v>96.794133920443798</v>
      </c>
      <c r="F22" s="47">
        <v>1054916</v>
      </c>
      <c r="G22" s="45">
        <f t="shared" si="2"/>
        <v>92.747614086451179</v>
      </c>
      <c r="H22" s="47">
        <v>2250200</v>
      </c>
      <c r="I22" s="46">
        <f t="shared" si="3"/>
        <v>102.85349661664927</v>
      </c>
      <c r="J22" s="9"/>
      <c r="K22" s="20"/>
      <c r="O22" s="19"/>
      <c r="P22" s="10"/>
    </row>
    <row r="23" spans="1:16">
      <c r="A23" s="43">
        <v>40360</v>
      </c>
      <c r="B23" s="47">
        <v>9976855</v>
      </c>
      <c r="C23" s="45">
        <f t="shared" si="1"/>
        <v>109.39610760426388</v>
      </c>
      <c r="D23" s="47">
        <v>1859828.0926363636</v>
      </c>
      <c r="E23" s="45">
        <f t="shared" si="0"/>
        <v>97.354186467059762</v>
      </c>
      <c r="F23" s="47">
        <v>1068099</v>
      </c>
      <c r="G23" s="45">
        <f t="shared" si="2"/>
        <v>93.906655940496137</v>
      </c>
      <c r="H23" s="47">
        <v>2238882</v>
      </c>
      <c r="I23" s="46">
        <f t="shared" si="3"/>
        <v>102.33616665722023</v>
      </c>
      <c r="J23" s="9"/>
      <c r="K23" s="20"/>
      <c r="O23" s="19"/>
      <c r="P23" s="10"/>
    </row>
    <row r="24" spans="1:16">
      <c r="A24" s="43">
        <v>40391</v>
      </c>
      <c r="B24" s="47">
        <v>9937919</v>
      </c>
      <c r="C24" s="45">
        <f t="shared" si="1"/>
        <v>108.96917478368269</v>
      </c>
      <c r="D24" s="47">
        <v>1861234</v>
      </c>
      <c r="E24" s="45">
        <f t="shared" si="0"/>
        <v>97.427779810539619</v>
      </c>
      <c r="F24" s="47">
        <v>1075781</v>
      </c>
      <c r="G24" s="45">
        <f t="shared" si="2"/>
        <v>94.582053006624733</v>
      </c>
      <c r="H24" s="47">
        <v>2244534</v>
      </c>
      <c r="I24" s="46">
        <f t="shared" si="3"/>
        <v>102.59451167671952</v>
      </c>
      <c r="J24" s="9"/>
      <c r="K24" s="20"/>
      <c r="O24" s="19"/>
      <c r="P24" s="10"/>
    </row>
    <row r="25" spans="1:16">
      <c r="A25" s="43">
        <v>40422</v>
      </c>
      <c r="B25" s="47">
        <v>9959685</v>
      </c>
      <c r="C25" s="45">
        <f t="shared" si="1"/>
        <v>109.20783873921923</v>
      </c>
      <c r="D25" s="47">
        <v>1817693.7794000001</v>
      </c>
      <c r="E25" s="45">
        <f t="shared" si="0"/>
        <v>95.14863219905223</v>
      </c>
      <c r="F25" s="47">
        <v>1083929</v>
      </c>
      <c r="G25" s="45">
        <f t="shared" si="2"/>
        <v>95.298420527428661</v>
      </c>
      <c r="H25" s="47">
        <v>2246537</v>
      </c>
      <c r="I25" s="46">
        <f t="shared" si="3"/>
        <v>102.68606600687824</v>
      </c>
      <c r="J25" s="9"/>
      <c r="K25" s="20"/>
      <c r="O25" s="19"/>
      <c r="P25" s="10"/>
    </row>
    <row r="26" spans="1:16">
      <c r="A26" s="43">
        <v>40452</v>
      </c>
      <c r="B26" s="47">
        <v>9992591</v>
      </c>
      <c r="C26" s="45">
        <f t="shared" si="1"/>
        <v>109.56865267475561</v>
      </c>
      <c r="D26" s="47">
        <v>1824281.3330515001</v>
      </c>
      <c r="E26" s="45">
        <f t="shared" si="0"/>
        <v>95.493462954695246</v>
      </c>
      <c r="F26" s="47">
        <v>1089543</v>
      </c>
      <c r="G26" s="45">
        <f t="shared" si="2"/>
        <v>95.792000211006638</v>
      </c>
      <c r="H26" s="47">
        <v>2263441</v>
      </c>
      <c r="I26" s="46">
        <f t="shared" si="3"/>
        <v>103.45872421806294</v>
      </c>
      <c r="J26" s="9"/>
      <c r="K26" s="20"/>
      <c r="O26" s="19"/>
      <c r="P26" s="10"/>
    </row>
    <row r="27" spans="1:16">
      <c r="A27" s="43">
        <v>40483</v>
      </c>
      <c r="B27" s="47">
        <v>9914876</v>
      </c>
      <c r="C27" s="45">
        <f t="shared" si="1"/>
        <v>108.71650853690203</v>
      </c>
      <c r="D27" s="47">
        <v>1832451.5024645755</v>
      </c>
      <c r="E27" s="45">
        <f t="shared" si="0"/>
        <v>95.921136995998964</v>
      </c>
      <c r="F27" s="47">
        <v>1095643</v>
      </c>
      <c r="G27" s="45">
        <f t="shared" si="2"/>
        <v>96.328308737872618</v>
      </c>
      <c r="H27" s="47">
        <v>2260299</v>
      </c>
      <c r="I27" s="46">
        <f t="shared" si="3"/>
        <v>103.31510779002566</v>
      </c>
      <c r="J27" s="9"/>
      <c r="K27" s="20"/>
      <c r="O27" s="19"/>
      <c r="P27" s="10"/>
    </row>
    <row r="28" spans="1:16">
      <c r="A28" s="43">
        <v>40513</v>
      </c>
      <c r="B28" s="47">
        <v>10030810</v>
      </c>
      <c r="C28" s="45">
        <f t="shared" si="1"/>
        <v>109.98772359806033</v>
      </c>
      <c r="D28" s="47">
        <v>1862191.7550279992</v>
      </c>
      <c r="E28" s="45">
        <f t="shared" si="0"/>
        <v>97.477914262188548</v>
      </c>
      <c r="F28" s="47">
        <v>1101131</v>
      </c>
      <c r="G28" s="45">
        <f t="shared" si="2"/>
        <v>96.810810573190736</v>
      </c>
      <c r="H28" s="47">
        <v>2282511</v>
      </c>
      <c r="I28" s="46">
        <f t="shared" si="3"/>
        <v>104.33038726156107</v>
      </c>
      <c r="J28" s="9"/>
      <c r="K28" s="20"/>
      <c r="O28" s="19"/>
      <c r="P28" s="10"/>
    </row>
    <row r="29" spans="1:16">
      <c r="A29" s="43">
        <v>40544</v>
      </c>
      <c r="B29" s="47">
        <v>9960858</v>
      </c>
      <c r="C29" s="45">
        <f t="shared" si="1"/>
        <v>109.22070067158367</v>
      </c>
      <c r="D29" s="47">
        <v>1876534.0000000005</v>
      </c>
      <c r="E29" s="45">
        <f t="shared" si="0"/>
        <v>98.228670526645871</v>
      </c>
      <c r="F29" s="47">
        <v>1115031</v>
      </c>
      <c r="G29" s="45">
        <f t="shared" si="2"/>
        <v>98.032890659000088</v>
      </c>
      <c r="H29" s="47">
        <v>2287486</v>
      </c>
      <c r="I29" s="46">
        <f t="shared" si="3"/>
        <v>104.55778755738716</v>
      </c>
      <c r="J29" s="9"/>
      <c r="K29" s="20"/>
      <c r="O29" s="19"/>
      <c r="P29" s="10"/>
    </row>
    <row r="30" spans="1:16">
      <c r="A30" s="43">
        <v>40575</v>
      </c>
      <c r="B30" s="47">
        <v>9970036</v>
      </c>
      <c r="C30" s="45">
        <f t="shared" si="1"/>
        <v>109.32133734271821</v>
      </c>
      <c r="D30" s="47">
        <v>1883401.7738148256</v>
      </c>
      <c r="E30" s="45">
        <f t="shared" si="0"/>
        <v>98.588169630476642</v>
      </c>
      <c r="F30" s="47">
        <v>1144364</v>
      </c>
      <c r="G30" s="45">
        <f t="shared" si="2"/>
        <v>100.61183131778037</v>
      </c>
      <c r="H30" s="47">
        <v>2301439</v>
      </c>
      <c r="I30" s="46">
        <f t="shared" si="3"/>
        <v>105.19555968355021</v>
      </c>
      <c r="J30" s="9"/>
      <c r="K30" s="20"/>
      <c r="O30" s="19"/>
      <c r="P30" s="10"/>
    </row>
    <row r="31" spans="1:16">
      <c r="A31" s="43">
        <v>40603</v>
      </c>
      <c r="B31" s="47">
        <v>10252034</v>
      </c>
      <c r="C31" s="45">
        <f t="shared" si="1"/>
        <v>112.41344237503421</v>
      </c>
      <c r="D31" s="47">
        <v>1901118.7959576449</v>
      </c>
      <c r="E31" s="45">
        <f t="shared" si="0"/>
        <v>99.515581300491846</v>
      </c>
      <c r="F31" s="47">
        <v>1157888</v>
      </c>
      <c r="G31" s="45">
        <f t="shared" si="2"/>
        <v>101.80085369767144</v>
      </c>
      <c r="H31" s="47">
        <v>2306478</v>
      </c>
      <c r="I31" s="46">
        <f t="shared" si="3"/>
        <v>105.42588532991554</v>
      </c>
      <c r="J31" s="9"/>
      <c r="K31" s="20"/>
      <c r="O31" s="19"/>
      <c r="P31" s="10"/>
    </row>
    <row r="32" spans="1:16">
      <c r="A32" s="43">
        <v>40634</v>
      </c>
      <c r="B32" s="47">
        <v>10511792</v>
      </c>
      <c r="C32" s="45">
        <f t="shared" si="1"/>
        <v>115.26168604691962</v>
      </c>
      <c r="D32" s="47">
        <v>1906281.7196028521</v>
      </c>
      <c r="E32" s="45">
        <f t="shared" si="0"/>
        <v>99.785838660976268</v>
      </c>
      <c r="F32" s="47">
        <v>1195761</v>
      </c>
      <c r="G32" s="45">
        <f t="shared" si="2"/>
        <v>105.13062629406411</v>
      </c>
      <c r="H32" s="47">
        <v>2305863</v>
      </c>
      <c r="I32" s="46">
        <f t="shared" si="3"/>
        <v>105.39777453957726</v>
      </c>
      <c r="J32" s="9"/>
      <c r="K32" s="20"/>
      <c r="O32" s="19"/>
      <c r="P32" s="10"/>
    </row>
    <row r="33" spans="1:16">
      <c r="A33" s="43">
        <v>40664</v>
      </c>
      <c r="B33" s="47">
        <v>10771209</v>
      </c>
      <c r="C33" s="45">
        <f t="shared" si="1"/>
        <v>118.10619065747829</v>
      </c>
      <c r="D33" s="47">
        <v>1885039.9718485156</v>
      </c>
      <c r="E33" s="45">
        <f t="shared" si="0"/>
        <v>98.673922414550219</v>
      </c>
      <c r="F33" s="47">
        <v>1218210</v>
      </c>
      <c r="G33" s="45">
        <f t="shared" si="2"/>
        <v>107.10432959236155</v>
      </c>
      <c r="H33" s="47">
        <v>2312096</v>
      </c>
      <c r="I33" s="46">
        <f t="shared" si="3"/>
        <v>105.68267625694085</v>
      </c>
      <c r="J33" s="9"/>
      <c r="K33" s="20"/>
      <c r="O33" s="19"/>
      <c r="P33" s="10"/>
    </row>
    <row r="34" spans="1:16">
      <c r="A34" s="43">
        <v>40695</v>
      </c>
      <c r="B34" s="47">
        <v>11045909</v>
      </c>
      <c r="C34" s="45">
        <f t="shared" si="1"/>
        <v>121.1182731984084</v>
      </c>
      <c r="D34" s="47">
        <v>1889623.9999999995</v>
      </c>
      <c r="E34" s="45">
        <f t="shared" si="0"/>
        <v>98.913877028203373</v>
      </c>
      <c r="F34" s="47">
        <v>1199684</v>
      </c>
      <c r="G34" s="45">
        <f t="shared" si="2"/>
        <v>105.47553422044038</v>
      </c>
      <c r="H34" s="47">
        <v>2370551</v>
      </c>
      <c r="I34" s="46">
        <f t="shared" si="3"/>
        <v>108.3545725971445</v>
      </c>
      <c r="J34" s="9"/>
      <c r="K34" s="20"/>
      <c r="O34" s="19"/>
      <c r="P34" s="10"/>
    </row>
    <row r="35" spans="1:16">
      <c r="A35" s="43">
        <v>40725</v>
      </c>
      <c r="B35" s="47">
        <v>11112453</v>
      </c>
      <c r="C35" s="45">
        <f t="shared" si="1"/>
        <v>121.84792744159607</v>
      </c>
      <c r="D35" s="47">
        <v>1868398.0000000002</v>
      </c>
      <c r="E35" s="45">
        <f t="shared" si="0"/>
        <v>97.802785110551724</v>
      </c>
      <c r="F35" s="47">
        <v>1184844</v>
      </c>
      <c r="G35" s="45">
        <f t="shared" si="2"/>
        <v>104.1708098698353</v>
      </c>
      <c r="H35" s="47">
        <v>2376533</v>
      </c>
      <c r="I35" s="46">
        <f t="shared" si="3"/>
        <v>108.62800145536188</v>
      </c>
      <c r="J35" s="9"/>
      <c r="K35" s="20"/>
      <c r="O35" s="19"/>
      <c r="P35" s="10"/>
    </row>
    <row r="36" spans="1:16">
      <c r="A36" s="43">
        <v>40756</v>
      </c>
      <c r="B36" s="47">
        <v>10886860</v>
      </c>
      <c r="C36" s="45">
        <f t="shared" si="1"/>
        <v>119.37430262668509</v>
      </c>
      <c r="D36" s="47">
        <v>1876833</v>
      </c>
      <c r="E36" s="45">
        <f t="shared" si="0"/>
        <v>98.244321920378894</v>
      </c>
      <c r="F36" s="47">
        <v>1166692</v>
      </c>
      <c r="G36" s="45">
        <f t="shared" si="2"/>
        <v>102.57489636497115</v>
      </c>
      <c r="H36" s="47">
        <v>2509484</v>
      </c>
      <c r="I36" s="46">
        <f t="shared" si="3"/>
        <v>114.70500582327591</v>
      </c>
      <c r="J36" s="9"/>
      <c r="K36" s="20"/>
      <c r="O36" s="19"/>
      <c r="P36" s="10"/>
    </row>
    <row r="37" spans="1:16">
      <c r="A37" s="43">
        <v>40787</v>
      </c>
      <c r="B37" s="47">
        <v>11061597</v>
      </c>
      <c r="C37" s="45">
        <f t="shared" si="1"/>
        <v>121.29029194941718</v>
      </c>
      <c r="D37" s="47">
        <v>1864766</v>
      </c>
      <c r="E37" s="45">
        <f t="shared" si="0"/>
        <v>97.612665170623742</v>
      </c>
      <c r="F37" s="47">
        <v>1155959</v>
      </c>
      <c r="G37" s="45">
        <f t="shared" si="2"/>
        <v>101.63125711597891</v>
      </c>
      <c r="H37" s="47">
        <v>2537648</v>
      </c>
      <c r="I37" s="46">
        <f t="shared" si="3"/>
        <v>115.99234289496346</v>
      </c>
      <c r="J37" s="9"/>
      <c r="K37" s="20"/>
      <c r="O37" s="19"/>
      <c r="P37" s="10"/>
    </row>
    <row r="38" spans="1:16">
      <c r="A38" s="43">
        <v>40817</v>
      </c>
      <c r="B38" s="47">
        <v>11078121</v>
      </c>
      <c r="C38" s="45">
        <f t="shared" si="1"/>
        <v>121.47147743142057</v>
      </c>
      <c r="D38" s="47">
        <v>1869097</v>
      </c>
      <c r="E38" s="45">
        <f t="shared" si="0"/>
        <v>97.839374823660094</v>
      </c>
      <c r="F38" s="47">
        <v>1154076</v>
      </c>
      <c r="G38" s="45">
        <f t="shared" si="2"/>
        <v>101.46570482809554</v>
      </c>
      <c r="H38" s="47">
        <v>2579366</v>
      </c>
      <c r="I38" s="46">
        <f t="shared" si="3"/>
        <v>117.8992143605458</v>
      </c>
      <c r="J38" s="9"/>
      <c r="K38" s="20"/>
      <c r="O38" s="19"/>
      <c r="P38" s="10"/>
    </row>
    <row r="39" spans="1:16">
      <c r="A39" s="43">
        <v>40848</v>
      </c>
      <c r="B39" s="47">
        <v>10984191</v>
      </c>
      <c r="C39" s="45">
        <f t="shared" si="1"/>
        <v>120.44153599323504</v>
      </c>
      <c r="D39" s="47">
        <v>1878909</v>
      </c>
      <c r="E39" s="45">
        <f t="shared" si="0"/>
        <v>98.352991797936838</v>
      </c>
      <c r="F39" s="47">
        <v>1142647</v>
      </c>
      <c r="G39" s="45">
        <f t="shared" si="2"/>
        <v>100.46087365538222</v>
      </c>
      <c r="H39" s="47">
        <v>2543634</v>
      </c>
      <c r="I39" s="46">
        <f t="shared" si="3"/>
        <v>116.26595458758958</v>
      </c>
      <c r="J39" s="9"/>
      <c r="K39" s="20"/>
      <c r="O39" s="10"/>
    </row>
    <row r="40" spans="1:16">
      <c r="A40" s="43">
        <v>40878</v>
      </c>
      <c r="B40" s="47">
        <v>11030939</v>
      </c>
      <c r="C40" s="45">
        <f t="shared" si="1"/>
        <v>120.95412730966532</v>
      </c>
      <c r="D40" s="47">
        <v>1880740</v>
      </c>
      <c r="E40" s="45">
        <f t="shared" si="0"/>
        <v>98.448836954877393</v>
      </c>
      <c r="F40" s="47">
        <v>1121777</v>
      </c>
      <c r="G40" s="45">
        <f t="shared" si="2"/>
        <v>98.625995138055487</v>
      </c>
      <c r="H40" s="47">
        <v>2554200</v>
      </c>
      <c r="I40" s="46">
        <f t="shared" si="3"/>
        <v>116.74891167818218</v>
      </c>
      <c r="J40" s="9"/>
      <c r="K40" s="20"/>
      <c r="O40" s="10"/>
    </row>
    <row r="41" spans="1:16">
      <c r="A41" s="43">
        <v>40909</v>
      </c>
      <c r="B41" s="47">
        <v>10957242</v>
      </c>
      <c r="C41" s="45">
        <f t="shared" si="1"/>
        <v>120.14604049852981</v>
      </c>
      <c r="D41" s="47">
        <v>1900471</v>
      </c>
      <c r="E41" s="45">
        <f t="shared" si="0"/>
        <v>99.481671903863798</v>
      </c>
      <c r="F41" s="47">
        <v>1139504</v>
      </c>
      <c r="G41" s="45">
        <f t="shared" si="2"/>
        <v>100.18454288490028</v>
      </c>
      <c r="H41" s="47">
        <v>2563237</v>
      </c>
      <c r="I41" s="46">
        <f t="shared" si="3"/>
        <v>117.16198031604756</v>
      </c>
      <c r="J41" s="9"/>
      <c r="K41" s="20"/>
    </row>
    <row r="42" spans="1:16">
      <c r="A42" s="43">
        <v>40940</v>
      </c>
      <c r="B42" s="47">
        <v>10845430</v>
      </c>
      <c r="C42" s="45">
        <f t="shared" si="1"/>
        <v>118.92002312296927</v>
      </c>
      <c r="D42" s="47">
        <v>1921116</v>
      </c>
      <c r="E42" s="45">
        <f t="shared" si="0"/>
        <v>100.56235091262282</v>
      </c>
      <c r="F42" s="47">
        <v>1138592</v>
      </c>
      <c r="G42" s="45">
        <f t="shared" si="2"/>
        <v>100.10436036416228</v>
      </c>
      <c r="H42" s="47">
        <v>2576419</v>
      </c>
      <c r="I42" s="46">
        <f t="shared" si="3"/>
        <v>117.76451110993284</v>
      </c>
      <c r="J42" s="9"/>
      <c r="K42" s="20"/>
    </row>
    <row r="43" spans="1:16">
      <c r="A43" s="43">
        <v>40969</v>
      </c>
      <c r="B43" s="47">
        <v>11257343</v>
      </c>
      <c r="C43" s="45">
        <f t="shared" si="1"/>
        <v>123.43664473084021</v>
      </c>
      <c r="D43" s="47">
        <v>1932074</v>
      </c>
      <c r="E43" s="45">
        <f t="shared" si="0"/>
        <v>101.1359561719099</v>
      </c>
      <c r="F43" s="47">
        <v>1136096</v>
      </c>
      <c r="G43" s="45">
        <f t="shared" si="2"/>
        <v>99.8849134653004</v>
      </c>
      <c r="H43" s="47">
        <v>2574644</v>
      </c>
      <c r="I43" s="46">
        <f t="shared" si="3"/>
        <v>117.68337834107028</v>
      </c>
      <c r="J43" s="9"/>
      <c r="K43" s="20"/>
    </row>
    <row r="44" spans="1:16">
      <c r="A44" s="43">
        <v>41000</v>
      </c>
      <c r="B44" s="47">
        <v>11521869</v>
      </c>
      <c r="C44" s="45">
        <f t="shared" si="1"/>
        <v>126.3371694713647</v>
      </c>
      <c r="D44" s="47">
        <v>1937480</v>
      </c>
      <c r="E44" s="45">
        <f t="shared" si="0"/>
        <v>101.4189375582674</v>
      </c>
      <c r="F44" s="47">
        <v>1121103</v>
      </c>
      <c r="G44" s="45">
        <f t="shared" si="2"/>
        <v>98.566737441808328</v>
      </c>
      <c r="H44" s="47">
        <v>2569269</v>
      </c>
      <c r="I44" s="46">
        <f t="shared" si="3"/>
        <v>117.43769460437376</v>
      </c>
      <c r="J44" s="9"/>
      <c r="K44" s="20"/>
    </row>
    <row r="45" spans="1:16">
      <c r="A45" s="43">
        <v>41030</v>
      </c>
      <c r="B45" s="47">
        <v>11820778</v>
      </c>
      <c r="C45" s="45">
        <f t="shared" si="1"/>
        <v>129.61470343651536</v>
      </c>
      <c r="D45" s="47">
        <v>1931182</v>
      </c>
      <c r="E45" s="45">
        <f t="shared" si="0"/>
        <v>101.0892637197029</v>
      </c>
      <c r="F45" s="47">
        <v>1113613</v>
      </c>
      <c r="G45" s="45">
        <f t="shared" si="2"/>
        <v>97.908220906361407</v>
      </c>
      <c r="H45" s="47">
        <v>2574350</v>
      </c>
      <c r="I45" s="46">
        <f t="shared" si="3"/>
        <v>117.66994001203051</v>
      </c>
      <c r="J45" s="9"/>
      <c r="K45" s="20"/>
    </row>
    <row r="46" spans="1:16">
      <c r="A46" s="43">
        <v>41061</v>
      </c>
      <c r="B46" s="47">
        <v>12087084</v>
      </c>
      <c r="C46" s="45">
        <f t="shared" si="1"/>
        <v>132.53474585786566</v>
      </c>
      <c r="D46" s="47">
        <v>1935759</v>
      </c>
      <c r="E46" s="45">
        <f t="shared" si="0"/>
        <v>101.32885043915508</v>
      </c>
      <c r="F46" s="47">
        <v>1104403</v>
      </c>
      <c r="G46" s="45">
        <f t="shared" si="2"/>
        <v>97.098482950224422</v>
      </c>
      <c r="H46" s="47">
        <v>2610813</v>
      </c>
      <c r="I46" s="46">
        <f t="shared" si="3"/>
        <v>119.33661277317746</v>
      </c>
      <c r="J46" s="9"/>
      <c r="K46" s="20"/>
    </row>
    <row r="47" spans="1:16">
      <c r="A47" s="43">
        <v>41091</v>
      </c>
      <c r="B47" s="47">
        <v>12107944</v>
      </c>
      <c r="C47" s="45">
        <f t="shared" si="1"/>
        <v>132.76347553316162</v>
      </c>
      <c r="D47" s="47">
        <v>1938997</v>
      </c>
      <c r="E47" s="45">
        <f t="shared" si="0"/>
        <v>101.49834613449835</v>
      </c>
      <c r="F47" s="47">
        <v>1103934</v>
      </c>
      <c r="G47" s="45">
        <f t="shared" si="2"/>
        <v>97.057248737257169</v>
      </c>
      <c r="H47" s="47">
        <v>2613791</v>
      </c>
      <c r="I47" s="46">
        <f t="shared" si="3"/>
        <v>119.47273299045787</v>
      </c>
      <c r="J47" s="9"/>
      <c r="K47" s="20"/>
    </row>
    <row r="48" spans="1:16">
      <c r="A48" s="43">
        <v>41122</v>
      </c>
      <c r="B48" s="47">
        <v>11716148</v>
      </c>
      <c r="C48" s="45">
        <f t="shared" si="1"/>
        <v>128.46743661359028</v>
      </c>
      <c r="D48" s="47">
        <v>1937355</v>
      </c>
      <c r="E48" s="45">
        <f t="shared" si="0"/>
        <v>101.41239433346263</v>
      </c>
      <c r="F48" s="47">
        <v>1101083</v>
      </c>
      <c r="G48" s="45">
        <f t="shared" si="2"/>
        <v>96.80659044052031</v>
      </c>
      <c r="H48" s="47">
        <v>2600540</v>
      </c>
      <c r="I48" s="46">
        <f t="shared" si="3"/>
        <v>118.86704830302244</v>
      </c>
      <c r="J48" s="9"/>
      <c r="K48" s="20"/>
    </row>
    <row r="49" spans="1:11">
      <c r="A49" s="43">
        <v>41153</v>
      </c>
      <c r="B49" s="47">
        <v>12069085</v>
      </c>
      <c r="C49" s="45">
        <f t="shared" si="1"/>
        <v>132.33738701675099</v>
      </c>
      <c r="D49" s="47">
        <v>1937908</v>
      </c>
      <c r="E49" s="45">
        <f t="shared" si="0"/>
        <v>101.44134155999902</v>
      </c>
      <c r="F49" s="47">
        <v>1097163</v>
      </c>
      <c r="G49" s="45">
        <f t="shared" si="2"/>
        <v>96.461946272435938</v>
      </c>
      <c r="H49" s="47">
        <v>2613470</v>
      </c>
      <c r="I49" s="46">
        <f t="shared" si="3"/>
        <v>119.45806052915935</v>
      </c>
      <c r="J49" s="9"/>
      <c r="K49" s="20"/>
    </row>
    <row r="50" spans="1:11">
      <c r="A50" s="43">
        <v>41183</v>
      </c>
      <c r="B50" s="47">
        <v>11743906</v>
      </c>
      <c r="C50" s="45">
        <f t="shared" si="1"/>
        <v>128.77180278458093</v>
      </c>
      <c r="D50" s="47">
        <v>1987922</v>
      </c>
      <c r="E50" s="45">
        <f t="shared" si="0"/>
        <v>104.05936432309292</v>
      </c>
      <c r="F50" s="47">
        <v>1079239</v>
      </c>
      <c r="G50" s="45">
        <f t="shared" si="2"/>
        <v>94.886078397756307</v>
      </c>
      <c r="H50" s="47">
        <v>2688851</v>
      </c>
      <c r="I50" s="46">
        <f t="shared" si="3"/>
        <v>122.90362066979557</v>
      </c>
      <c r="J50" s="9"/>
      <c r="K50" s="20"/>
    </row>
    <row r="51" spans="1:11">
      <c r="A51" s="43">
        <v>41214</v>
      </c>
      <c r="B51" s="47">
        <v>11996881</v>
      </c>
      <c r="C51" s="45">
        <f t="shared" si="1"/>
        <v>131.54567093453286</v>
      </c>
      <c r="D51" s="47">
        <v>1933781</v>
      </c>
      <c r="E51" s="45">
        <f t="shared" si="0"/>
        <v>101.22531044984409</v>
      </c>
      <c r="F51" s="47">
        <v>1071133</v>
      </c>
      <c r="G51" s="45">
        <f t="shared" si="2"/>
        <v>94.173403493038975</v>
      </c>
      <c r="H51" s="47">
        <v>2622715</v>
      </c>
      <c r="I51" s="46">
        <f t="shared" si="3"/>
        <v>119.88063655627734</v>
      </c>
      <c r="J51" s="9"/>
      <c r="K51" s="20"/>
    </row>
    <row r="52" spans="1:11">
      <c r="A52" s="43">
        <v>41244</v>
      </c>
      <c r="B52" s="47">
        <v>11939620</v>
      </c>
      <c r="C52" s="45">
        <f t="shared" si="1"/>
        <v>130.91780468634869</v>
      </c>
      <c r="D52" s="47">
        <v>1910505</v>
      </c>
      <c r="E52" s="45">
        <f t="shared" si="0"/>
        <v>100.00690964539385</v>
      </c>
      <c r="F52" s="47">
        <v>1056852</v>
      </c>
      <c r="G52" s="45">
        <f t="shared" si="2"/>
        <v>92.917826104158152</v>
      </c>
      <c r="H52" s="47">
        <v>2662608</v>
      </c>
      <c r="I52" s="46">
        <f t="shared" si="3"/>
        <v>121.70408982288832</v>
      </c>
      <c r="J52" s="9"/>
      <c r="K52" s="20"/>
    </row>
    <row r="53" spans="1:11">
      <c r="A53" s="43">
        <v>41275</v>
      </c>
      <c r="B53" s="47">
        <v>11818115</v>
      </c>
      <c r="C53" s="45">
        <f t="shared" si="1"/>
        <v>129.58550367020118</v>
      </c>
      <c r="D53" s="47">
        <v>1913440</v>
      </c>
      <c r="E53" s="45">
        <f t="shared" si="0"/>
        <v>100.16054456381032</v>
      </c>
      <c r="F53" s="47">
        <v>1050279</v>
      </c>
      <c r="G53" s="45">
        <f t="shared" si="2"/>
        <v>92.339931686602398</v>
      </c>
      <c r="H53" s="47">
        <v>2667984</v>
      </c>
      <c r="I53" s="46">
        <f t="shared" si="3"/>
        <v>121.949819268187</v>
      </c>
      <c r="J53" s="9"/>
      <c r="K53" s="20"/>
    </row>
    <row r="54" spans="1:11">
      <c r="A54" s="43">
        <v>41306</v>
      </c>
      <c r="B54" s="47">
        <v>11748042</v>
      </c>
      <c r="C54" s="45">
        <f t="shared" si="1"/>
        <v>128.81715398002794</v>
      </c>
      <c r="D54" s="47">
        <v>1927111.9999999998</v>
      </c>
      <c r="E54" s="45">
        <f t="shared" si="0"/>
        <v>100.87621632005894</v>
      </c>
      <c r="F54" s="47">
        <v>1042120</v>
      </c>
      <c r="G54" s="45">
        <f t="shared" si="2"/>
        <v>91.622597052061494</v>
      </c>
      <c r="H54" s="47">
        <v>2670744</v>
      </c>
      <c r="I54" s="46">
        <f t="shared" si="3"/>
        <v>122.07597501019303</v>
      </c>
      <c r="K54" s="20"/>
    </row>
    <row r="55" spans="1:11">
      <c r="A55" s="43">
        <v>41334</v>
      </c>
      <c r="B55" s="47">
        <v>12030850</v>
      </c>
      <c r="C55" s="45">
        <f t="shared" si="1"/>
        <v>131.91814065361862</v>
      </c>
      <c r="D55" s="47">
        <v>1938193</v>
      </c>
      <c r="E55" s="45">
        <f t="shared" si="0"/>
        <v>101.45626011255393</v>
      </c>
      <c r="F55" s="47">
        <v>1034903</v>
      </c>
      <c r="G55" s="45">
        <f t="shared" si="2"/>
        <v>90.988082521177589</v>
      </c>
      <c r="H55" s="47">
        <v>2651342</v>
      </c>
      <c r="I55" s="46">
        <f t="shared" si="3"/>
        <v>121.18913671077243</v>
      </c>
      <c r="K55" s="20"/>
    </row>
    <row r="56" spans="1:11">
      <c r="A56" s="43">
        <v>41365</v>
      </c>
      <c r="B56" s="47">
        <v>12262422</v>
      </c>
      <c r="C56" s="45">
        <f t="shared" si="1"/>
        <v>134.45732513912378</v>
      </c>
      <c r="D56" s="47">
        <v>1948982</v>
      </c>
      <c r="E56" s="45">
        <f t="shared" si="0"/>
        <v>102.02101893190492</v>
      </c>
      <c r="F56" s="47">
        <v>1027778</v>
      </c>
      <c r="G56" s="45">
        <f t="shared" si="2"/>
        <v>90.361656577912001</v>
      </c>
      <c r="H56" s="47">
        <v>2649513</v>
      </c>
      <c r="I56" s="46">
        <f t="shared" si="3"/>
        <v>121.10553567739235</v>
      </c>
      <c r="J56" s="10"/>
      <c r="K56" s="20"/>
    </row>
    <row r="57" spans="1:11">
      <c r="A57" s="43">
        <v>41395</v>
      </c>
      <c r="B57" s="47">
        <v>12354071</v>
      </c>
      <c r="C57" s="45">
        <f t="shared" si="1"/>
        <v>135.46225543688027</v>
      </c>
      <c r="D57" s="47">
        <v>1958586</v>
      </c>
      <c r="E57" s="45">
        <f t="shared" si="0"/>
        <v>102.52374798010651</v>
      </c>
      <c r="F57" s="47">
        <v>1022716</v>
      </c>
      <c r="G57" s="45">
        <f t="shared" si="2"/>
        <v>89.916608420043872</v>
      </c>
      <c r="H57" s="47">
        <v>2650756</v>
      </c>
      <c r="I57" s="46">
        <f t="shared" si="3"/>
        <v>121.16235146989722</v>
      </c>
      <c r="K57" s="20"/>
    </row>
    <row r="58" spans="1:11">
      <c r="A58" s="43">
        <v>41426</v>
      </c>
      <c r="B58" s="47">
        <v>12561253</v>
      </c>
      <c r="C58" s="45">
        <f t="shared" si="1"/>
        <v>137.73400383511463</v>
      </c>
      <c r="D58" s="47">
        <v>1961927</v>
      </c>
      <c r="E58" s="45">
        <f t="shared" si="0"/>
        <v>102.69863529268892</v>
      </c>
      <c r="F58" s="47">
        <v>1012428</v>
      </c>
      <c r="G58" s="45">
        <f t="shared" si="2"/>
        <v>89.012093317683679</v>
      </c>
      <c r="H58" s="47">
        <v>2663305</v>
      </c>
      <c r="I58" s="46">
        <f t="shared" si="3"/>
        <v>121.73594871860504</v>
      </c>
      <c r="K58" s="20"/>
    </row>
    <row r="59" spans="1:11">
      <c r="A59" s="43">
        <v>41456</v>
      </c>
      <c r="B59" s="47">
        <v>12615267</v>
      </c>
      <c r="C59" s="45">
        <f t="shared" si="1"/>
        <v>138.32626676327553</v>
      </c>
      <c r="D59" s="47">
        <v>1966920</v>
      </c>
      <c r="E59" s="45">
        <f t="shared" si="0"/>
        <v>102.95999786429142</v>
      </c>
      <c r="F59" s="47">
        <v>1003774</v>
      </c>
      <c r="G59" s="45">
        <f t="shared" si="2"/>
        <v>88.251238564979047</v>
      </c>
      <c r="H59" s="47">
        <v>2668898</v>
      </c>
      <c r="I59" s="46">
        <f t="shared" si="3"/>
        <v>121.99159693057595</v>
      </c>
      <c r="K59" s="20"/>
    </row>
    <row r="60" spans="1:11">
      <c r="A60" s="43">
        <v>41487</v>
      </c>
      <c r="B60" s="47">
        <v>12542642</v>
      </c>
      <c r="C60" s="45">
        <f t="shared" si="1"/>
        <v>137.52993442059244</v>
      </c>
      <c r="D60" s="47">
        <v>1945347</v>
      </c>
      <c r="E60" s="45">
        <f t="shared" si="0"/>
        <v>101.83074195458164</v>
      </c>
      <c r="F60" s="47">
        <v>986334</v>
      </c>
      <c r="G60" s="45">
        <f t="shared" si="2"/>
        <v>86.717923694726153</v>
      </c>
      <c r="H60" s="47">
        <v>2663081</v>
      </c>
      <c r="I60" s="46">
        <f t="shared" si="3"/>
        <v>121.72570999171761</v>
      </c>
      <c r="K60" s="20"/>
    </row>
    <row r="61" spans="1:11">
      <c r="A61" s="43">
        <v>41518</v>
      </c>
      <c r="B61" s="47">
        <v>12679379</v>
      </c>
      <c r="C61" s="45">
        <f t="shared" si="1"/>
        <v>139.02925415266071</v>
      </c>
      <c r="D61" s="47">
        <v>1913073</v>
      </c>
      <c r="E61" s="45">
        <f t="shared" si="0"/>
        <v>100.14133365578346</v>
      </c>
      <c r="F61" s="47">
        <v>970007</v>
      </c>
      <c r="G61" s="45">
        <f t="shared" si="2"/>
        <v>85.282463150768635</v>
      </c>
      <c r="H61" s="47">
        <v>2707070</v>
      </c>
      <c r="I61" s="46">
        <f t="shared" si="3"/>
        <v>123.73638569284185</v>
      </c>
      <c r="K61" s="20"/>
    </row>
    <row r="62" spans="1:11">
      <c r="A62" s="43">
        <v>41548</v>
      </c>
      <c r="B62" s="47">
        <v>12412998</v>
      </c>
      <c r="C62" s="45">
        <f t="shared" si="1"/>
        <v>136.10838935711828</v>
      </c>
      <c r="D62" s="47">
        <v>1896377</v>
      </c>
      <c r="E62" s="45">
        <f t="shared" si="0"/>
        <v>99.267368205057338</v>
      </c>
      <c r="F62" s="47">
        <v>960369</v>
      </c>
      <c r="G62" s="45">
        <f t="shared" si="2"/>
        <v>84.43509567832038</v>
      </c>
      <c r="H62" s="47">
        <v>2756891</v>
      </c>
      <c r="I62" s="46">
        <f t="shared" si="3"/>
        <v>126.0136339618571</v>
      </c>
    </row>
    <row r="63" spans="1:11">
      <c r="A63" s="43">
        <v>41579</v>
      </c>
      <c r="B63" s="47">
        <v>12557625</v>
      </c>
      <c r="C63" s="45">
        <f t="shared" si="1"/>
        <v>137.69422285419546</v>
      </c>
      <c r="D63" s="47">
        <v>1860055</v>
      </c>
      <c r="E63" s="45">
        <f t="shared" si="0"/>
        <v>97.366064114180844</v>
      </c>
      <c r="F63" s="47">
        <v>940806</v>
      </c>
      <c r="G63" s="45">
        <f t="shared" si="2"/>
        <v>82.715127856831998</v>
      </c>
      <c r="H63" s="47">
        <v>2766055</v>
      </c>
      <c r="I63" s="46">
        <f t="shared" si="3"/>
        <v>126.43250759219882</v>
      </c>
    </row>
    <row r="64" spans="1:11">
      <c r="A64" s="43">
        <v>41609</v>
      </c>
      <c r="B64" s="47">
        <v>12484113</v>
      </c>
      <c r="C64" s="45">
        <f t="shared" si="1"/>
        <v>136.88816456606713</v>
      </c>
      <c r="D64" s="47">
        <v>1832463</v>
      </c>
      <c r="E64" s="45">
        <f t="shared" si="0"/>
        <v>95.921738843670852</v>
      </c>
      <c r="F64" s="47">
        <v>928454</v>
      </c>
      <c r="G64" s="45">
        <f t="shared" si="2"/>
        <v>81.629147049643706</v>
      </c>
      <c r="H64" s="47">
        <v>2823400</v>
      </c>
      <c r="I64" s="46">
        <f t="shared" si="3"/>
        <v>129.053667383987</v>
      </c>
    </row>
    <row r="65" spans="1:9">
      <c r="A65" s="43">
        <v>41640</v>
      </c>
      <c r="B65" s="47">
        <v>12447958</v>
      </c>
      <c r="C65" s="45">
        <f t="shared" si="1"/>
        <v>136.49172538052898</v>
      </c>
      <c r="D65" s="47">
        <v>1849023</v>
      </c>
      <c r="E65" s="45">
        <f t="shared" si="0"/>
        <v>96.788585265809346</v>
      </c>
      <c r="F65" s="47">
        <v>908141</v>
      </c>
      <c r="G65" s="45">
        <f t="shared" si="2"/>
        <v>79.84323965518</v>
      </c>
      <c r="H65" s="48">
        <v>2838873</v>
      </c>
      <c r="I65" s="46">
        <f t="shared" si="3"/>
        <v>129.76091658545772</v>
      </c>
    </row>
    <row r="66" spans="1:9">
      <c r="A66" s="43">
        <v>41671</v>
      </c>
      <c r="B66" s="47">
        <v>12486017</v>
      </c>
      <c r="C66" s="45">
        <f t="shared" si="1"/>
        <v>136.90904190555725</v>
      </c>
      <c r="D66" s="47">
        <v>1925354</v>
      </c>
      <c r="E66" s="45">
        <f t="shared" ref="E66:E76" si="4">(D66/$D$2)*100</f>
        <v>100.7841924064044</v>
      </c>
      <c r="F66" s="47">
        <v>929946</v>
      </c>
      <c r="G66" s="45">
        <f t="shared" si="2"/>
        <v>81.760322840149286</v>
      </c>
      <c r="H66" s="48">
        <v>2836699</v>
      </c>
      <c r="I66" s="46">
        <f t="shared" si="3"/>
        <v>129.66154608432689</v>
      </c>
    </row>
    <row r="67" spans="1:9">
      <c r="A67" s="43">
        <v>41699</v>
      </c>
      <c r="B67" s="47">
        <v>12700185</v>
      </c>
      <c r="C67" s="45">
        <f t="shared" ref="C67:C76" si="5">(B67/$B$2)*100</f>
        <v>139.25739171853837</v>
      </c>
      <c r="D67" s="47">
        <v>1928800</v>
      </c>
      <c r="E67" s="45">
        <f t="shared" si="4"/>
        <v>100.96457602782283</v>
      </c>
      <c r="F67" s="47">
        <v>942484</v>
      </c>
      <c r="G67" s="45">
        <f t="shared" ref="G67:G90" si="6">(F67/$F$2)*100</f>
        <v>82.862656661435466</v>
      </c>
      <c r="H67" s="48">
        <v>2849623</v>
      </c>
      <c r="I67" s="46">
        <f t="shared" ref="I67:I88" si="7">(H67/$H$2)*100</f>
        <v>130.25228405885073</v>
      </c>
    </row>
    <row r="68" spans="1:9">
      <c r="A68" s="43">
        <v>41730</v>
      </c>
      <c r="B68" s="47">
        <v>12868737</v>
      </c>
      <c r="C68" s="45">
        <f t="shared" si="5"/>
        <v>141.10556258289532</v>
      </c>
      <c r="D68" s="47">
        <v>1902614</v>
      </c>
      <c r="E68" s="45">
        <f t="shared" si="4"/>
        <v>99.593848949917103</v>
      </c>
      <c r="F68" s="47">
        <v>913407</v>
      </c>
      <c r="G68" s="45">
        <f t="shared" si="6"/>
        <v>80.306223376897407</v>
      </c>
      <c r="H68" s="48">
        <v>2844868</v>
      </c>
      <c r="I68" s="46">
        <f t="shared" si="7"/>
        <v>130.03493965550342</v>
      </c>
    </row>
    <row r="69" spans="1:9">
      <c r="A69" s="43">
        <v>41760</v>
      </c>
      <c r="B69" s="47">
        <v>13068558</v>
      </c>
      <c r="C69" s="45">
        <f t="shared" si="5"/>
        <v>143.29659769542243</v>
      </c>
      <c r="D69" s="47">
        <v>1904808</v>
      </c>
      <c r="E69" s="45">
        <f t="shared" si="4"/>
        <v>99.708695631690773</v>
      </c>
      <c r="F69" s="47">
        <v>911396</v>
      </c>
      <c r="G69" s="45">
        <f t="shared" si="6"/>
        <v>80.129417401892908</v>
      </c>
      <c r="H69" s="48">
        <v>2849314</v>
      </c>
      <c r="I69" s="46">
        <f t="shared" si="7"/>
        <v>130.23816010077834</v>
      </c>
    </row>
    <row r="70" spans="1:9">
      <c r="A70" s="43">
        <v>41791</v>
      </c>
      <c r="B70" s="47">
        <v>13351474</v>
      </c>
      <c r="C70" s="45">
        <f t="shared" si="5"/>
        <v>146.39876858784976</v>
      </c>
      <c r="D70" s="47">
        <v>1906518</v>
      </c>
      <c r="E70" s="45">
        <f t="shared" si="4"/>
        <v>99.79820694702029</v>
      </c>
      <c r="F70" s="47">
        <v>911356</v>
      </c>
      <c r="G70" s="45">
        <f t="shared" si="6"/>
        <v>80.125900624667551</v>
      </c>
      <c r="H70" s="48">
        <v>2852087</v>
      </c>
      <c r="I70" s="46">
        <f t="shared" si="7"/>
        <v>130.36491005461264</v>
      </c>
    </row>
    <row r="71" spans="1:9">
      <c r="A71" s="43">
        <v>41821</v>
      </c>
      <c r="B71" s="47">
        <v>13109755</v>
      </c>
      <c r="C71" s="45">
        <f t="shared" si="5"/>
        <v>143.74832235664812</v>
      </c>
      <c r="D71" s="47">
        <v>1948562</v>
      </c>
      <c r="E71" s="45">
        <f t="shared" si="4"/>
        <v>101.99903369656083</v>
      </c>
      <c r="F71" s="47">
        <v>927355</v>
      </c>
      <c r="G71" s="45">
        <f t="shared" si="6"/>
        <v>81.532523595377199</v>
      </c>
      <c r="H71" s="48">
        <v>2864800</v>
      </c>
      <c r="I71" s="46">
        <f t="shared" si="7"/>
        <v>130.94600351407732</v>
      </c>
    </row>
    <row r="72" spans="1:9">
      <c r="A72" s="43">
        <v>41852</v>
      </c>
      <c r="B72" s="47">
        <v>13212186</v>
      </c>
      <c r="C72" s="45">
        <f t="shared" si="5"/>
        <v>144.87147716826084</v>
      </c>
      <c r="D72" s="47">
        <v>1983848</v>
      </c>
      <c r="E72" s="45">
        <f t="shared" si="4"/>
        <v>103.84610754025523</v>
      </c>
      <c r="F72" s="47">
        <v>925809</v>
      </c>
      <c r="G72" s="45">
        <f t="shared" si="6"/>
        <v>81.396600155617392</v>
      </c>
      <c r="H72" s="48">
        <v>2859563</v>
      </c>
      <c r="I72" s="46">
        <f t="shared" si="7"/>
        <v>130.70662756448112</v>
      </c>
    </row>
    <row r="73" spans="1:9">
      <c r="A73" s="43">
        <v>41883</v>
      </c>
      <c r="B73" s="47">
        <v>13321597</v>
      </c>
      <c r="C73" s="45">
        <f t="shared" si="5"/>
        <v>146.07116760468494</v>
      </c>
      <c r="D73" s="47">
        <v>1984653</v>
      </c>
      <c r="E73" s="45">
        <f t="shared" si="4"/>
        <v>103.88824590799808</v>
      </c>
      <c r="F73" s="47">
        <v>922896</v>
      </c>
      <c r="G73" s="45">
        <f t="shared" si="6"/>
        <v>81.140490854181223</v>
      </c>
      <c r="H73" s="48">
        <v>2879940</v>
      </c>
      <c r="I73" s="46">
        <f t="shared" si="7"/>
        <v>131.63803175102342</v>
      </c>
    </row>
    <row r="74" spans="1:9">
      <c r="A74" s="43">
        <v>41913</v>
      </c>
      <c r="B74" s="48">
        <v>13211467</v>
      </c>
      <c r="C74" s="45">
        <f t="shared" si="5"/>
        <v>144.8635933410059</v>
      </c>
      <c r="D74" s="47">
        <v>2001958</v>
      </c>
      <c r="E74" s="45">
        <f t="shared" si="4"/>
        <v>104.79408994997313</v>
      </c>
      <c r="F74" s="47">
        <v>922888</v>
      </c>
      <c r="G74" s="45">
        <f t="shared" si="6"/>
        <v>81.139787498736155</v>
      </c>
      <c r="H74" s="48">
        <v>2908367</v>
      </c>
      <c r="I74" s="46">
        <f t="shared" si="7"/>
        <v>132.93739018508327</v>
      </c>
    </row>
    <row r="75" spans="1:9" s="62" customFormat="1">
      <c r="A75" s="61">
        <v>41944</v>
      </c>
      <c r="B75" s="63">
        <v>13237370</v>
      </c>
      <c r="C75" s="44">
        <f t="shared" si="5"/>
        <v>145.14761945697865</v>
      </c>
      <c r="D75" s="63">
        <v>1990727</v>
      </c>
      <c r="E75" s="44">
        <f t="shared" si="4"/>
        <v>104.20619428771241</v>
      </c>
      <c r="F75" s="63">
        <v>878159</v>
      </c>
      <c r="G75" s="44">
        <f t="shared" si="6"/>
        <v>77.207239285918376</v>
      </c>
      <c r="H75" s="63">
        <v>2929226</v>
      </c>
      <c r="I75" s="46">
        <f t="shared" si="7"/>
        <v>133.89082591787445</v>
      </c>
    </row>
    <row r="76" spans="1:9">
      <c r="A76" s="64">
        <v>41974</v>
      </c>
      <c r="B76" s="65">
        <v>13240122</v>
      </c>
      <c r="C76" s="44">
        <f t="shared" si="5"/>
        <v>145.17779510733408</v>
      </c>
      <c r="D76" s="66">
        <v>1963165</v>
      </c>
      <c r="E76" s="44">
        <f t="shared" si="4"/>
        <v>102.76343939115556</v>
      </c>
      <c r="F76" s="63">
        <v>864468</v>
      </c>
      <c r="G76" s="44">
        <f t="shared" si="6"/>
        <v>76.003534361111477</v>
      </c>
      <c r="H76" s="60">
        <v>2910148</v>
      </c>
      <c r="I76" s="46">
        <f t="shared" si="7"/>
        <v>133.01879720555888</v>
      </c>
    </row>
    <row r="77" spans="1:9">
      <c r="A77" s="64">
        <v>42005</v>
      </c>
      <c r="B77" s="67">
        <v>13058277</v>
      </c>
      <c r="C77" s="44">
        <f t="shared" ref="C77:C86" si="8">(B77/$B$2)*100</f>
        <v>143.18386664116943</v>
      </c>
      <c r="D77" s="75">
        <v>1971494</v>
      </c>
      <c r="E77" s="44">
        <f t="shared" ref="E77:E90" si="9">(D77/$D$2)*100</f>
        <v>103.19942754634828</v>
      </c>
      <c r="F77" s="67">
        <v>850325</v>
      </c>
      <c r="G77" s="44">
        <f t="shared" si="6"/>
        <v>74.760089853658101</v>
      </c>
      <c r="H77" s="67">
        <v>2926680</v>
      </c>
      <c r="I77" s="46">
        <f t="shared" si="7"/>
        <v>133.77445181673411</v>
      </c>
    </row>
    <row r="78" spans="1:9">
      <c r="A78" s="64">
        <v>42036</v>
      </c>
      <c r="B78" s="77">
        <v>13019198</v>
      </c>
      <c r="C78" s="44">
        <f t="shared" si="8"/>
        <v>142.75536582712863</v>
      </c>
      <c r="D78" s="68">
        <v>2027866</v>
      </c>
      <c r="E78" s="44">
        <f t="shared" si="9"/>
        <v>106.150264895913</v>
      </c>
      <c r="F78" s="77">
        <v>886675</v>
      </c>
      <c r="G78" s="44">
        <f t="shared" si="6"/>
        <v>77.955961157195546</v>
      </c>
      <c r="H78" s="77">
        <v>2929385</v>
      </c>
      <c r="I78" s="46">
        <f t="shared" si="7"/>
        <v>133.89809358562044</v>
      </c>
    </row>
    <row r="79" spans="1:9">
      <c r="A79" s="64">
        <v>42064</v>
      </c>
      <c r="B79" s="68">
        <v>13328128</v>
      </c>
      <c r="C79" s="44">
        <f t="shared" si="8"/>
        <v>146.14277994933298</v>
      </c>
      <c r="D79" s="68">
        <v>2025815</v>
      </c>
      <c r="E79" s="44">
        <f t="shared" si="9"/>
        <v>106.04290366331601</v>
      </c>
      <c r="F79" s="68">
        <v>872201</v>
      </c>
      <c r="G79" s="44">
        <f t="shared" si="6"/>
        <v>76.683415318202393</v>
      </c>
      <c r="H79" s="68">
        <v>2926533</v>
      </c>
      <c r="I79" s="46">
        <f t="shared" si="7"/>
        <v>133.76773265221422</v>
      </c>
    </row>
    <row r="80" spans="1:9">
      <c r="A80" s="64">
        <v>42095</v>
      </c>
      <c r="B80" s="77">
        <v>13681271</v>
      </c>
      <c r="C80" s="44">
        <f t="shared" si="8"/>
        <v>150.01498914027468</v>
      </c>
      <c r="D80" s="77">
        <v>1949831</v>
      </c>
      <c r="E80" s="44">
        <f t="shared" si="9"/>
        <v>102.06546051477905</v>
      </c>
      <c r="F80" s="82">
        <v>839337</v>
      </c>
      <c r="G80" s="44">
        <f t="shared" si="6"/>
        <v>73.794031149854277</v>
      </c>
      <c r="H80" s="77">
        <v>2928695</v>
      </c>
      <c r="I80" s="46">
        <f t="shared" si="7"/>
        <v>133.86655465011893</v>
      </c>
    </row>
    <row r="81" spans="1:9">
      <c r="A81" s="64">
        <v>42125</v>
      </c>
      <c r="B81" s="82">
        <v>13830442</v>
      </c>
      <c r="C81" s="44">
        <f t="shared" si="8"/>
        <v>151.65064754840384</v>
      </c>
      <c r="D81" s="82">
        <v>2026587</v>
      </c>
      <c r="E81" s="44">
        <f t="shared" si="9"/>
        <v>106.08331461971039</v>
      </c>
      <c r="F81" s="82">
        <v>848248</v>
      </c>
      <c r="G81" s="44">
        <f t="shared" si="6"/>
        <v>74.577481196231773</v>
      </c>
      <c r="H81" s="82">
        <v>2928677</v>
      </c>
      <c r="I81" s="46">
        <f t="shared" si="7"/>
        <v>133.86573189527977</v>
      </c>
    </row>
    <row r="82" spans="1:9">
      <c r="A82" s="64">
        <v>42156</v>
      </c>
      <c r="B82" s="56">
        <v>14033585</v>
      </c>
      <c r="C82" s="44">
        <f t="shared" si="8"/>
        <v>153.87810835514634</v>
      </c>
      <c r="D82" s="90">
        <v>1996411</v>
      </c>
      <c r="E82" s="44">
        <f t="shared" si="9"/>
        <v>104.50372780603578</v>
      </c>
      <c r="F82" s="90">
        <v>833523</v>
      </c>
      <c r="G82" s="44">
        <f t="shared" si="6"/>
        <v>73.282867580149542</v>
      </c>
      <c r="H82" s="90">
        <v>2936848</v>
      </c>
      <c r="I82" s="46">
        <f t="shared" si="7"/>
        <v>134.23921688366062</v>
      </c>
    </row>
    <row r="83" spans="1:9">
      <c r="A83" s="64">
        <v>42186</v>
      </c>
      <c r="B83" s="90">
        <v>13891275</v>
      </c>
      <c r="C83" s="44">
        <f t="shared" si="8"/>
        <v>152.31768073811045</v>
      </c>
      <c r="D83" s="90">
        <v>2010252</v>
      </c>
      <c r="E83" s="44">
        <f t="shared" si="9"/>
        <v>105.22824600222052</v>
      </c>
      <c r="F83" s="90">
        <v>828946</v>
      </c>
      <c r="G83" s="44">
        <f t="shared" si="6"/>
        <v>72.880460346138804</v>
      </c>
      <c r="H83" s="90">
        <v>2948014</v>
      </c>
      <c r="I83" s="46">
        <f t="shared" si="7"/>
        <v>134.7495991355589</v>
      </c>
    </row>
    <row r="84" spans="1:9">
      <c r="A84" s="64">
        <v>42217</v>
      </c>
      <c r="B84" s="37">
        <v>14021397</v>
      </c>
      <c r="C84" s="44">
        <f t="shared" si="8"/>
        <v>153.74446706643556</v>
      </c>
      <c r="D84" s="37">
        <v>2018645</v>
      </c>
      <c r="E84" s="44">
        <f t="shared" si="9"/>
        <v>105.66758428851328</v>
      </c>
      <c r="F84" s="37">
        <v>611147</v>
      </c>
      <c r="G84" s="44">
        <f t="shared" si="6"/>
        <v>53.731696273534936</v>
      </c>
      <c r="H84" s="37">
        <v>2949836</v>
      </c>
      <c r="I84" s="46">
        <f t="shared" si="7"/>
        <v>134.83288020872376</v>
      </c>
    </row>
    <row r="85" spans="1:9">
      <c r="A85" s="64">
        <v>42248</v>
      </c>
      <c r="B85" s="90">
        <v>13761913</v>
      </c>
      <c r="C85" s="44">
        <f t="shared" si="8"/>
        <v>150.89922780159861</v>
      </c>
      <c r="D85" s="90">
        <v>2027249</v>
      </c>
      <c r="E85" s="44">
        <f t="shared" si="9"/>
        <v>106.11796753827656</v>
      </c>
      <c r="F85" s="90">
        <v>814110</v>
      </c>
      <c r="G85" s="44">
        <f t="shared" si="6"/>
        <v>71.576087673256225</v>
      </c>
      <c r="H85" s="90">
        <v>2967562</v>
      </c>
      <c r="I85" s="46">
        <f t="shared" si="7"/>
        <v>135.64311089089722</v>
      </c>
    </row>
    <row r="86" spans="1:9">
      <c r="A86" s="64">
        <v>42278</v>
      </c>
      <c r="B86" s="90">
        <v>14004735</v>
      </c>
      <c r="C86" s="44">
        <f t="shared" si="8"/>
        <v>153.56176841591872</v>
      </c>
      <c r="D86" s="90">
        <v>2026155</v>
      </c>
      <c r="E86" s="44">
        <f t="shared" si="9"/>
        <v>106.06070123478504</v>
      </c>
      <c r="F86" s="90">
        <v>808113</v>
      </c>
      <c r="G86" s="44">
        <f t="shared" si="6"/>
        <v>71.048834847745525</v>
      </c>
      <c r="H86" s="90">
        <v>3071020</v>
      </c>
      <c r="I86" s="46">
        <f t="shared" si="7"/>
        <v>140.37203145483167</v>
      </c>
    </row>
    <row r="87" spans="1:9">
      <c r="A87" s="64">
        <v>42309</v>
      </c>
      <c r="B87" s="37">
        <v>14040015</v>
      </c>
      <c r="C87" s="44">
        <f>(B87/$B$2)*100</f>
        <v>153.94861323588236</v>
      </c>
      <c r="D87" s="90">
        <v>2027916</v>
      </c>
      <c r="E87" s="44">
        <f t="shared" si="9"/>
        <v>106.15288218583491</v>
      </c>
      <c r="F87" s="90">
        <v>802893</v>
      </c>
      <c r="G87" s="44">
        <f t="shared" si="6"/>
        <v>70.589895419837262</v>
      </c>
      <c r="H87" s="37">
        <v>2996123</v>
      </c>
      <c r="I87" s="46">
        <f t="shared" si="7"/>
        <v>136.94859427764868</v>
      </c>
    </row>
    <row r="88" spans="1:9">
      <c r="A88" s="64">
        <v>42339</v>
      </c>
      <c r="B88" s="90">
        <v>13999398</v>
      </c>
      <c r="C88" s="44">
        <f>(B88/$B$2)*100</f>
        <v>153.5032482684089</v>
      </c>
      <c r="D88" s="90">
        <v>2035701</v>
      </c>
      <c r="E88" s="44">
        <f t="shared" si="9"/>
        <v>106.5603942266772</v>
      </c>
      <c r="F88" s="90">
        <v>797334</v>
      </c>
      <c r="G88" s="44">
        <f t="shared" si="6"/>
        <v>70.101151304944153</v>
      </c>
      <c r="H88" s="90">
        <v>3032971</v>
      </c>
      <c r="I88" s="46">
        <f t="shared" si="7"/>
        <v>138.63286485063341</v>
      </c>
    </row>
    <row r="89" spans="1:9">
      <c r="A89" s="64">
        <v>42370</v>
      </c>
      <c r="B89" s="90">
        <v>13620794</v>
      </c>
      <c r="C89" s="44">
        <f>(B89/$B$2)*100</f>
        <v>149.35185948673325</v>
      </c>
      <c r="D89" s="90">
        <v>2011113</v>
      </c>
      <c r="E89" s="44">
        <f t="shared" si="9"/>
        <v>105.27331573467589</v>
      </c>
      <c r="F89" s="90">
        <v>792615</v>
      </c>
      <c r="G89" s="44">
        <f t="shared" si="6"/>
        <v>69.686259511783405</v>
      </c>
      <c r="H89" s="90">
        <v>3034105</v>
      </c>
      <c r="I89" s="46">
        <f>(H89/$H$2)*100</f>
        <v>138.68469840550114</v>
      </c>
    </row>
    <row r="90" spans="1:9">
      <c r="A90" s="64">
        <v>42401</v>
      </c>
      <c r="B90" s="37">
        <v>13575109</v>
      </c>
      <c r="C90" s="44">
        <f>(B90/$B$2)*100</f>
        <v>148.85092395385232</v>
      </c>
      <c r="D90" s="152">
        <v>1949324</v>
      </c>
      <c r="E90" s="44">
        <f t="shared" si="9"/>
        <v>102.03892119497083</v>
      </c>
      <c r="F90" s="152">
        <v>797334</v>
      </c>
      <c r="G90" s="44">
        <f t="shared" si="6"/>
        <v>70.101151304944153</v>
      </c>
      <c r="H90" s="152">
        <v>3059263</v>
      </c>
      <c r="I90" s="46">
        <f>(H90/$H$2)*100</f>
        <v>139.83463541904732</v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V98"/>
  <sheetViews>
    <sheetView topLeftCell="J1" zoomScale="80" zoomScaleNormal="80" workbookViewId="0">
      <pane ySplit="1" topLeftCell="A2" activePane="bottomLeft" state="frozen"/>
      <selection activeCell="X1" sqref="X1"/>
      <selection pane="bottomLeft" activeCell="L13" sqref="L13"/>
    </sheetView>
  </sheetViews>
  <sheetFormatPr defaultColWidth="9.1796875" defaultRowHeight="14.5"/>
  <cols>
    <col min="1" max="1" width="17.26953125" style="8" bestFit="1" customWidth="1"/>
    <col min="2" max="2" width="34.453125" style="8" bestFit="1" customWidth="1"/>
    <col min="3" max="3" width="13.453125" style="8" bestFit="1" customWidth="1"/>
    <col min="4" max="5" width="13.453125" style="8" customWidth="1"/>
    <col min="6" max="6" width="21.81640625" style="8" customWidth="1"/>
    <col min="7" max="7" width="30" style="8" customWidth="1"/>
    <col min="8" max="8" width="26.7265625" style="8" customWidth="1"/>
    <col min="9" max="9" width="22" style="8" customWidth="1"/>
    <col min="10" max="10" width="27.1796875" style="8" customWidth="1"/>
    <col min="11" max="11" width="9.1796875" style="8"/>
    <col min="12" max="12" width="40.81640625" style="8" customWidth="1"/>
    <col min="13" max="20" width="9.1796875" style="8"/>
    <col min="21" max="21" width="34.54296875" style="8" bestFit="1" customWidth="1"/>
    <col min="22" max="16384" width="9.1796875" style="8"/>
  </cols>
  <sheetData>
    <row r="1" spans="1:22" ht="63" customHeight="1" thickBot="1">
      <c r="A1" s="7" t="s">
        <v>1</v>
      </c>
      <c r="B1" s="7" t="s">
        <v>90</v>
      </c>
      <c r="C1" s="59">
        <v>42036</v>
      </c>
      <c r="D1" s="59">
        <v>42370</v>
      </c>
      <c r="E1" s="59">
        <v>42401</v>
      </c>
      <c r="F1" s="1" t="s">
        <v>288</v>
      </c>
      <c r="G1" s="1" t="s">
        <v>289</v>
      </c>
      <c r="H1" s="1" t="s">
        <v>290</v>
      </c>
      <c r="I1" s="1" t="s">
        <v>291</v>
      </c>
      <c r="J1" s="49" t="s">
        <v>293</v>
      </c>
    </row>
    <row r="2" spans="1:22" ht="15" thickBot="1">
      <c r="A2" s="50">
        <v>1</v>
      </c>
      <c r="B2" s="51" t="s">
        <v>2</v>
      </c>
      <c r="C2" s="68">
        <v>102410</v>
      </c>
      <c r="D2" s="90">
        <v>109671</v>
      </c>
      <c r="E2" s="68">
        <v>105839</v>
      </c>
      <c r="F2" s="132">
        <f t="shared" ref="F2:F65" si="0">E2/$E$90</f>
        <v>7.7965488159247934E-3</v>
      </c>
      <c r="G2" s="132">
        <f>(E2-C2)/C2</f>
        <v>3.3483058295088373E-2</v>
      </c>
      <c r="H2" s="68">
        <f>E2-C2</f>
        <v>3429</v>
      </c>
      <c r="I2" s="52">
        <f>H2/$H$90</f>
        <v>6.1682535513778282E-3</v>
      </c>
      <c r="J2" s="90">
        <f>E2-D2</f>
        <v>-3832</v>
      </c>
      <c r="L2" s="80" t="s">
        <v>366</v>
      </c>
      <c r="M2" s="144">
        <v>0.18064634932326673</v>
      </c>
      <c r="N2" s="27"/>
      <c r="U2" s="80" t="s">
        <v>342</v>
      </c>
      <c r="V2" s="94">
        <v>-6.5113816834303867E-2</v>
      </c>
    </row>
    <row r="3" spans="1:22" ht="15" thickBot="1">
      <c r="A3" s="50">
        <v>2</v>
      </c>
      <c r="B3" s="51" t="s">
        <v>3</v>
      </c>
      <c r="C3" s="68">
        <v>32583</v>
      </c>
      <c r="D3" s="90">
        <v>77169</v>
      </c>
      <c r="E3" s="68">
        <v>38469</v>
      </c>
      <c r="F3" s="132">
        <f t="shared" si="0"/>
        <v>2.8337894008806852E-3</v>
      </c>
      <c r="G3" s="132">
        <f t="shared" ref="G3:G66" si="1">(E3-C3)/C3</f>
        <v>0.18064634932326673</v>
      </c>
      <c r="H3" s="68">
        <f t="shared" ref="H3:H66" si="2">E3-C3</f>
        <v>5886</v>
      </c>
      <c r="I3" s="52">
        <f t="shared" ref="I3:I66" si="3">H3/$H$90</f>
        <v>1.0588025781105249E-2</v>
      </c>
      <c r="J3" s="90">
        <f t="shared" ref="J3:J66" si="4">E3-D3</f>
        <v>-38700</v>
      </c>
      <c r="L3" s="79" t="s">
        <v>363</v>
      </c>
      <c r="M3" s="144">
        <v>0.20763643062994303</v>
      </c>
      <c r="N3" s="27"/>
      <c r="U3" s="79" t="s">
        <v>343</v>
      </c>
      <c r="V3" s="94">
        <v>-9.0248171251626805E-2</v>
      </c>
    </row>
    <row r="4" spans="1:22" ht="15" thickBot="1">
      <c r="A4" s="50">
        <v>3</v>
      </c>
      <c r="B4" s="51" t="s">
        <v>4</v>
      </c>
      <c r="C4" s="68">
        <v>7496</v>
      </c>
      <c r="D4" s="90">
        <v>7967</v>
      </c>
      <c r="E4" s="68">
        <v>7932</v>
      </c>
      <c r="F4" s="132">
        <f t="shared" si="0"/>
        <v>5.8430470061050712E-4</v>
      </c>
      <c r="G4" s="132">
        <f t="shared" si="1"/>
        <v>5.8164354322305233E-2</v>
      </c>
      <c r="H4" s="68">
        <f t="shared" si="2"/>
        <v>436</v>
      </c>
      <c r="I4" s="52">
        <f t="shared" si="3"/>
        <v>7.8429820600779622E-4</v>
      </c>
      <c r="J4" s="90">
        <f t="shared" si="4"/>
        <v>-35</v>
      </c>
      <c r="L4" s="79" t="s">
        <v>335</v>
      </c>
      <c r="M4" s="144">
        <v>0.22151868537817188</v>
      </c>
      <c r="N4" s="27"/>
      <c r="U4" s="79" t="s">
        <v>344</v>
      </c>
      <c r="V4" s="94">
        <v>-9.4280197518359074E-2</v>
      </c>
    </row>
    <row r="5" spans="1:22" ht="15" thickBot="1">
      <c r="A5" s="50">
        <v>5</v>
      </c>
      <c r="B5" s="51" t="s">
        <v>5</v>
      </c>
      <c r="C5" s="68">
        <v>39890</v>
      </c>
      <c r="D5" s="90">
        <v>39936</v>
      </c>
      <c r="E5" s="68">
        <v>30715</v>
      </c>
      <c r="F5" s="132">
        <f t="shared" si="0"/>
        <v>2.2625969338441409E-3</v>
      </c>
      <c r="G5" s="132">
        <f t="shared" si="1"/>
        <v>-0.23000752068187516</v>
      </c>
      <c r="H5" s="68">
        <f t="shared" si="2"/>
        <v>-9175</v>
      </c>
      <c r="I5" s="52">
        <f t="shared" si="3"/>
        <v>-1.6504440458994334E-2</v>
      </c>
      <c r="J5" s="90">
        <f t="shared" si="4"/>
        <v>-9221</v>
      </c>
      <c r="L5" s="79" t="s">
        <v>336</v>
      </c>
      <c r="M5" s="144">
        <v>0.22525849335302806</v>
      </c>
      <c r="N5" s="27"/>
      <c r="U5" s="79" t="s">
        <v>285</v>
      </c>
      <c r="V5" s="94">
        <v>-0.10856599092592907</v>
      </c>
    </row>
    <row r="6" spans="1:22" ht="15" thickBot="1">
      <c r="A6" s="50">
        <v>6</v>
      </c>
      <c r="B6" s="51" t="s">
        <v>6</v>
      </c>
      <c r="C6" s="68">
        <v>3237</v>
      </c>
      <c r="D6" s="90">
        <v>3134</v>
      </c>
      <c r="E6" s="68">
        <v>2122</v>
      </c>
      <c r="F6" s="132">
        <f t="shared" si="0"/>
        <v>1.5631550361768734E-4</v>
      </c>
      <c r="G6" s="132">
        <f t="shared" si="1"/>
        <v>-0.34445474204510351</v>
      </c>
      <c r="H6" s="68">
        <f t="shared" si="2"/>
        <v>-1115</v>
      </c>
      <c r="I6" s="52">
        <f t="shared" si="3"/>
        <v>-2.0057167424281943E-3</v>
      </c>
      <c r="J6" s="90">
        <f t="shared" si="4"/>
        <v>-1012</v>
      </c>
      <c r="L6" s="79" t="s">
        <v>337</v>
      </c>
      <c r="M6" s="144">
        <v>0.30303291400999482</v>
      </c>
      <c r="N6" s="27"/>
      <c r="U6" s="79" t="s">
        <v>345</v>
      </c>
      <c r="V6" s="94">
        <v>-0.10894941634241245</v>
      </c>
    </row>
    <row r="7" spans="1:22" ht="15" thickBot="1">
      <c r="A7" s="50">
        <v>7</v>
      </c>
      <c r="B7" s="51" t="s">
        <v>7</v>
      </c>
      <c r="C7" s="68">
        <v>22283</v>
      </c>
      <c r="D7" s="90">
        <v>20802</v>
      </c>
      <c r="E7" s="68">
        <v>20272</v>
      </c>
      <c r="F7" s="132">
        <f t="shared" si="0"/>
        <v>1.493321342760489E-3</v>
      </c>
      <c r="G7" s="132">
        <f t="shared" si="1"/>
        <v>-9.0248171251626805E-2</v>
      </c>
      <c r="H7" s="68">
        <f t="shared" si="2"/>
        <v>-2011</v>
      </c>
      <c r="I7" s="52">
        <f t="shared" si="3"/>
        <v>-3.6174855327561427E-3</v>
      </c>
      <c r="J7" s="90">
        <f t="shared" si="4"/>
        <v>-530</v>
      </c>
      <c r="L7" s="79" t="s">
        <v>338</v>
      </c>
      <c r="M7" s="144">
        <v>0.30557029177718831</v>
      </c>
      <c r="N7" s="27"/>
      <c r="U7" s="79" t="s">
        <v>346</v>
      </c>
      <c r="V7" s="94">
        <v>-0.19929415154134256</v>
      </c>
    </row>
    <row r="8" spans="1:22" ht="15" thickBot="1">
      <c r="A8" s="50">
        <v>8</v>
      </c>
      <c r="B8" s="51" t="s">
        <v>292</v>
      </c>
      <c r="C8" s="68">
        <v>51631</v>
      </c>
      <c r="D8" s="90">
        <v>55752</v>
      </c>
      <c r="E8" s="68">
        <v>55958</v>
      </c>
      <c r="F8" s="132">
        <f t="shared" si="0"/>
        <v>4.1221031816392785E-3</v>
      </c>
      <c r="G8" s="132">
        <f t="shared" si="1"/>
        <v>8.3806240436946802E-2</v>
      </c>
      <c r="H8" s="68">
        <f t="shared" si="2"/>
        <v>4327</v>
      </c>
      <c r="I8" s="52">
        <f t="shared" si="3"/>
        <v>7.7836200398984732E-3</v>
      </c>
      <c r="J8" s="90">
        <f t="shared" si="4"/>
        <v>206</v>
      </c>
      <c r="L8" s="79" t="s">
        <v>339</v>
      </c>
      <c r="M8" s="144">
        <v>0.31227890889081045</v>
      </c>
      <c r="N8" s="27"/>
      <c r="U8" s="79" t="s">
        <v>282</v>
      </c>
      <c r="V8" s="94">
        <v>-0.20976032029432451</v>
      </c>
    </row>
    <row r="9" spans="1:22" ht="15" thickBot="1">
      <c r="A9" s="50">
        <v>9</v>
      </c>
      <c r="B9" s="51" t="s">
        <v>8</v>
      </c>
      <c r="C9" s="68">
        <v>6436</v>
      </c>
      <c r="D9" s="90">
        <v>5492</v>
      </c>
      <c r="E9" s="68">
        <v>5054</v>
      </c>
      <c r="F9" s="132">
        <f t="shared" si="0"/>
        <v>3.7229903642026007E-4</v>
      </c>
      <c r="G9" s="132">
        <f t="shared" si="1"/>
        <v>-0.21472964574269732</v>
      </c>
      <c r="H9" s="68">
        <f t="shared" si="2"/>
        <v>-1382</v>
      </c>
      <c r="I9" s="52">
        <f t="shared" si="3"/>
        <v>-2.4860094511531521E-3</v>
      </c>
      <c r="J9" s="90">
        <f t="shared" si="4"/>
        <v>-438</v>
      </c>
      <c r="L9" s="79" t="s">
        <v>340</v>
      </c>
      <c r="M9" s="144">
        <v>0.31679825755513202</v>
      </c>
      <c r="N9" s="27"/>
      <c r="U9" s="79" t="s">
        <v>347</v>
      </c>
      <c r="V9" s="94">
        <v>-0.21472964574269732</v>
      </c>
    </row>
    <row r="10" spans="1:22" s="26" customFormat="1" ht="15" thickBot="1">
      <c r="A10" s="50">
        <v>10</v>
      </c>
      <c r="B10" s="51" t="s">
        <v>9</v>
      </c>
      <c r="C10" s="68">
        <v>423702</v>
      </c>
      <c r="D10" s="68">
        <v>434400</v>
      </c>
      <c r="E10" s="68">
        <v>429851</v>
      </c>
      <c r="F10" s="132">
        <f t="shared" si="0"/>
        <v>3.1664644460681679E-2</v>
      </c>
      <c r="G10" s="132">
        <f t="shared" si="1"/>
        <v>1.4512558354692685E-2</v>
      </c>
      <c r="H10" s="68">
        <f t="shared" si="2"/>
        <v>6149</v>
      </c>
      <c r="I10" s="52">
        <f t="shared" si="3"/>
        <v>1.1061123093444813E-2</v>
      </c>
      <c r="J10" s="90">
        <f t="shared" si="4"/>
        <v>-4549</v>
      </c>
      <c r="L10" s="79" t="s">
        <v>341</v>
      </c>
      <c r="M10" s="144">
        <v>0.44073008630096222</v>
      </c>
      <c r="N10" s="27"/>
      <c r="U10" s="79" t="s">
        <v>348</v>
      </c>
      <c r="V10" s="94">
        <v>-0.23000752068187516</v>
      </c>
    </row>
    <row r="11" spans="1:22" ht="15" thickBot="1">
      <c r="A11" s="53">
        <v>11</v>
      </c>
      <c r="B11" s="51" t="s">
        <v>10</v>
      </c>
      <c r="C11" s="68">
        <v>14438</v>
      </c>
      <c r="D11" s="68">
        <v>14694</v>
      </c>
      <c r="E11" s="68">
        <v>14664</v>
      </c>
      <c r="F11" s="132">
        <f t="shared" si="0"/>
        <v>1.0802123209471099E-3</v>
      </c>
      <c r="G11" s="132">
        <f t="shared" si="1"/>
        <v>1.5653137553677796E-2</v>
      </c>
      <c r="H11" s="68">
        <f t="shared" si="2"/>
        <v>226</v>
      </c>
      <c r="I11" s="52">
        <f t="shared" si="3"/>
        <v>4.0653989577468336E-4</v>
      </c>
      <c r="J11" s="90">
        <f t="shared" si="4"/>
        <v>-30</v>
      </c>
      <c r="L11" s="79" t="s">
        <v>367</v>
      </c>
      <c r="M11" s="144">
        <v>1.2296524041335726</v>
      </c>
      <c r="N11" s="27"/>
      <c r="U11" s="79" t="s">
        <v>349</v>
      </c>
      <c r="V11" s="94">
        <v>-0.34445474204510351</v>
      </c>
    </row>
    <row r="12" spans="1:22" ht="16.5" customHeight="1">
      <c r="A12" s="53">
        <v>12</v>
      </c>
      <c r="B12" s="51" t="s">
        <v>11</v>
      </c>
      <c r="C12" s="68">
        <v>3827</v>
      </c>
      <c r="D12" s="68">
        <v>3796</v>
      </c>
      <c r="E12" s="68">
        <v>3964</v>
      </c>
      <c r="F12" s="132">
        <f t="shared" si="0"/>
        <v>2.9200502183813034E-4</v>
      </c>
      <c r="G12" s="132">
        <f t="shared" si="1"/>
        <v>3.5798275411549514E-2</v>
      </c>
      <c r="H12" s="68">
        <f t="shared" si="2"/>
        <v>137</v>
      </c>
      <c r="I12" s="52">
        <f t="shared" si="3"/>
        <v>2.4644232619969744E-4</v>
      </c>
      <c r="J12" s="90">
        <f t="shared" si="4"/>
        <v>168</v>
      </c>
    </row>
    <row r="13" spans="1:22">
      <c r="A13" s="53">
        <v>13</v>
      </c>
      <c r="B13" s="51" t="s">
        <v>12</v>
      </c>
      <c r="C13" s="68">
        <v>433087</v>
      </c>
      <c r="D13" s="68">
        <v>416475</v>
      </c>
      <c r="E13" s="68">
        <v>414734</v>
      </c>
      <c r="F13" s="132">
        <f t="shared" si="0"/>
        <v>3.055106224193117E-2</v>
      </c>
      <c r="G13" s="132">
        <f t="shared" si="1"/>
        <v>-4.2377166712461931E-2</v>
      </c>
      <c r="H13" s="68">
        <f t="shared" si="2"/>
        <v>-18353</v>
      </c>
      <c r="I13" s="52">
        <f t="shared" si="3"/>
        <v>-3.3014277465277714E-2</v>
      </c>
      <c r="J13" s="90">
        <f t="shared" si="4"/>
        <v>-1741</v>
      </c>
      <c r="L13" s="3"/>
      <c r="M13" s="11"/>
      <c r="U13" s="3"/>
      <c r="V13" s="11"/>
    </row>
    <row r="14" spans="1:22" s="26" customFormat="1">
      <c r="A14" s="53">
        <v>14</v>
      </c>
      <c r="B14" s="51" t="s">
        <v>13</v>
      </c>
      <c r="C14" s="68">
        <v>490808</v>
      </c>
      <c r="D14" s="68">
        <v>477548</v>
      </c>
      <c r="E14" s="68">
        <v>477097</v>
      </c>
      <c r="F14" s="132">
        <f t="shared" si="0"/>
        <v>3.5144984839532413E-2</v>
      </c>
      <c r="G14" s="132">
        <f t="shared" si="1"/>
        <v>-2.7935567472412836E-2</v>
      </c>
      <c r="H14" s="68">
        <f t="shared" si="2"/>
        <v>-13711</v>
      </c>
      <c r="I14" s="52">
        <f t="shared" si="3"/>
        <v>-2.4664019960029572E-2</v>
      </c>
      <c r="J14" s="90">
        <f t="shared" si="4"/>
        <v>-451</v>
      </c>
      <c r="K14" s="33"/>
      <c r="L14" s="3"/>
      <c r="M14" s="11"/>
      <c r="U14" s="3"/>
      <c r="V14" s="11"/>
    </row>
    <row r="15" spans="1:22">
      <c r="A15" s="53">
        <v>15</v>
      </c>
      <c r="B15" s="51" t="s">
        <v>14</v>
      </c>
      <c r="C15" s="68">
        <v>63278</v>
      </c>
      <c r="D15" s="68">
        <v>60415</v>
      </c>
      <c r="E15" s="68">
        <v>60909</v>
      </c>
      <c r="F15" s="132">
        <f t="shared" si="0"/>
        <v>4.4868148020026947E-3</v>
      </c>
      <c r="G15" s="132">
        <f t="shared" si="1"/>
        <v>-3.7437972123012739E-2</v>
      </c>
      <c r="H15" s="68">
        <f t="shared" si="2"/>
        <v>-2369</v>
      </c>
      <c r="I15" s="52">
        <f t="shared" si="3"/>
        <v>-4.2614735092487829E-3</v>
      </c>
      <c r="J15" s="90">
        <f t="shared" si="4"/>
        <v>494</v>
      </c>
      <c r="K15" s="33"/>
      <c r="L15" s="3"/>
      <c r="M15" s="15"/>
      <c r="U15" s="3"/>
      <c r="V15" s="11"/>
    </row>
    <row r="16" spans="1:22">
      <c r="A16" s="53">
        <v>16</v>
      </c>
      <c r="B16" s="51" t="s">
        <v>15</v>
      </c>
      <c r="C16" s="68">
        <v>69535</v>
      </c>
      <c r="D16" s="68">
        <v>65726</v>
      </c>
      <c r="E16" s="68">
        <v>65844</v>
      </c>
      <c r="F16" s="132">
        <f t="shared" si="0"/>
        <v>4.850347794629126E-3</v>
      </c>
      <c r="G16" s="132">
        <f t="shared" si="1"/>
        <v>-5.308118213849141E-2</v>
      </c>
      <c r="H16" s="68">
        <f t="shared" si="2"/>
        <v>-3691</v>
      </c>
      <c r="I16" s="52">
        <f t="shared" si="3"/>
        <v>-6.6395520146210456E-3</v>
      </c>
      <c r="J16" s="90">
        <f t="shared" si="4"/>
        <v>118</v>
      </c>
      <c r="K16" s="34"/>
      <c r="L16" s="3"/>
      <c r="M16" s="11"/>
      <c r="U16" s="3"/>
      <c r="V16" s="11"/>
    </row>
    <row r="17" spans="1:22">
      <c r="A17" s="53">
        <v>17</v>
      </c>
      <c r="B17" s="51" t="s">
        <v>16</v>
      </c>
      <c r="C17" s="68">
        <v>51138</v>
      </c>
      <c r="D17" s="68">
        <v>51355</v>
      </c>
      <c r="E17" s="68">
        <v>51564</v>
      </c>
      <c r="F17" s="132">
        <f t="shared" si="0"/>
        <v>3.7984225393696653E-3</v>
      </c>
      <c r="G17" s="132">
        <f t="shared" si="1"/>
        <v>8.3304000938636633E-3</v>
      </c>
      <c r="H17" s="68">
        <f t="shared" si="2"/>
        <v>426</v>
      </c>
      <c r="I17" s="52">
        <f t="shared" si="3"/>
        <v>7.6630971504431462E-4</v>
      </c>
      <c r="J17" s="90">
        <f t="shared" si="4"/>
        <v>209</v>
      </c>
      <c r="K17" s="34"/>
      <c r="L17" s="3"/>
      <c r="M17" s="11"/>
      <c r="U17" s="3"/>
      <c r="V17" s="11"/>
    </row>
    <row r="18" spans="1:22">
      <c r="A18" s="53">
        <v>18</v>
      </c>
      <c r="B18" s="51" t="s">
        <v>17</v>
      </c>
      <c r="C18" s="68">
        <v>63184</v>
      </c>
      <c r="D18" s="68">
        <v>58059</v>
      </c>
      <c r="E18" s="68">
        <v>57227</v>
      </c>
      <c r="F18" s="132">
        <f t="shared" si="0"/>
        <v>4.2155830940289315E-3</v>
      </c>
      <c r="G18" s="132">
        <f t="shared" si="1"/>
        <v>-9.4280197518359074E-2</v>
      </c>
      <c r="H18" s="68">
        <f t="shared" si="2"/>
        <v>-5957</v>
      </c>
      <c r="I18" s="52">
        <f t="shared" si="3"/>
        <v>-1.0715744066945967E-2</v>
      </c>
      <c r="J18" s="90">
        <f t="shared" si="4"/>
        <v>-832</v>
      </c>
      <c r="K18" s="34"/>
      <c r="L18" s="3"/>
      <c r="M18" s="11"/>
      <c r="U18" s="3"/>
      <c r="V18" s="11"/>
    </row>
    <row r="19" spans="1:22">
      <c r="A19" s="53">
        <v>19</v>
      </c>
      <c r="B19" s="51" t="s">
        <v>18</v>
      </c>
      <c r="C19" s="68">
        <v>7981</v>
      </c>
      <c r="D19" s="68">
        <v>8056</v>
      </c>
      <c r="E19" s="68">
        <v>7951</v>
      </c>
      <c r="F19" s="132">
        <f t="shared" si="0"/>
        <v>5.8570432104817723E-4</v>
      </c>
      <c r="G19" s="132">
        <f t="shared" si="1"/>
        <v>-3.758927452700163E-3</v>
      </c>
      <c r="H19" s="68">
        <f t="shared" si="2"/>
        <v>-30</v>
      </c>
      <c r="I19" s="52">
        <f t="shared" si="3"/>
        <v>-5.3965472890444694E-5</v>
      </c>
      <c r="J19" s="90">
        <f t="shared" si="4"/>
        <v>-105</v>
      </c>
      <c r="K19" s="34"/>
      <c r="L19" s="3"/>
      <c r="M19" s="11"/>
      <c r="U19" s="3"/>
      <c r="V19" s="11"/>
    </row>
    <row r="20" spans="1:22">
      <c r="A20" s="53">
        <v>20</v>
      </c>
      <c r="B20" s="51" t="s">
        <v>19</v>
      </c>
      <c r="C20" s="68">
        <v>72630</v>
      </c>
      <c r="D20" s="68">
        <v>73431</v>
      </c>
      <c r="E20" s="68">
        <v>73674</v>
      </c>
      <c r="F20" s="132">
        <f t="shared" si="0"/>
        <v>5.4271387434163508E-3</v>
      </c>
      <c r="G20" s="132">
        <f t="shared" si="1"/>
        <v>1.4374225526641884E-2</v>
      </c>
      <c r="H20" s="68">
        <f t="shared" si="2"/>
        <v>1044</v>
      </c>
      <c r="I20" s="52">
        <f t="shared" si="3"/>
        <v>1.8779984565874754E-3</v>
      </c>
      <c r="J20" s="90">
        <f t="shared" si="4"/>
        <v>243</v>
      </c>
      <c r="K20" s="34"/>
      <c r="L20" s="3"/>
      <c r="M20" s="11"/>
      <c r="U20" s="3"/>
      <c r="V20" s="11"/>
    </row>
    <row r="21" spans="1:22">
      <c r="A21" s="53">
        <v>21</v>
      </c>
      <c r="B21" s="51" t="s">
        <v>20</v>
      </c>
      <c r="C21" s="68">
        <v>18725</v>
      </c>
      <c r="D21" s="68">
        <v>20285</v>
      </c>
      <c r="E21" s="68">
        <v>20348</v>
      </c>
      <c r="F21" s="132">
        <f t="shared" si="0"/>
        <v>1.4989198245111697E-3</v>
      </c>
      <c r="G21" s="132">
        <f t="shared" si="1"/>
        <v>8.6675567423230973E-2</v>
      </c>
      <c r="H21" s="68">
        <f t="shared" si="2"/>
        <v>1623</v>
      </c>
      <c r="I21" s="52">
        <f t="shared" si="3"/>
        <v>2.9195320833730579E-3</v>
      </c>
      <c r="J21" s="90">
        <f t="shared" si="4"/>
        <v>63</v>
      </c>
      <c r="K21" s="34"/>
      <c r="L21" s="3"/>
      <c r="M21" s="15"/>
      <c r="U21" s="3"/>
      <c r="V21" s="11"/>
    </row>
    <row r="22" spans="1:22">
      <c r="A22" s="53">
        <v>22</v>
      </c>
      <c r="B22" s="51" t="s">
        <v>21</v>
      </c>
      <c r="C22" s="68">
        <v>191221</v>
      </c>
      <c r="D22" s="68">
        <v>194316</v>
      </c>
      <c r="E22" s="68">
        <v>193712</v>
      </c>
      <c r="F22" s="132">
        <f t="shared" si="0"/>
        <v>1.4269646011682116E-2</v>
      </c>
      <c r="G22" s="132">
        <f t="shared" si="1"/>
        <v>1.3026811908733874E-2</v>
      </c>
      <c r="H22" s="68">
        <f t="shared" si="2"/>
        <v>2491</v>
      </c>
      <c r="I22" s="52">
        <f t="shared" si="3"/>
        <v>4.4809330990032573E-3</v>
      </c>
      <c r="J22" s="90">
        <f t="shared" si="4"/>
        <v>-604</v>
      </c>
      <c r="K22" s="34"/>
      <c r="L22" s="3"/>
      <c r="M22" s="11"/>
      <c r="U22" s="3"/>
      <c r="V22" s="11"/>
    </row>
    <row r="23" spans="1:22">
      <c r="A23" s="53">
        <v>23</v>
      </c>
      <c r="B23" s="51" t="s">
        <v>22</v>
      </c>
      <c r="C23" s="68">
        <v>212481</v>
      </c>
      <c r="D23" s="68">
        <v>215201</v>
      </c>
      <c r="E23" s="68">
        <v>214694</v>
      </c>
      <c r="F23" s="132">
        <f t="shared" si="0"/>
        <v>1.5815268960271332E-2</v>
      </c>
      <c r="G23" s="132">
        <f t="shared" si="1"/>
        <v>1.0415048874958232E-2</v>
      </c>
      <c r="H23" s="68">
        <f t="shared" si="2"/>
        <v>2213</v>
      </c>
      <c r="I23" s="52">
        <f t="shared" si="3"/>
        <v>3.9808530502184704E-3</v>
      </c>
      <c r="J23" s="90">
        <f t="shared" si="4"/>
        <v>-507</v>
      </c>
      <c r="K23" s="34"/>
      <c r="L23" s="3"/>
      <c r="M23" s="11"/>
      <c r="U23" s="3"/>
      <c r="V23" s="11"/>
    </row>
    <row r="24" spans="1:22">
      <c r="A24" s="53">
        <v>24</v>
      </c>
      <c r="B24" s="51" t="s">
        <v>23</v>
      </c>
      <c r="C24" s="68">
        <v>148831</v>
      </c>
      <c r="D24" s="68">
        <v>148358</v>
      </c>
      <c r="E24" s="68">
        <v>147035</v>
      </c>
      <c r="F24" s="132">
        <f t="shared" si="0"/>
        <v>1.0831220581727925E-2</v>
      </c>
      <c r="G24" s="132">
        <f t="shared" si="1"/>
        <v>-1.2067378435944125E-2</v>
      </c>
      <c r="H24" s="68">
        <f t="shared" si="2"/>
        <v>-1796</v>
      </c>
      <c r="I24" s="52">
        <f t="shared" si="3"/>
        <v>-3.2307329770412891E-3</v>
      </c>
      <c r="J24" s="90">
        <f t="shared" si="4"/>
        <v>-1323</v>
      </c>
      <c r="L24" s="3"/>
      <c r="M24" s="11"/>
    </row>
    <row r="25" spans="1:22">
      <c r="A25" s="53">
        <v>25</v>
      </c>
      <c r="B25" s="51" t="s">
        <v>24</v>
      </c>
      <c r="C25" s="68">
        <v>393963</v>
      </c>
      <c r="D25" s="68">
        <v>390175</v>
      </c>
      <c r="E25" s="68">
        <v>389048</v>
      </c>
      <c r="F25" s="132">
        <f t="shared" si="0"/>
        <v>2.8658922738668248E-2</v>
      </c>
      <c r="G25" s="132">
        <f t="shared" si="1"/>
        <v>-1.2475790873762257E-2</v>
      </c>
      <c r="H25" s="68">
        <f t="shared" si="2"/>
        <v>-4915</v>
      </c>
      <c r="I25" s="52">
        <f t="shared" si="3"/>
        <v>-8.8413433085511896E-3</v>
      </c>
      <c r="J25" s="90">
        <f t="shared" si="4"/>
        <v>-1127</v>
      </c>
      <c r="L25" s="10"/>
      <c r="M25" s="11"/>
    </row>
    <row r="26" spans="1:22">
      <c r="A26" s="53">
        <v>26</v>
      </c>
      <c r="B26" s="51" t="s">
        <v>25</v>
      </c>
      <c r="C26" s="68">
        <v>34917</v>
      </c>
      <c r="D26" s="68">
        <v>33392</v>
      </c>
      <c r="E26" s="68">
        <v>33394</v>
      </c>
      <c r="F26" s="132">
        <f t="shared" si="0"/>
        <v>2.459943415555632E-3</v>
      </c>
      <c r="G26" s="132">
        <f t="shared" si="1"/>
        <v>-4.3617722026520034E-2</v>
      </c>
      <c r="H26" s="68">
        <f t="shared" si="2"/>
        <v>-1523</v>
      </c>
      <c r="I26" s="52">
        <f t="shared" si="3"/>
        <v>-2.7396471737382421E-3</v>
      </c>
      <c r="J26" s="90">
        <f t="shared" si="4"/>
        <v>2</v>
      </c>
      <c r="L26" s="10"/>
      <c r="M26" s="11"/>
    </row>
    <row r="27" spans="1:22">
      <c r="A27" s="53">
        <v>27</v>
      </c>
      <c r="B27" s="51" t="s">
        <v>26</v>
      </c>
      <c r="C27" s="68">
        <v>122237</v>
      </c>
      <c r="D27" s="68">
        <v>130446</v>
      </c>
      <c r="E27" s="68">
        <v>130829</v>
      </c>
      <c r="F27" s="132">
        <f t="shared" si="0"/>
        <v>9.6374180126288494E-3</v>
      </c>
      <c r="G27" s="132">
        <f t="shared" si="1"/>
        <v>7.0289683156491076E-2</v>
      </c>
      <c r="H27" s="68">
        <f t="shared" si="2"/>
        <v>8592</v>
      </c>
      <c r="I27" s="52">
        <f t="shared" si="3"/>
        <v>1.545571143582336E-2</v>
      </c>
      <c r="J27" s="90">
        <f t="shared" si="4"/>
        <v>383</v>
      </c>
      <c r="L27" s="3"/>
      <c r="M27" s="11"/>
    </row>
    <row r="28" spans="1:22">
      <c r="A28" s="53">
        <v>28</v>
      </c>
      <c r="B28" s="51" t="s">
        <v>27</v>
      </c>
      <c r="C28" s="68">
        <v>137005</v>
      </c>
      <c r="D28" s="68">
        <v>141134</v>
      </c>
      <c r="E28" s="68">
        <v>141619</v>
      </c>
      <c r="F28" s="132">
        <f t="shared" si="0"/>
        <v>1.0432255092758372E-2</v>
      </c>
      <c r="G28" s="132">
        <f t="shared" si="1"/>
        <v>3.367760300718952E-2</v>
      </c>
      <c r="H28" s="68">
        <f t="shared" si="2"/>
        <v>4614</v>
      </c>
      <c r="I28" s="52">
        <f t="shared" si="3"/>
        <v>8.299889730550394E-3</v>
      </c>
      <c r="J28" s="90">
        <f t="shared" si="4"/>
        <v>485</v>
      </c>
      <c r="L28" s="3"/>
      <c r="M28" s="11"/>
    </row>
    <row r="29" spans="1:22">
      <c r="A29" s="53">
        <v>29</v>
      </c>
      <c r="B29" s="51" t="s">
        <v>28</v>
      </c>
      <c r="C29" s="68">
        <v>155119</v>
      </c>
      <c r="D29" s="68">
        <v>175160</v>
      </c>
      <c r="E29" s="68">
        <v>176154</v>
      </c>
      <c r="F29" s="132">
        <f t="shared" si="0"/>
        <v>1.2976249398807774E-2</v>
      </c>
      <c r="G29" s="132">
        <f t="shared" si="1"/>
        <v>0.13560556733862389</v>
      </c>
      <c r="H29" s="68">
        <f t="shared" si="2"/>
        <v>21035</v>
      </c>
      <c r="I29" s="52">
        <f t="shared" si="3"/>
        <v>3.7838790741683469E-2</v>
      </c>
      <c r="J29" s="90">
        <f t="shared" si="4"/>
        <v>994</v>
      </c>
      <c r="L29" s="10"/>
      <c r="M29" s="11"/>
    </row>
    <row r="30" spans="1:22">
      <c r="A30" s="53">
        <v>30</v>
      </c>
      <c r="B30" s="51" t="s">
        <v>29</v>
      </c>
      <c r="C30" s="68">
        <v>45756</v>
      </c>
      <c r="D30" s="68">
        <v>46772</v>
      </c>
      <c r="E30" s="68">
        <v>45919</v>
      </c>
      <c r="F30" s="132">
        <f t="shared" si="0"/>
        <v>3.3825879409145076E-3</v>
      </c>
      <c r="G30" s="132">
        <f t="shared" si="1"/>
        <v>3.5623743334207538E-3</v>
      </c>
      <c r="H30" s="68">
        <f t="shared" si="2"/>
        <v>163</v>
      </c>
      <c r="I30" s="52">
        <f t="shared" si="3"/>
        <v>2.9321240270474948E-4</v>
      </c>
      <c r="J30" s="90">
        <f t="shared" si="4"/>
        <v>-853</v>
      </c>
      <c r="L30" s="3"/>
      <c r="M30" s="11"/>
    </row>
    <row r="31" spans="1:22">
      <c r="A31" s="53">
        <v>31</v>
      </c>
      <c r="B31" s="51" t="s">
        <v>30</v>
      </c>
      <c r="C31" s="68">
        <v>164122</v>
      </c>
      <c r="D31" s="68">
        <v>162668</v>
      </c>
      <c r="E31" s="68">
        <v>161374</v>
      </c>
      <c r="F31" s="132">
        <f t="shared" si="0"/>
        <v>1.188749202676752E-2</v>
      </c>
      <c r="G31" s="132">
        <f t="shared" si="1"/>
        <v>-1.6743641924909517E-2</v>
      </c>
      <c r="H31" s="68">
        <f t="shared" si="2"/>
        <v>-2748</v>
      </c>
      <c r="I31" s="52">
        <f t="shared" si="3"/>
        <v>-4.9432373167647339E-3</v>
      </c>
      <c r="J31" s="90">
        <f t="shared" si="4"/>
        <v>-1294</v>
      </c>
      <c r="L31" s="3"/>
      <c r="M31" s="11"/>
    </row>
    <row r="32" spans="1:22">
      <c r="A32" s="53">
        <v>32</v>
      </c>
      <c r="B32" s="51" t="s">
        <v>31</v>
      </c>
      <c r="C32" s="68">
        <v>53494</v>
      </c>
      <c r="D32" s="68">
        <v>54277</v>
      </c>
      <c r="E32" s="68">
        <v>54461</v>
      </c>
      <c r="F32" s="132">
        <f t="shared" si="0"/>
        <v>4.0118278239975828E-3</v>
      </c>
      <c r="G32" s="132">
        <f t="shared" si="1"/>
        <v>1.8076793659101954E-2</v>
      </c>
      <c r="H32" s="68">
        <f t="shared" si="2"/>
        <v>967</v>
      </c>
      <c r="I32" s="52">
        <f t="shared" si="3"/>
        <v>1.7394870761686674E-3</v>
      </c>
      <c r="J32" s="90">
        <f t="shared" si="4"/>
        <v>184</v>
      </c>
      <c r="L32" s="3"/>
      <c r="M32" s="11"/>
    </row>
    <row r="33" spans="1:13">
      <c r="A33" s="53">
        <v>33</v>
      </c>
      <c r="B33" s="51" t="s">
        <v>32</v>
      </c>
      <c r="C33" s="68">
        <v>165641</v>
      </c>
      <c r="D33" s="68">
        <v>161862</v>
      </c>
      <c r="E33" s="68">
        <v>159983</v>
      </c>
      <c r="F33" s="132">
        <f t="shared" si="0"/>
        <v>1.1785025077883352E-2</v>
      </c>
      <c r="G33" s="132">
        <f t="shared" si="1"/>
        <v>-3.4158209622013873E-2</v>
      </c>
      <c r="H33" s="68">
        <f t="shared" si="2"/>
        <v>-5658</v>
      </c>
      <c r="I33" s="52">
        <f t="shared" si="3"/>
        <v>-1.0177888187137869E-2</v>
      </c>
      <c r="J33" s="90">
        <f t="shared" si="4"/>
        <v>-1879</v>
      </c>
      <c r="L33" s="3"/>
      <c r="M33" s="11"/>
    </row>
    <row r="34" spans="1:13">
      <c r="A34" s="53">
        <v>35</v>
      </c>
      <c r="B34" s="51" t="s">
        <v>33</v>
      </c>
      <c r="C34" s="68">
        <v>91482</v>
      </c>
      <c r="D34" s="90">
        <v>92429</v>
      </c>
      <c r="E34" s="68">
        <v>91830</v>
      </c>
      <c r="F34" s="132">
        <f t="shared" si="0"/>
        <v>6.7645865679605227E-3</v>
      </c>
      <c r="G34" s="132">
        <f t="shared" si="1"/>
        <v>3.8040270217091889E-3</v>
      </c>
      <c r="H34" s="68">
        <f t="shared" si="2"/>
        <v>348</v>
      </c>
      <c r="I34" s="52">
        <f t="shared" si="3"/>
        <v>6.2599948552915846E-4</v>
      </c>
      <c r="J34" s="90">
        <f t="shared" si="4"/>
        <v>-599</v>
      </c>
      <c r="L34" s="3"/>
      <c r="M34" s="11"/>
    </row>
    <row r="35" spans="1:13">
      <c r="A35" s="53">
        <v>36</v>
      </c>
      <c r="B35" s="51" t="s">
        <v>34</v>
      </c>
      <c r="C35" s="68">
        <v>16277</v>
      </c>
      <c r="D35" s="90">
        <v>16825</v>
      </c>
      <c r="E35" s="68">
        <v>16039</v>
      </c>
      <c r="F35" s="132">
        <f t="shared" si="0"/>
        <v>1.1815006420942918E-3</v>
      </c>
      <c r="G35" s="132">
        <f t="shared" si="1"/>
        <v>-1.4621859064938257E-2</v>
      </c>
      <c r="H35" s="68">
        <f t="shared" si="2"/>
        <v>-238</v>
      </c>
      <c r="I35" s="52">
        <f t="shared" si="3"/>
        <v>-4.2812608493086125E-4</v>
      </c>
      <c r="J35" s="90">
        <f t="shared" si="4"/>
        <v>-786</v>
      </c>
    </row>
    <row r="36" spans="1:13">
      <c r="A36" s="53">
        <v>37</v>
      </c>
      <c r="B36" s="51" t="s">
        <v>35</v>
      </c>
      <c r="C36" s="68">
        <v>10081</v>
      </c>
      <c r="D36" s="90">
        <v>14546</v>
      </c>
      <c r="E36" s="68">
        <v>14524</v>
      </c>
      <c r="F36" s="132">
        <f t="shared" si="0"/>
        <v>1.0698993282484877E-3</v>
      </c>
      <c r="G36" s="132">
        <f t="shared" si="1"/>
        <v>0.44073008630096222</v>
      </c>
      <c r="H36" s="68">
        <f t="shared" si="2"/>
        <v>4443</v>
      </c>
      <c r="I36" s="52">
        <f t="shared" si="3"/>
        <v>7.9922865350748589E-3</v>
      </c>
      <c r="J36" s="90">
        <f t="shared" si="4"/>
        <v>-22</v>
      </c>
    </row>
    <row r="37" spans="1:13">
      <c r="A37" s="53">
        <v>38</v>
      </c>
      <c r="B37" s="51" t="s">
        <v>36</v>
      </c>
      <c r="C37" s="68">
        <v>79892</v>
      </c>
      <c r="D37" s="90">
        <v>91325</v>
      </c>
      <c r="E37" s="68">
        <v>89631</v>
      </c>
      <c r="F37" s="132">
        <f t="shared" si="0"/>
        <v>6.6025989183585926E-3</v>
      </c>
      <c r="G37" s="132">
        <f t="shared" si="1"/>
        <v>0.12190206779151855</v>
      </c>
      <c r="H37" s="68">
        <f t="shared" si="2"/>
        <v>9739</v>
      </c>
      <c r="I37" s="52">
        <f t="shared" si="3"/>
        <v>1.7518991349334694E-2</v>
      </c>
      <c r="J37" s="90">
        <f t="shared" si="4"/>
        <v>-1694</v>
      </c>
    </row>
    <row r="38" spans="1:13">
      <c r="A38" s="53">
        <v>39</v>
      </c>
      <c r="B38" s="51" t="s">
        <v>37</v>
      </c>
      <c r="C38" s="68">
        <v>1885</v>
      </c>
      <c r="D38" s="90">
        <v>2017</v>
      </c>
      <c r="E38" s="68">
        <v>2461</v>
      </c>
      <c r="F38" s="132">
        <f t="shared" si="0"/>
        <v>1.812876787950653E-4</v>
      </c>
      <c r="G38" s="132">
        <f t="shared" si="1"/>
        <v>0.30557029177718831</v>
      </c>
      <c r="H38" s="68">
        <f t="shared" si="2"/>
        <v>576</v>
      </c>
      <c r="I38" s="52">
        <f t="shared" si="3"/>
        <v>1.0361370794965382E-3</v>
      </c>
      <c r="J38" s="90">
        <f t="shared" si="4"/>
        <v>444</v>
      </c>
    </row>
    <row r="39" spans="1:13" s="26" customFormat="1">
      <c r="A39" s="53">
        <v>41</v>
      </c>
      <c r="B39" s="51" t="s">
        <v>38</v>
      </c>
      <c r="C39" s="68">
        <v>1063696</v>
      </c>
      <c r="D39" s="90">
        <v>1127752</v>
      </c>
      <c r="E39" s="68">
        <v>1176913</v>
      </c>
      <c r="F39" s="132">
        <f t="shared" si="0"/>
        <v>8.6696394113667891E-2</v>
      </c>
      <c r="G39" s="132">
        <f t="shared" si="1"/>
        <v>0.10643736556309322</v>
      </c>
      <c r="H39" s="68">
        <f t="shared" si="2"/>
        <v>113217</v>
      </c>
      <c r="I39" s="52">
        <f t="shared" si="3"/>
        <v>0.20366029814124922</v>
      </c>
      <c r="J39" s="90">
        <f t="shared" si="4"/>
        <v>49161</v>
      </c>
    </row>
    <row r="40" spans="1:13">
      <c r="A40" s="53">
        <v>42</v>
      </c>
      <c r="B40" s="51" t="s">
        <v>39</v>
      </c>
      <c r="C40" s="68">
        <v>291745</v>
      </c>
      <c r="D40" s="90">
        <v>316630</v>
      </c>
      <c r="E40" s="68">
        <v>307185</v>
      </c>
      <c r="F40" s="132">
        <f t="shared" si="0"/>
        <v>2.2628547586616064E-2</v>
      </c>
      <c r="G40" s="132">
        <f t="shared" si="1"/>
        <v>5.2922929270424517E-2</v>
      </c>
      <c r="H40" s="68">
        <f t="shared" si="2"/>
        <v>15440</v>
      </c>
      <c r="I40" s="52">
        <f t="shared" si="3"/>
        <v>2.7774230047615537E-2</v>
      </c>
      <c r="J40" s="90">
        <f t="shared" si="4"/>
        <v>-9445</v>
      </c>
    </row>
    <row r="41" spans="1:13">
      <c r="A41" s="53">
        <v>43</v>
      </c>
      <c r="B41" s="51" t="s">
        <v>40</v>
      </c>
      <c r="C41" s="68">
        <v>324945</v>
      </c>
      <c r="D41" s="90">
        <v>324324</v>
      </c>
      <c r="E41" s="68">
        <v>318230</v>
      </c>
      <c r="F41" s="132">
        <f t="shared" si="0"/>
        <v>2.3442169046303789E-2</v>
      </c>
      <c r="G41" s="132">
        <f t="shared" si="1"/>
        <v>-2.0665035621412853E-2</v>
      </c>
      <c r="H41" s="68">
        <f t="shared" si="2"/>
        <v>-6715</v>
      </c>
      <c r="I41" s="52">
        <f t="shared" si="3"/>
        <v>-1.2079271681977871E-2</v>
      </c>
      <c r="J41" s="90">
        <f t="shared" si="4"/>
        <v>-6094</v>
      </c>
    </row>
    <row r="42" spans="1:13" s="26" customFormat="1">
      <c r="A42" s="53">
        <v>45</v>
      </c>
      <c r="B42" s="51" t="s">
        <v>41</v>
      </c>
      <c r="C42" s="68">
        <v>176853</v>
      </c>
      <c r="D42" s="90">
        <v>191637</v>
      </c>
      <c r="E42" s="68">
        <v>190297</v>
      </c>
      <c r="F42" s="132">
        <f t="shared" si="0"/>
        <v>1.4018082654069296E-2</v>
      </c>
      <c r="G42" s="132">
        <f t="shared" si="1"/>
        <v>7.6017935799788522E-2</v>
      </c>
      <c r="H42" s="68">
        <f t="shared" si="2"/>
        <v>13444</v>
      </c>
      <c r="I42" s="52">
        <f t="shared" si="3"/>
        <v>2.4183727251304615E-2</v>
      </c>
      <c r="J42" s="90">
        <f t="shared" si="4"/>
        <v>-1340</v>
      </c>
    </row>
    <row r="43" spans="1:13" s="26" customFormat="1">
      <c r="A43" s="53">
        <v>46</v>
      </c>
      <c r="B43" s="51" t="s">
        <v>42</v>
      </c>
      <c r="C43" s="68">
        <v>622499</v>
      </c>
      <c r="D43" s="90">
        <v>654800</v>
      </c>
      <c r="E43" s="68">
        <v>652990</v>
      </c>
      <c r="F43" s="132">
        <f t="shared" si="0"/>
        <v>4.8102007873380613E-2</v>
      </c>
      <c r="G43" s="132">
        <f t="shared" si="1"/>
        <v>4.8981604789726567E-2</v>
      </c>
      <c r="H43" s="68">
        <f t="shared" si="2"/>
        <v>30491</v>
      </c>
      <c r="I43" s="52">
        <f t="shared" si="3"/>
        <v>5.484870779675164E-2</v>
      </c>
      <c r="J43" s="90">
        <f t="shared" si="4"/>
        <v>-1810</v>
      </c>
    </row>
    <row r="44" spans="1:13" s="26" customFormat="1">
      <c r="A44" s="53">
        <v>47</v>
      </c>
      <c r="B44" s="51" t="s">
        <v>43</v>
      </c>
      <c r="C44" s="68">
        <v>1229525</v>
      </c>
      <c r="D44" s="90">
        <v>1248592</v>
      </c>
      <c r="E44" s="68">
        <v>1239676</v>
      </c>
      <c r="F44" s="132">
        <f t="shared" si="0"/>
        <v>9.1319782404693767E-2</v>
      </c>
      <c r="G44" s="132">
        <f t="shared" si="1"/>
        <v>8.2560338342042659E-3</v>
      </c>
      <c r="H44" s="68">
        <f t="shared" si="2"/>
        <v>10151</v>
      </c>
      <c r="I44" s="52">
        <f t="shared" si="3"/>
        <v>1.8260117177030136E-2</v>
      </c>
      <c r="J44" s="90">
        <f t="shared" si="4"/>
        <v>-8916</v>
      </c>
    </row>
    <row r="45" spans="1:13">
      <c r="A45" s="53">
        <v>49</v>
      </c>
      <c r="B45" s="51" t="s">
        <v>44</v>
      </c>
      <c r="C45" s="68">
        <v>567022</v>
      </c>
      <c r="D45" s="90">
        <v>558066</v>
      </c>
      <c r="E45" s="68">
        <v>550467</v>
      </c>
      <c r="F45" s="132">
        <f t="shared" si="0"/>
        <v>4.054972965594604E-2</v>
      </c>
      <c r="G45" s="132">
        <f t="shared" si="1"/>
        <v>-2.9196398023357117E-2</v>
      </c>
      <c r="H45" s="68">
        <f t="shared" si="2"/>
        <v>-16555</v>
      </c>
      <c r="I45" s="52">
        <f t="shared" si="3"/>
        <v>-2.977994679004373E-2</v>
      </c>
      <c r="J45" s="90">
        <f t="shared" si="4"/>
        <v>-7599</v>
      </c>
    </row>
    <row r="46" spans="1:13">
      <c r="A46" s="53">
        <v>50</v>
      </c>
      <c r="B46" s="51" t="s">
        <v>45</v>
      </c>
      <c r="C46" s="68">
        <v>15377</v>
      </c>
      <c r="D46" s="90">
        <v>15381</v>
      </c>
      <c r="E46" s="68">
        <v>15273</v>
      </c>
      <c r="F46" s="132">
        <f t="shared" si="0"/>
        <v>1.1250738391861163E-3</v>
      </c>
      <c r="G46" s="132">
        <f t="shared" si="1"/>
        <v>-6.7633478571893085E-3</v>
      </c>
      <c r="H46" s="68">
        <f t="shared" si="2"/>
        <v>-104</v>
      </c>
      <c r="I46" s="52">
        <f t="shared" si="3"/>
        <v>-1.8708030602020828E-4</v>
      </c>
      <c r="J46" s="90">
        <f t="shared" si="4"/>
        <v>-108</v>
      </c>
    </row>
    <row r="47" spans="1:13">
      <c r="A47" s="53">
        <v>51</v>
      </c>
      <c r="B47" s="51" t="s">
        <v>46</v>
      </c>
      <c r="C47" s="68">
        <v>22966</v>
      </c>
      <c r="D47" s="90">
        <v>25410</v>
      </c>
      <c r="E47" s="68">
        <v>25632</v>
      </c>
      <c r="F47" s="132">
        <f t="shared" si="0"/>
        <v>1.8881616346505946E-3</v>
      </c>
      <c r="G47" s="132">
        <f t="shared" si="1"/>
        <v>0.11608464686928503</v>
      </c>
      <c r="H47" s="68">
        <f t="shared" si="2"/>
        <v>2666</v>
      </c>
      <c r="I47" s="52">
        <f t="shared" si="3"/>
        <v>4.7957316908641854E-3</v>
      </c>
      <c r="J47" s="90">
        <f t="shared" si="4"/>
        <v>222</v>
      </c>
    </row>
    <row r="48" spans="1:13">
      <c r="A48" s="53">
        <v>52</v>
      </c>
      <c r="B48" s="51" t="s">
        <v>47</v>
      </c>
      <c r="C48" s="68">
        <v>226788</v>
      </c>
      <c r="D48" s="90">
        <v>234685</v>
      </c>
      <c r="E48" s="68">
        <v>233703</v>
      </c>
      <c r="F48" s="132">
        <f t="shared" si="0"/>
        <v>1.7215552376043535E-2</v>
      </c>
      <c r="G48" s="132">
        <f t="shared" si="1"/>
        <v>3.0491031271495845E-2</v>
      </c>
      <c r="H48" s="68">
        <f t="shared" si="2"/>
        <v>6915</v>
      </c>
      <c r="I48" s="52">
        <f t="shared" si="3"/>
        <v>1.2439041501247501E-2</v>
      </c>
      <c r="J48" s="90">
        <f t="shared" si="4"/>
        <v>-982</v>
      </c>
    </row>
    <row r="49" spans="1:10">
      <c r="A49" s="53">
        <v>53</v>
      </c>
      <c r="B49" s="51" t="s">
        <v>48</v>
      </c>
      <c r="C49" s="68">
        <v>28528</v>
      </c>
      <c r="D49" s="90">
        <v>32693</v>
      </c>
      <c r="E49" s="68">
        <v>30179</v>
      </c>
      <c r="F49" s="132">
        <f t="shared" si="0"/>
        <v>2.2231129046551301E-3</v>
      </c>
      <c r="G49" s="132">
        <f t="shared" si="1"/>
        <v>5.7872966909702749E-2</v>
      </c>
      <c r="H49" s="68">
        <f t="shared" si="2"/>
        <v>1651</v>
      </c>
      <c r="I49" s="52">
        <f t="shared" si="3"/>
        <v>2.9698998580708065E-3</v>
      </c>
      <c r="J49" s="90">
        <f t="shared" si="4"/>
        <v>-2514</v>
      </c>
    </row>
    <row r="50" spans="1:10" s="26" customFormat="1">
      <c r="A50" s="53">
        <v>55</v>
      </c>
      <c r="B50" s="51" t="s">
        <v>49</v>
      </c>
      <c r="C50" s="68">
        <v>213653</v>
      </c>
      <c r="D50" s="90">
        <v>211067</v>
      </c>
      <c r="E50" s="68">
        <v>206961</v>
      </c>
      <c r="F50" s="132">
        <f t="shared" si="0"/>
        <v>1.524562344213958E-2</v>
      </c>
      <c r="G50" s="132">
        <f t="shared" si="1"/>
        <v>-3.132181621601382E-2</v>
      </c>
      <c r="H50" s="68">
        <f t="shared" si="2"/>
        <v>-6692</v>
      </c>
      <c r="I50" s="52">
        <f t="shared" si="3"/>
        <v>-1.2037898152761862E-2</v>
      </c>
      <c r="J50" s="90">
        <f t="shared" si="4"/>
        <v>-4106</v>
      </c>
    </row>
    <row r="51" spans="1:10" s="26" customFormat="1">
      <c r="A51" s="53">
        <v>56</v>
      </c>
      <c r="B51" s="51" t="s">
        <v>50</v>
      </c>
      <c r="C51" s="68">
        <v>561309</v>
      </c>
      <c r="D51" s="90">
        <v>595385</v>
      </c>
      <c r="E51" s="68">
        <v>589639</v>
      </c>
      <c r="F51" s="132">
        <f t="shared" si="0"/>
        <v>4.3435305013020523E-2</v>
      </c>
      <c r="G51" s="132">
        <f t="shared" si="1"/>
        <v>5.0471309029429423E-2</v>
      </c>
      <c r="H51" s="68">
        <f t="shared" si="2"/>
        <v>28330</v>
      </c>
      <c r="I51" s="52">
        <f t="shared" si="3"/>
        <v>5.0961394899543273E-2</v>
      </c>
      <c r="J51" s="90">
        <f t="shared" si="4"/>
        <v>-5746</v>
      </c>
    </row>
    <row r="52" spans="1:10">
      <c r="A52" s="53">
        <v>58</v>
      </c>
      <c r="B52" s="51" t="s">
        <v>51</v>
      </c>
      <c r="C52" s="68">
        <v>18365</v>
      </c>
      <c r="D52" s="90">
        <v>24089</v>
      </c>
      <c r="E52" s="68">
        <v>24183</v>
      </c>
      <c r="F52" s="132">
        <f t="shared" si="0"/>
        <v>1.7814221602198553E-3</v>
      </c>
      <c r="G52" s="132">
        <f t="shared" si="1"/>
        <v>0.31679825755513202</v>
      </c>
      <c r="H52" s="68">
        <f t="shared" si="2"/>
        <v>5818</v>
      </c>
      <c r="I52" s="52">
        <f t="shared" si="3"/>
        <v>1.0465704042553575E-2</v>
      </c>
      <c r="J52" s="90">
        <f t="shared" si="4"/>
        <v>94</v>
      </c>
    </row>
    <row r="53" spans="1:10">
      <c r="A53" s="53">
        <v>59</v>
      </c>
      <c r="B53" s="51" t="s">
        <v>52</v>
      </c>
      <c r="C53" s="68">
        <v>27768</v>
      </c>
      <c r="D53" s="90">
        <v>22407</v>
      </c>
      <c r="E53" s="68">
        <v>22234</v>
      </c>
      <c r="F53" s="132">
        <f t="shared" si="0"/>
        <v>1.6378505690083226E-3</v>
      </c>
      <c r="G53" s="132">
        <f t="shared" si="1"/>
        <v>-0.19929415154134256</v>
      </c>
      <c r="H53" s="68">
        <f t="shared" si="2"/>
        <v>-5534</v>
      </c>
      <c r="I53" s="52">
        <f t="shared" si="3"/>
        <v>-9.9548308991906972E-3</v>
      </c>
      <c r="J53" s="90">
        <f t="shared" si="4"/>
        <v>-173</v>
      </c>
    </row>
    <row r="54" spans="1:10">
      <c r="A54" s="53">
        <v>60</v>
      </c>
      <c r="B54" s="51" t="s">
        <v>53</v>
      </c>
      <c r="C54" s="68">
        <v>9202</v>
      </c>
      <c r="D54" s="90">
        <v>10154</v>
      </c>
      <c r="E54" s="68">
        <v>10179</v>
      </c>
      <c r="F54" s="132">
        <f t="shared" si="0"/>
        <v>7.4982823342339272E-4</v>
      </c>
      <c r="G54" s="132">
        <f t="shared" si="1"/>
        <v>0.10617257118017823</v>
      </c>
      <c r="H54" s="68">
        <f t="shared" si="2"/>
        <v>977</v>
      </c>
      <c r="I54" s="52">
        <f t="shared" si="3"/>
        <v>1.7574755671321488E-3</v>
      </c>
      <c r="J54" s="90">
        <f t="shared" si="4"/>
        <v>25</v>
      </c>
    </row>
    <row r="55" spans="1:10">
      <c r="A55" s="53">
        <v>61</v>
      </c>
      <c r="B55" s="51" t="s">
        <v>54</v>
      </c>
      <c r="C55" s="68">
        <v>20977</v>
      </c>
      <c r="D55" s="90">
        <v>23586</v>
      </c>
      <c r="E55" s="68">
        <v>23524</v>
      </c>
      <c r="F55" s="132">
        <f t="shared" si="0"/>
        <v>1.7328774303027696E-3</v>
      </c>
      <c r="G55" s="132">
        <f t="shared" si="1"/>
        <v>0.12141869666777899</v>
      </c>
      <c r="H55" s="68">
        <f t="shared" si="2"/>
        <v>2547</v>
      </c>
      <c r="I55" s="52">
        <f t="shared" si="3"/>
        <v>4.5816686483987545E-3</v>
      </c>
      <c r="J55" s="90">
        <f t="shared" si="4"/>
        <v>-62</v>
      </c>
    </row>
    <row r="56" spans="1:10">
      <c r="A56" s="53">
        <v>62</v>
      </c>
      <c r="B56" s="51" t="s">
        <v>55</v>
      </c>
      <c r="C56" s="68">
        <v>60729</v>
      </c>
      <c r="D56" s="90">
        <v>66215</v>
      </c>
      <c r="E56" s="68">
        <v>66325</v>
      </c>
      <c r="F56" s="132">
        <f t="shared" si="0"/>
        <v>4.8857802909722491E-3</v>
      </c>
      <c r="G56" s="132">
        <f t="shared" si="1"/>
        <v>9.2147079648932137E-2</v>
      </c>
      <c r="H56" s="68">
        <f t="shared" si="2"/>
        <v>5596</v>
      </c>
      <c r="I56" s="52">
        <f t="shared" si="3"/>
        <v>1.0066359543164283E-2</v>
      </c>
      <c r="J56" s="90">
        <f t="shared" si="4"/>
        <v>110</v>
      </c>
    </row>
    <row r="57" spans="1:10">
      <c r="A57" s="53">
        <v>63</v>
      </c>
      <c r="B57" s="51" t="s">
        <v>56</v>
      </c>
      <c r="C57" s="68">
        <v>58849</v>
      </c>
      <c r="D57" s="90">
        <v>54492</v>
      </c>
      <c r="E57" s="68">
        <v>52460</v>
      </c>
      <c r="F57" s="132">
        <f t="shared" si="0"/>
        <v>3.8644256926408473E-3</v>
      </c>
      <c r="G57" s="132">
        <f t="shared" si="1"/>
        <v>-0.10856599092592907</v>
      </c>
      <c r="H57" s="68">
        <f t="shared" si="2"/>
        <v>-6389</v>
      </c>
      <c r="I57" s="52">
        <f t="shared" si="3"/>
        <v>-1.1492846876568371E-2</v>
      </c>
      <c r="J57" s="90">
        <f t="shared" si="4"/>
        <v>-2032</v>
      </c>
    </row>
    <row r="58" spans="1:10">
      <c r="A58" s="53">
        <v>64</v>
      </c>
      <c r="B58" s="51" t="s">
        <v>57</v>
      </c>
      <c r="C58" s="68">
        <v>97169</v>
      </c>
      <c r="D58" s="90">
        <v>94929</v>
      </c>
      <c r="E58" s="68">
        <v>92993</v>
      </c>
      <c r="F58" s="132">
        <f t="shared" si="0"/>
        <v>6.8502580715926482E-3</v>
      </c>
      <c r="G58" s="132">
        <f t="shared" si="1"/>
        <v>-4.2976669513939629E-2</v>
      </c>
      <c r="H58" s="68">
        <f t="shared" si="2"/>
        <v>-4176</v>
      </c>
      <c r="I58" s="52">
        <f t="shared" si="3"/>
        <v>-7.5119938263499015E-3</v>
      </c>
      <c r="J58" s="90">
        <f t="shared" si="4"/>
        <v>-1936</v>
      </c>
    </row>
    <row r="59" spans="1:10">
      <c r="A59" s="53">
        <v>65</v>
      </c>
      <c r="B59" s="51" t="s">
        <v>58</v>
      </c>
      <c r="C59" s="68">
        <v>25630</v>
      </c>
      <c r="D59" s="90">
        <v>25261</v>
      </c>
      <c r="E59" s="68">
        <v>25240</v>
      </c>
      <c r="F59" s="132">
        <f t="shared" si="0"/>
        <v>1.8592852550944527E-3</v>
      </c>
      <c r="G59" s="132">
        <f t="shared" si="1"/>
        <v>-1.5216543113538821E-2</v>
      </c>
      <c r="H59" s="68">
        <f t="shared" si="2"/>
        <v>-390</v>
      </c>
      <c r="I59" s="52">
        <f t="shared" si="3"/>
        <v>-7.0155114757578104E-4</v>
      </c>
      <c r="J59" s="90">
        <f t="shared" si="4"/>
        <v>-21</v>
      </c>
    </row>
    <row r="60" spans="1:10">
      <c r="A60" s="53">
        <v>66</v>
      </c>
      <c r="B60" s="51" t="s">
        <v>59</v>
      </c>
      <c r="C60" s="68">
        <v>45316</v>
      </c>
      <c r="D60" s="90">
        <v>50048</v>
      </c>
      <c r="E60" s="68">
        <v>49460</v>
      </c>
      <c r="F60" s="132">
        <f t="shared" si="0"/>
        <v>3.6434329919560865E-3</v>
      </c>
      <c r="G60" s="132">
        <f t="shared" si="1"/>
        <v>9.1446729631918092E-2</v>
      </c>
      <c r="H60" s="68">
        <f t="shared" si="2"/>
        <v>4144</v>
      </c>
      <c r="I60" s="52">
        <f t="shared" si="3"/>
        <v>7.4544306552667607E-3</v>
      </c>
      <c r="J60" s="90">
        <f t="shared" si="4"/>
        <v>-588</v>
      </c>
    </row>
    <row r="61" spans="1:10">
      <c r="A61" s="53">
        <v>68</v>
      </c>
      <c r="B61" s="51" t="s">
        <v>60</v>
      </c>
      <c r="C61" s="68">
        <v>88436</v>
      </c>
      <c r="D61" s="90">
        <v>99857</v>
      </c>
      <c r="E61" s="68">
        <v>100344</v>
      </c>
      <c r="F61" s="132">
        <f t="shared" si="0"/>
        <v>7.391763852503873E-3</v>
      </c>
      <c r="G61" s="132">
        <f t="shared" si="1"/>
        <v>0.13465104708489756</v>
      </c>
      <c r="H61" s="68">
        <f t="shared" si="2"/>
        <v>11908</v>
      </c>
      <c r="I61" s="52">
        <f t="shared" si="3"/>
        <v>2.1420695039313847E-2</v>
      </c>
      <c r="J61" s="90">
        <f t="shared" si="4"/>
        <v>487</v>
      </c>
    </row>
    <row r="62" spans="1:10">
      <c r="A62" s="53">
        <v>69</v>
      </c>
      <c r="B62" s="51" t="s">
        <v>61</v>
      </c>
      <c r="C62" s="68">
        <v>136396</v>
      </c>
      <c r="D62" s="90">
        <v>140231</v>
      </c>
      <c r="E62" s="68">
        <v>139188</v>
      </c>
      <c r="F62" s="132">
        <f t="shared" si="0"/>
        <v>1.0253177340970154E-2</v>
      </c>
      <c r="G62" s="132">
        <f t="shared" si="1"/>
        <v>2.0469808498782955E-2</v>
      </c>
      <c r="H62" s="68">
        <f t="shared" si="2"/>
        <v>2792</v>
      </c>
      <c r="I62" s="52">
        <f t="shared" si="3"/>
        <v>5.0223866770040529E-3</v>
      </c>
      <c r="J62" s="90">
        <f t="shared" si="4"/>
        <v>-1043</v>
      </c>
    </row>
    <row r="63" spans="1:10">
      <c r="A63" s="53">
        <v>70</v>
      </c>
      <c r="B63" s="51" t="s">
        <v>62</v>
      </c>
      <c r="C63" s="68">
        <v>217681</v>
      </c>
      <c r="D63" s="90">
        <v>220497</v>
      </c>
      <c r="E63" s="68">
        <v>217804</v>
      </c>
      <c r="F63" s="132">
        <f t="shared" si="0"/>
        <v>1.6044364726647865E-2</v>
      </c>
      <c r="G63" s="132">
        <f t="shared" si="1"/>
        <v>5.6504701834335564E-4</v>
      </c>
      <c r="H63" s="68">
        <f t="shared" si="2"/>
        <v>123</v>
      </c>
      <c r="I63" s="52">
        <f t="shared" si="3"/>
        <v>2.2125843885082325E-4</v>
      </c>
      <c r="J63" s="90">
        <f t="shared" si="4"/>
        <v>-2693</v>
      </c>
    </row>
    <row r="64" spans="1:10">
      <c r="A64" s="53">
        <v>71</v>
      </c>
      <c r="B64" s="51" t="s">
        <v>63</v>
      </c>
      <c r="C64" s="68">
        <v>133895</v>
      </c>
      <c r="D64" s="90">
        <v>143117</v>
      </c>
      <c r="E64" s="68">
        <v>142220</v>
      </c>
      <c r="F64" s="132">
        <f t="shared" si="0"/>
        <v>1.0476527297128885E-2</v>
      </c>
      <c r="G64" s="132">
        <f t="shared" si="1"/>
        <v>6.217558534672691E-2</v>
      </c>
      <c r="H64" s="68">
        <f t="shared" si="2"/>
        <v>8325</v>
      </c>
      <c r="I64" s="52">
        <f t="shared" si="3"/>
        <v>1.4975418727098403E-2</v>
      </c>
      <c r="J64" s="90">
        <f t="shared" si="4"/>
        <v>-897</v>
      </c>
    </row>
    <row r="65" spans="1:22">
      <c r="A65" s="53">
        <v>72</v>
      </c>
      <c r="B65" s="51" t="s">
        <v>64</v>
      </c>
      <c r="C65" s="68">
        <v>10770</v>
      </c>
      <c r="D65" s="90">
        <v>11637</v>
      </c>
      <c r="E65" s="68">
        <v>11520</v>
      </c>
      <c r="F65" s="132">
        <f t="shared" si="0"/>
        <v>8.4861197062948074E-4</v>
      </c>
      <c r="G65" s="132">
        <f t="shared" si="1"/>
        <v>6.9637883008356549E-2</v>
      </c>
      <c r="H65" s="68">
        <f t="shared" si="2"/>
        <v>750</v>
      </c>
      <c r="I65" s="52">
        <f t="shared" si="3"/>
        <v>1.3491368222611174E-3</v>
      </c>
      <c r="J65" s="90">
        <f t="shared" si="4"/>
        <v>-117</v>
      </c>
    </row>
    <row r="66" spans="1:22">
      <c r="A66" s="53">
        <v>73</v>
      </c>
      <c r="B66" s="51" t="s">
        <v>65</v>
      </c>
      <c r="C66" s="68">
        <v>58623</v>
      </c>
      <c r="D66" s="90">
        <v>56164</v>
      </c>
      <c r="E66" s="68">
        <v>56052</v>
      </c>
      <c r="F66" s="132">
        <f t="shared" ref="F66:F90" si="5">E66/$E$90</f>
        <v>4.1290276195940674E-3</v>
      </c>
      <c r="G66" s="132">
        <f t="shared" si="1"/>
        <v>-4.3856506831789571E-2</v>
      </c>
      <c r="H66" s="68">
        <f t="shared" si="2"/>
        <v>-2571</v>
      </c>
      <c r="I66" s="52">
        <f t="shared" si="3"/>
        <v>-4.6248410267111101E-3</v>
      </c>
      <c r="J66" s="90">
        <f t="shared" si="4"/>
        <v>-112</v>
      </c>
    </row>
    <row r="67" spans="1:22">
      <c r="A67" s="53">
        <v>74</v>
      </c>
      <c r="B67" s="51" t="s">
        <v>66</v>
      </c>
      <c r="C67" s="68">
        <v>25442</v>
      </c>
      <c r="D67" s="90">
        <v>32825</v>
      </c>
      <c r="E67" s="68">
        <v>33387</v>
      </c>
      <c r="F67" s="132">
        <f t="shared" si="5"/>
        <v>2.4594277659207007E-3</v>
      </c>
      <c r="G67" s="132">
        <f t="shared" ref="G67:G90" si="6">(E67-C67)/C67</f>
        <v>0.31227890889081045</v>
      </c>
      <c r="H67" s="68">
        <f t="shared" ref="H67:H90" si="7">E67-C67</f>
        <v>7945</v>
      </c>
      <c r="I67" s="52">
        <f t="shared" ref="I67:I90" si="8">H67/$H$90</f>
        <v>1.4291856070486103E-2</v>
      </c>
      <c r="J67" s="90">
        <f t="shared" ref="J67:J90" si="9">E67-D67</f>
        <v>562</v>
      </c>
    </row>
    <row r="68" spans="1:22">
      <c r="A68" s="53">
        <v>75</v>
      </c>
      <c r="B68" s="51" t="s">
        <v>67</v>
      </c>
      <c r="C68" s="68">
        <v>6210</v>
      </c>
      <c r="D68" s="90">
        <v>6750</v>
      </c>
      <c r="E68" s="68">
        <v>6543</v>
      </c>
      <c r="F68" s="132">
        <f t="shared" si="5"/>
        <v>4.8198508019346291E-4</v>
      </c>
      <c r="G68" s="132">
        <f t="shared" si="6"/>
        <v>5.3623188405797099E-2</v>
      </c>
      <c r="H68" s="68">
        <f t="shared" si="7"/>
        <v>333</v>
      </c>
      <c r="I68" s="52">
        <f t="shared" si="8"/>
        <v>5.9901674908393611E-4</v>
      </c>
      <c r="J68" s="90">
        <f t="shared" si="9"/>
        <v>-207</v>
      </c>
    </row>
    <row r="69" spans="1:22">
      <c r="A69" s="53">
        <v>77</v>
      </c>
      <c r="B69" s="51" t="s">
        <v>68</v>
      </c>
      <c r="C69" s="68">
        <v>29206</v>
      </c>
      <c r="D69" s="90">
        <v>29010</v>
      </c>
      <c r="E69" s="68">
        <v>28905</v>
      </c>
      <c r="F69" s="132">
        <f t="shared" si="5"/>
        <v>2.1292646710976684E-3</v>
      </c>
      <c r="G69" s="132">
        <f t="shared" si="6"/>
        <v>-1.0306101485996028E-2</v>
      </c>
      <c r="H69" s="68">
        <f t="shared" si="7"/>
        <v>-301</v>
      </c>
      <c r="I69" s="52">
        <f t="shared" si="8"/>
        <v>-5.4145357800079513E-4</v>
      </c>
      <c r="J69" s="90">
        <f t="shared" si="9"/>
        <v>-105</v>
      </c>
    </row>
    <row r="70" spans="1:22">
      <c r="A70" s="53">
        <v>78</v>
      </c>
      <c r="B70" s="51" t="s">
        <v>69</v>
      </c>
      <c r="C70" s="68">
        <v>34818</v>
      </c>
      <c r="D70" s="90">
        <v>46049</v>
      </c>
      <c r="E70" s="68">
        <v>45369</v>
      </c>
      <c r="F70" s="132">
        <f t="shared" si="5"/>
        <v>3.342072612455635E-3</v>
      </c>
      <c r="G70" s="132">
        <f t="shared" si="6"/>
        <v>0.30303291400999482</v>
      </c>
      <c r="H70" s="68">
        <f t="shared" si="7"/>
        <v>10551</v>
      </c>
      <c r="I70" s="52">
        <f t="shared" si="8"/>
        <v>1.8979656815569398E-2</v>
      </c>
      <c r="J70" s="90">
        <f t="shared" si="9"/>
        <v>-680</v>
      </c>
    </row>
    <row r="71" spans="1:22">
      <c r="A71" s="53">
        <v>79</v>
      </c>
      <c r="B71" s="51" t="s">
        <v>70</v>
      </c>
      <c r="C71" s="68">
        <v>48014</v>
      </c>
      <c r="D71" s="90">
        <v>48263</v>
      </c>
      <c r="E71" s="68">
        <v>47313</v>
      </c>
      <c r="F71" s="132">
        <f t="shared" si="5"/>
        <v>3.4852758824993595E-3</v>
      </c>
      <c r="G71" s="132">
        <f t="shared" si="6"/>
        <v>-1.4599908360061649E-2</v>
      </c>
      <c r="H71" s="68">
        <f t="shared" si="7"/>
        <v>-701</v>
      </c>
      <c r="I71" s="52">
        <f t="shared" si="8"/>
        <v>-1.2609932165400578E-3</v>
      </c>
      <c r="J71" s="90">
        <f t="shared" si="9"/>
        <v>-950</v>
      </c>
    </row>
    <row r="72" spans="1:22">
      <c r="A72" s="53">
        <v>80</v>
      </c>
      <c r="B72" s="51" t="s">
        <v>71</v>
      </c>
      <c r="C72" s="68">
        <v>264913</v>
      </c>
      <c r="D72" s="90">
        <v>273091</v>
      </c>
      <c r="E72" s="68">
        <v>274131</v>
      </c>
      <c r="F72" s="132">
        <f t="shared" si="5"/>
        <v>2.0193650010471371E-2</v>
      </c>
      <c r="G72" s="132">
        <f t="shared" si="6"/>
        <v>3.4796329360960013E-2</v>
      </c>
      <c r="H72" s="68">
        <f t="shared" si="7"/>
        <v>9218</v>
      </c>
      <c r="I72" s="52">
        <f t="shared" si="8"/>
        <v>1.6581790970137306E-2</v>
      </c>
      <c r="J72" s="90">
        <f t="shared" si="9"/>
        <v>1040</v>
      </c>
    </row>
    <row r="73" spans="1:22" s="26" customFormat="1">
      <c r="A73" s="53">
        <v>81</v>
      </c>
      <c r="B73" s="51" t="s">
        <v>72</v>
      </c>
      <c r="C73" s="68">
        <v>607928</v>
      </c>
      <c r="D73" s="90">
        <v>736793</v>
      </c>
      <c r="E73" s="68">
        <v>734156</v>
      </c>
      <c r="F73" s="132">
        <f t="shared" si="5"/>
        <v>5.4081039054640373E-2</v>
      </c>
      <c r="G73" s="132">
        <f t="shared" si="6"/>
        <v>0.20763643062994303</v>
      </c>
      <c r="H73" s="68">
        <f t="shared" si="7"/>
        <v>126228</v>
      </c>
      <c r="I73" s="52">
        <f t="shared" si="8"/>
        <v>0.22706512373383508</v>
      </c>
      <c r="J73" s="90">
        <f t="shared" si="9"/>
        <v>-2637</v>
      </c>
    </row>
    <row r="74" spans="1:22" s="26" customFormat="1">
      <c r="A74" s="53">
        <v>82</v>
      </c>
      <c r="B74" s="51" t="s">
        <v>73</v>
      </c>
      <c r="C74" s="68">
        <v>390599</v>
      </c>
      <c r="D74" s="90">
        <v>399050</v>
      </c>
      <c r="E74" s="68">
        <v>396134</v>
      </c>
      <c r="F74" s="132">
        <f t="shared" si="5"/>
        <v>2.9180907497685656E-2</v>
      </c>
      <c r="G74" s="132">
        <f t="shared" si="6"/>
        <v>1.4170543191354816E-2</v>
      </c>
      <c r="H74" s="68">
        <f t="shared" si="7"/>
        <v>5535</v>
      </c>
      <c r="I74" s="52">
        <f t="shared" si="8"/>
        <v>9.9566297482870467E-3</v>
      </c>
      <c r="J74" s="90">
        <f t="shared" si="9"/>
        <v>-2916</v>
      </c>
    </row>
    <row r="75" spans="1:22">
      <c r="A75" s="53">
        <v>84</v>
      </c>
      <c r="B75" s="51" t="s">
        <v>74</v>
      </c>
      <c r="C75" s="68">
        <v>23418</v>
      </c>
      <c r="D75" s="90">
        <v>50058</v>
      </c>
      <c r="E75" s="68">
        <v>52214</v>
      </c>
      <c r="F75" s="132">
        <f t="shared" si="5"/>
        <v>3.8463042911846971E-3</v>
      </c>
      <c r="G75" s="132">
        <f t="shared" si="6"/>
        <v>1.2296524041335726</v>
      </c>
      <c r="H75" s="68">
        <f t="shared" si="7"/>
        <v>28796</v>
      </c>
      <c r="I75" s="52">
        <f t="shared" si="8"/>
        <v>5.1799658578441515E-2</v>
      </c>
      <c r="J75" s="90">
        <f t="shared" si="9"/>
        <v>2156</v>
      </c>
    </row>
    <row r="76" spans="1:22">
      <c r="A76" s="53">
        <v>85</v>
      </c>
      <c r="B76" s="51" t="s">
        <v>75</v>
      </c>
      <c r="C76" s="68">
        <v>586876</v>
      </c>
      <c r="D76" s="90">
        <v>676615</v>
      </c>
      <c r="E76" s="68">
        <v>716880</v>
      </c>
      <c r="F76" s="132">
        <f t="shared" si="5"/>
        <v>5.2808415755630396E-2</v>
      </c>
      <c r="G76" s="132">
        <f t="shared" si="6"/>
        <v>0.22151868537817188</v>
      </c>
      <c r="H76" s="68">
        <f t="shared" si="7"/>
        <v>130004</v>
      </c>
      <c r="I76" s="52">
        <f t="shared" si="8"/>
        <v>0.23385757792164574</v>
      </c>
      <c r="J76" s="90">
        <f t="shared" si="9"/>
        <v>40265</v>
      </c>
    </row>
    <row r="77" spans="1:22">
      <c r="A77" s="53">
        <v>86</v>
      </c>
      <c r="B77" s="51" t="s">
        <v>76</v>
      </c>
      <c r="C77" s="68">
        <v>260019</v>
      </c>
      <c r="D77" s="90">
        <v>282936</v>
      </c>
      <c r="E77" s="68">
        <v>280412</v>
      </c>
      <c r="F77" s="132">
        <f t="shared" si="5"/>
        <v>2.0656335061471697E-2</v>
      </c>
      <c r="G77" s="132">
        <f t="shared" si="6"/>
        <v>7.8428884043089162E-2</v>
      </c>
      <c r="H77" s="68">
        <f t="shared" si="7"/>
        <v>20393</v>
      </c>
      <c r="I77" s="52">
        <f t="shared" si="8"/>
        <v>3.6683929621827954E-2</v>
      </c>
      <c r="J77" s="90">
        <f t="shared" si="9"/>
        <v>-2524</v>
      </c>
    </row>
    <row r="78" spans="1:22">
      <c r="A78" s="53">
        <v>87</v>
      </c>
      <c r="B78" s="51" t="s">
        <v>77</v>
      </c>
      <c r="C78" s="68">
        <v>23929</v>
      </c>
      <c r="D78" s="90">
        <v>24901</v>
      </c>
      <c r="E78" s="68">
        <v>24757</v>
      </c>
      <c r="F78" s="132">
        <f t="shared" si="5"/>
        <v>1.8237054302842062E-3</v>
      </c>
      <c r="G78" s="132">
        <f t="shared" si="6"/>
        <v>3.4602365330770192E-2</v>
      </c>
      <c r="H78" s="68">
        <f t="shared" si="7"/>
        <v>828</v>
      </c>
      <c r="I78" s="52">
        <f t="shared" si="8"/>
        <v>1.4894470517762735E-3</v>
      </c>
      <c r="J78" s="90">
        <f t="shared" si="9"/>
        <v>-144</v>
      </c>
    </row>
    <row r="79" spans="1:22">
      <c r="A79" s="53">
        <v>88</v>
      </c>
      <c r="B79" s="51" t="s">
        <v>78</v>
      </c>
      <c r="C79" s="68">
        <v>38332</v>
      </c>
      <c r="D79" s="90">
        <v>41333</v>
      </c>
      <c r="E79" s="68">
        <v>41498</v>
      </c>
      <c r="F79" s="132">
        <f t="shared" si="5"/>
        <v>3.056918364338732E-3</v>
      </c>
      <c r="G79" s="132">
        <f t="shared" si="6"/>
        <v>8.2594177188771781E-2</v>
      </c>
      <c r="H79" s="68">
        <f t="shared" si="7"/>
        <v>3166</v>
      </c>
      <c r="I79" s="52">
        <f t="shared" si="8"/>
        <v>5.695156239038263E-3</v>
      </c>
      <c r="J79" s="90">
        <f t="shared" si="9"/>
        <v>165</v>
      </c>
      <c r="U79" s="12"/>
      <c r="V79" s="12"/>
    </row>
    <row r="80" spans="1:22">
      <c r="A80" s="53">
        <v>90</v>
      </c>
      <c r="B80" s="51" t="s">
        <v>79</v>
      </c>
      <c r="C80" s="68">
        <v>12477</v>
      </c>
      <c r="D80" s="90">
        <v>11887</v>
      </c>
      <c r="E80" s="68">
        <v>11831</v>
      </c>
      <c r="F80" s="132">
        <f t="shared" si="5"/>
        <v>8.7152154726713427E-4</v>
      </c>
      <c r="G80" s="132">
        <f t="shared" si="6"/>
        <v>-5.1775266490342232E-2</v>
      </c>
      <c r="H80" s="68">
        <f t="shared" si="7"/>
        <v>-646</v>
      </c>
      <c r="I80" s="52">
        <f t="shared" si="8"/>
        <v>-1.162056516240909E-3</v>
      </c>
      <c r="J80" s="90">
        <f t="shared" si="9"/>
        <v>-56</v>
      </c>
    </row>
    <row r="81" spans="1:22">
      <c r="A81" s="53">
        <v>91</v>
      </c>
      <c r="B81" s="51" t="s">
        <v>80</v>
      </c>
      <c r="C81" s="68">
        <v>2708</v>
      </c>
      <c r="D81" s="90">
        <v>3019</v>
      </c>
      <c r="E81" s="68">
        <v>3318</v>
      </c>
      <c r="F81" s="132">
        <f t="shared" si="5"/>
        <v>2.4441792695734522E-4</v>
      </c>
      <c r="G81" s="132">
        <f t="shared" si="6"/>
        <v>0.22525849335302806</v>
      </c>
      <c r="H81" s="68">
        <f t="shared" si="7"/>
        <v>610</v>
      </c>
      <c r="I81" s="52">
        <f t="shared" si="8"/>
        <v>1.0972979487723755E-3</v>
      </c>
      <c r="J81" s="90">
        <f t="shared" si="9"/>
        <v>299</v>
      </c>
    </row>
    <row r="82" spans="1:22">
      <c r="A82" s="53">
        <v>92</v>
      </c>
      <c r="B82" s="51" t="s">
        <v>81</v>
      </c>
      <c r="C82" s="68">
        <v>11308</v>
      </c>
      <c r="D82" s="90">
        <v>10458</v>
      </c>
      <c r="E82" s="68">
        <v>10076</v>
      </c>
      <c r="F82" s="132">
        <f t="shared" si="5"/>
        <v>7.4224081736654936E-4</v>
      </c>
      <c r="G82" s="132">
        <f t="shared" si="6"/>
        <v>-0.10894941634241245</v>
      </c>
      <c r="H82" s="68">
        <f t="shared" si="7"/>
        <v>-1232</v>
      </c>
      <c r="I82" s="52">
        <f t="shared" si="8"/>
        <v>-2.2161820867009287E-3</v>
      </c>
      <c r="J82" s="90">
        <f t="shared" si="9"/>
        <v>-382</v>
      </c>
    </row>
    <row r="83" spans="1:22">
      <c r="A83" s="53">
        <v>93</v>
      </c>
      <c r="B83" s="51" t="s">
        <v>82</v>
      </c>
      <c r="C83" s="68">
        <v>41575</v>
      </c>
      <c r="D83" s="90">
        <v>43657</v>
      </c>
      <c r="E83" s="68">
        <v>43182</v>
      </c>
      <c r="F83" s="132">
        <f t="shared" si="5"/>
        <v>3.1809689336564444E-3</v>
      </c>
      <c r="G83" s="132">
        <f t="shared" si="6"/>
        <v>3.8653036680697535E-2</v>
      </c>
      <c r="H83" s="68">
        <f t="shared" si="7"/>
        <v>1607</v>
      </c>
      <c r="I83" s="52">
        <f t="shared" si="8"/>
        <v>2.8907504978314875E-3</v>
      </c>
      <c r="J83" s="90">
        <f t="shared" si="9"/>
        <v>-475</v>
      </c>
    </row>
    <row r="84" spans="1:22">
      <c r="A84" s="53">
        <v>94</v>
      </c>
      <c r="B84" s="51" t="s">
        <v>83</v>
      </c>
      <c r="C84" s="68">
        <v>40642</v>
      </c>
      <c r="D84" s="90">
        <v>43413</v>
      </c>
      <c r="E84" s="68">
        <v>43463</v>
      </c>
      <c r="F84" s="132">
        <f t="shared" si="5"/>
        <v>3.2016685832872501E-3</v>
      </c>
      <c r="G84" s="132">
        <f t="shared" si="6"/>
        <v>6.941095418532553E-2</v>
      </c>
      <c r="H84" s="68">
        <f t="shared" si="7"/>
        <v>2821</v>
      </c>
      <c r="I84" s="52">
        <f t="shared" si="8"/>
        <v>5.0745533007981493E-3</v>
      </c>
      <c r="J84" s="90">
        <f t="shared" si="9"/>
        <v>50</v>
      </c>
    </row>
    <row r="85" spans="1:22">
      <c r="A85" s="53">
        <v>95</v>
      </c>
      <c r="B85" s="51" t="s">
        <v>84</v>
      </c>
      <c r="C85" s="68">
        <v>67358</v>
      </c>
      <c r="D85" s="90">
        <v>65619</v>
      </c>
      <c r="E85" s="68">
        <v>65043</v>
      </c>
      <c r="F85" s="132">
        <f t="shared" si="5"/>
        <v>4.7913427435462945E-3</v>
      </c>
      <c r="G85" s="132">
        <f t="shared" si="6"/>
        <v>-3.4368597642447818E-2</v>
      </c>
      <c r="H85" s="68">
        <f t="shared" si="7"/>
        <v>-2315</v>
      </c>
      <c r="I85" s="52">
        <f t="shared" si="8"/>
        <v>-4.1643356580459822E-3</v>
      </c>
      <c r="J85" s="90">
        <f t="shared" si="9"/>
        <v>-576</v>
      </c>
    </row>
    <row r="86" spans="1:22">
      <c r="A86" s="53">
        <v>96</v>
      </c>
      <c r="B86" s="51" t="s">
        <v>85</v>
      </c>
      <c r="C86" s="68">
        <v>103366</v>
      </c>
      <c r="D86" s="90">
        <v>104888</v>
      </c>
      <c r="E86" s="68">
        <v>103490</v>
      </c>
      <c r="F86" s="132">
        <f t="shared" si="5"/>
        <v>7.6235115312886254E-3</v>
      </c>
      <c r="G86" s="132">
        <f t="shared" si="6"/>
        <v>1.1996207650484686E-3</v>
      </c>
      <c r="H86" s="68">
        <f t="shared" si="7"/>
        <v>124</v>
      </c>
      <c r="I86" s="52">
        <f t="shared" si="8"/>
        <v>2.230572879471714E-4</v>
      </c>
      <c r="J86" s="90">
        <f t="shared" si="9"/>
        <v>-1398</v>
      </c>
    </row>
    <row r="87" spans="1:22">
      <c r="A87" s="53">
        <v>97</v>
      </c>
      <c r="B87" s="51" t="s">
        <v>86</v>
      </c>
      <c r="C87" s="68">
        <v>36966</v>
      </c>
      <c r="D87" s="90">
        <v>29979</v>
      </c>
      <c r="E87" s="68">
        <v>29212</v>
      </c>
      <c r="F87" s="132">
        <f t="shared" si="5"/>
        <v>2.1518795908010758E-3</v>
      </c>
      <c r="G87" s="132">
        <f t="shared" si="6"/>
        <v>-0.20976032029432451</v>
      </c>
      <c r="H87" s="68">
        <f t="shared" si="7"/>
        <v>-7754</v>
      </c>
      <c r="I87" s="52">
        <f t="shared" si="8"/>
        <v>-1.3948275893083605E-2</v>
      </c>
      <c r="J87" s="90">
        <f t="shared" si="9"/>
        <v>-767</v>
      </c>
    </row>
    <row r="88" spans="1:22">
      <c r="A88" s="53">
        <v>98</v>
      </c>
      <c r="B88" s="51" t="s">
        <v>87</v>
      </c>
      <c r="C88" s="68">
        <v>1889</v>
      </c>
      <c r="D88" s="90">
        <v>1871</v>
      </c>
      <c r="E88" s="68">
        <v>1766</v>
      </c>
      <c r="F88" s="132">
        <f t="shared" si="5"/>
        <v>1.3009103646976242E-4</v>
      </c>
      <c r="G88" s="132">
        <f t="shared" si="6"/>
        <v>-6.5113816834303867E-2</v>
      </c>
      <c r="H88" s="68">
        <f t="shared" si="7"/>
        <v>-123</v>
      </c>
      <c r="I88" s="52">
        <f t="shared" si="8"/>
        <v>-2.2125843885082325E-4</v>
      </c>
      <c r="J88" s="90">
        <f t="shared" si="9"/>
        <v>-105</v>
      </c>
    </row>
    <row r="89" spans="1:22">
      <c r="A89" s="53">
        <v>99</v>
      </c>
      <c r="B89" s="51" t="s">
        <v>88</v>
      </c>
      <c r="C89" s="68">
        <v>3790</v>
      </c>
      <c r="D89" s="90">
        <v>4157</v>
      </c>
      <c r="E89" s="68">
        <v>4263</v>
      </c>
      <c r="F89" s="132">
        <f t="shared" si="5"/>
        <v>3.1403062767304486E-4</v>
      </c>
      <c r="G89" s="132">
        <f t="shared" si="6"/>
        <v>0.12480211081794196</v>
      </c>
      <c r="H89" s="68">
        <f t="shared" si="7"/>
        <v>473</v>
      </c>
      <c r="I89" s="52">
        <f t="shared" si="8"/>
        <v>8.5085562257267795E-4</v>
      </c>
      <c r="J89" s="90">
        <f t="shared" si="9"/>
        <v>106</v>
      </c>
    </row>
    <row r="90" spans="1:22" s="12" customFormat="1">
      <c r="A90" s="170" t="s">
        <v>89</v>
      </c>
      <c r="B90" s="170"/>
      <c r="C90" s="84">
        <v>13019198</v>
      </c>
      <c r="D90" s="83">
        <v>13620794</v>
      </c>
      <c r="E90" s="84">
        <v>13575109</v>
      </c>
      <c r="F90" s="91">
        <f t="shared" si="5"/>
        <v>1</v>
      </c>
      <c r="G90" s="91">
        <f t="shared" si="6"/>
        <v>4.2699327562266125E-2</v>
      </c>
      <c r="H90" s="84">
        <f t="shared" si="7"/>
        <v>555911</v>
      </c>
      <c r="I90" s="92">
        <f t="shared" si="8"/>
        <v>1</v>
      </c>
      <c r="J90" s="83">
        <f t="shared" si="9"/>
        <v>-45685</v>
      </c>
      <c r="U90" s="8"/>
      <c r="V90" s="8"/>
    </row>
    <row r="91" spans="1:22">
      <c r="A91" s="26"/>
      <c r="B91" s="26"/>
      <c r="C91" s="13"/>
      <c r="D91" s="13"/>
      <c r="E91" s="13"/>
      <c r="F91" s="26"/>
      <c r="G91" s="26"/>
      <c r="H91" s="26"/>
      <c r="I91" s="26"/>
    </row>
    <row r="94" spans="1:22">
      <c r="F94" s="10"/>
    </row>
    <row r="98" spans="4:4">
      <c r="D98" s="30"/>
    </row>
  </sheetData>
  <mergeCells count="1">
    <mergeCell ref="A90:B90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AC78"/>
  <sheetViews>
    <sheetView topLeftCell="K1" zoomScale="90" zoomScaleNormal="90" workbookViewId="0">
      <pane ySplit="1" topLeftCell="A2" activePane="bottomLeft" state="frozen"/>
      <selection pane="bottomLeft" activeCell="L3" sqref="L3"/>
    </sheetView>
  </sheetViews>
  <sheetFormatPr defaultColWidth="8.81640625" defaultRowHeight="14.5"/>
  <cols>
    <col min="1" max="1" width="17.26953125" style="8" bestFit="1" customWidth="1"/>
    <col min="2" max="2" width="34.453125" style="8" bestFit="1" customWidth="1"/>
    <col min="3" max="3" width="12" style="8" customWidth="1"/>
    <col min="4" max="4" width="10.08984375" customWidth="1"/>
    <col min="5" max="5" width="12" style="8" customWidth="1"/>
    <col min="6" max="6" width="17.81640625" style="8" customWidth="1"/>
    <col min="7" max="7" width="28.453125" style="8" customWidth="1"/>
    <col min="8" max="8" width="26.7265625" style="8" customWidth="1"/>
    <col min="9" max="9" width="22" style="8" customWidth="1"/>
    <col min="10" max="10" width="27.54296875" style="8" customWidth="1"/>
    <col min="11" max="11" width="8.81640625" style="8"/>
    <col min="12" max="12" width="32.7265625" style="8" bestFit="1" customWidth="1"/>
    <col min="13" max="13" width="8.81640625" style="8" customWidth="1"/>
    <col min="14" max="20" width="8.81640625" style="8"/>
    <col min="21" max="21" width="33.26953125" style="10" bestFit="1" customWidth="1"/>
    <col min="22" max="29" width="8.81640625" style="10"/>
    <col min="30" max="16384" width="8.81640625" style="8"/>
  </cols>
  <sheetData>
    <row r="1" spans="1:24" ht="29">
      <c r="A1" s="7" t="s">
        <v>1</v>
      </c>
      <c r="B1" s="7" t="s">
        <v>90</v>
      </c>
      <c r="C1" s="59">
        <v>42036</v>
      </c>
      <c r="D1" s="59">
        <v>42370</v>
      </c>
      <c r="E1" s="59">
        <v>42401</v>
      </c>
      <c r="F1" s="1" t="s">
        <v>288</v>
      </c>
      <c r="G1" s="1" t="s">
        <v>289</v>
      </c>
      <c r="H1" s="1" t="s">
        <v>290</v>
      </c>
      <c r="I1" s="1" t="s">
        <v>291</v>
      </c>
      <c r="J1" s="49" t="s">
        <v>293</v>
      </c>
      <c r="K1" s="10"/>
    </row>
    <row r="2" spans="1:24" ht="15" thickBot="1">
      <c r="A2" s="53">
        <v>10</v>
      </c>
      <c r="B2" s="51" t="s">
        <v>9</v>
      </c>
      <c r="C2" s="68">
        <v>423702</v>
      </c>
      <c r="D2" s="68">
        <v>434400</v>
      </c>
      <c r="E2" s="68">
        <v>429851</v>
      </c>
      <c r="F2" s="132">
        <f t="shared" ref="F2:F26" si="0">E2/$E$26</f>
        <v>0.12190726787971466</v>
      </c>
      <c r="G2" s="132">
        <f t="shared" ref="G2:G26" si="1">(E2-C2)/C2</f>
        <v>1.4512558354692685E-2</v>
      </c>
      <c r="H2" s="68">
        <f t="shared" ref="H2:H26" si="2">E2-C2</f>
        <v>6149</v>
      </c>
      <c r="I2" s="52">
        <f>H2/$H$26</f>
        <v>-0.55541504832445132</v>
      </c>
      <c r="J2" s="90">
        <f>E2-D2</f>
        <v>-4549</v>
      </c>
      <c r="K2" s="11"/>
      <c r="L2" s="140" t="s">
        <v>368</v>
      </c>
      <c r="M2" s="94">
        <v>1.3026811908733874E-2</v>
      </c>
      <c r="U2" s="72"/>
      <c r="V2" s="73"/>
      <c r="W2" s="74"/>
      <c r="X2" s="73"/>
    </row>
    <row r="3" spans="1:24" ht="15" thickBot="1">
      <c r="A3" s="53">
        <v>11</v>
      </c>
      <c r="B3" s="51" t="s">
        <v>10</v>
      </c>
      <c r="C3" s="68">
        <v>14438</v>
      </c>
      <c r="D3" s="68">
        <v>14694</v>
      </c>
      <c r="E3" s="68">
        <v>14664</v>
      </c>
      <c r="F3" s="132">
        <f t="shared" si="0"/>
        <v>4.1587623995015385E-3</v>
      </c>
      <c r="G3" s="132">
        <f t="shared" si="1"/>
        <v>1.5653137553677796E-2</v>
      </c>
      <c r="H3" s="68">
        <f t="shared" si="2"/>
        <v>226</v>
      </c>
      <c r="I3" s="52">
        <f t="shared" ref="I3:I26" si="3">H3/$H$26</f>
        <v>-2.0413693433294192E-2</v>
      </c>
      <c r="J3" s="90">
        <f t="shared" ref="J3:J26" si="4">E3-D3</f>
        <v>-30</v>
      </c>
      <c r="K3" s="11"/>
      <c r="L3" s="140" t="s">
        <v>350</v>
      </c>
      <c r="M3" s="94">
        <v>1.4374225526641884E-2</v>
      </c>
      <c r="U3" s="72"/>
      <c r="V3" s="73"/>
      <c r="W3" s="74"/>
      <c r="X3" s="73"/>
    </row>
    <row r="4" spans="1:24" ht="17.25" customHeight="1" thickBot="1">
      <c r="A4" s="53">
        <v>12</v>
      </c>
      <c r="B4" s="51" t="s">
        <v>11</v>
      </c>
      <c r="C4" s="68">
        <v>3827</v>
      </c>
      <c r="D4" s="68">
        <v>3796</v>
      </c>
      <c r="E4" s="68">
        <v>3964</v>
      </c>
      <c r="F4" s="132">
        <f t="shared" si="0"/>
        <v>1.1242044566028436E-3</v>
      </c>
      <c r="G4" s="132">
        <f t="shared" si="1"/>
        <v>3.5798275411549514E-2</v>
      </c>
      <c r="H4" s="68">
        <f t="shared" si="2"/>
        <v>137</v>
      </c>
      <c r="I4" s="52">
        <f t="shared" si="3"/>
        <v>-1.2374672567970374E-2</v>
      </c>
      <c r="J4" s="90">
        <f t="shared" si="4"/>
        <v>168</v>
      </c>
      <c r="K4" s="11"/>
      <c r="L4" s="140" t="s">
        <v>351</v>
      </c>
      <c r="M4" s="94">
        <v>1.4512558354692685E-2</v>
      </c>
      <c r="U4" s="72"/>
      <c r="V4" s="73"/>
      <c r="W4" s="74"/>
      <c r="X4" s="73"/>
    </row>
    <row r="5" spans="1:24" ht="15" thickBot="1">
      <c r="A5" s="53">
        <v>13</v>
      </c>
      <c r="B5" s="51" t="s">
        <v>12</v>
      </c>
      <c r="C5" s="68">
        <v>433087</v>
      </c>
      <c r="D5" s="68">
        <v>416475</v>
      </c>
      <c r="E5" s="68">
        <v>414734</v>
      </c>
      <c r="F5" s="132">
        <f t="shared" si="0"/>
        <v>0.11762003307384554</v>
      </c>
      <c r="G5" s="132">
        <f t="shared" si="1"/>
        <v>-4.2377166712461931E-2</v>
      </c>
      <c r="H5" s="68">
        <f t="shared" si="2"/>
        <v>-18353</v>
      </c>
      <c r="I5" s="52">
        <f t="shared" si="3"/>
        <v>1.6577544937223376</v>
      </c>
      <c r="J5" s="90">
        <f t="shared" si="4"/>
        <v>-1741</v>
      </c>
      <c r="K5" s="11"/>
      <c r="L5" s="140" t="s">
        <v>352</v>
      </c>
      <c r="M5" s="94">
        <v>1.5653137553677796E-2</v>
      </c>
      <c r="U5" s="72"/>
      <c r="V5" s="73"/>
      <c r="W5" s="74"/>
      <c r="X5" s="73"/>
    </row>
    <row r="6" spans="1:24" ht="15" thickBot="1">
      <c r="A6" s="53">
        <v>14</v>
      </c>
      <c r="B6" s="51" t="s">
        <v>13</v>
      </c>
      <c r="C6" s="68">
        <v>490808</v>
      </c>
      <c r="D6" s="68">
        <v>477548</v>
      </c>
      <c r="E6" s="68">
        <v>477097</v>
      </c>
      <c r="F6" s="132">
        <f t="shared" si="0"/>
        <v>0.13530640101711575</v>
      </c>
      <c r="G6" s="132">
        <f t="shared" si="1"/>
        <v>-2.7935567472412836E-2</v>
      </c>
      <c r="H6" s="68">
        <f t="shared" si="2"/>
        <v>-13711</v>
      </c>
      <c r="I6" s="52">
        <f t="shared" si="3"/>
        <v>1.2384608436455604</v>
      </c>
      <c r="J6" s="90">
        <f t="shared" si="4"/>
        <v>-451</v>
      </c>
      <c r="K6" s="11"/>
      <c r="L6" s="140" t="s">
        <v>353</v>
      </c>
      <c r="M6" s="94">
        <v>1.8076793659101954E-2</v>
      </c>
      <c r="U6" s="72"/>
      <c r="V6" s="73"/>
      <c r="W6" s="74"/>
      <c r="X6" s="73"/>
    </row>
    <row r="7" spans="1:24" ht="15" thickBot="1">
      <c r="A7" s="53">
        <v>15</v>
      </c>
      <c r="B7" s="51" t="s">
        <v>14</v>
      </c>
      <c r="C7" s="68">
        <v>63278</v>
      </c>
      <c r="D7" s="68">
        <v>60415</v>
      </c>
      <c r="E7" s="68">
        <v>60909</v>
      </c>
      <c r="F7" s="132">
        <f t="shared" si="0"/>
        <v>1.7274008387291272E-2</v>
      </c>
      <c r="G7" s="132">
        <f t="shared" si="1"/>
        <v>-3.7437972123012739E-2</v>
      </c>
      <c r="H7" s="68">
        <f t="shared" si="2"/>
        <v>-2369</v>
      </c>
      <c r="I7" s="52">
        <f t="shared" si="3"/>
        <v>0.21398247674103513</v>
      </c>
      <c r="J7" s="90">
        <f t="shared" si="4"/>
        <v>494</v>
      </c>
      <c r="K7" s="11"/>
      <c r="L7" s="140" t="s">
        <v>358</v>
      </c>
      <c r="M7" s="94">
        <v>3.367760300718952E-2</v>
      </c>
      <c r="U7" s="72"/>
      <c r="V7" s="73"/>
      <c r="W7" s="74"/>
      <c r="X7" s="73"/>
    </row>
    <row r="8" spans="1:24" ht="15" thickBot="1">
      <c r="A8" s="53">
        <v>16</v>
      </c>
      <c r="B8" s="51" t="s">
        <v>15</v>
      </c>
      <c r="C8" s="68">
        <v>69535</v>
      </c>
      <c r="D8" s="68">
        <v>65726</v>
      </c>
      <c r="E8" s="68">
        <v>65844</v>
      </c>
      <c r="F8" s="132">
        <f t="shared" si="0"/>
        <v>1.867359188712352E-2</v>
      </c>
      <c r="G8" s="132">
        <f t="shared" si="1"/>
        <v>-5.308118213849141E-2</v>
      </c>
      <c r="H8" s="68">
        <f t="shared" si="2"/>
        <v>-3691</v>
      </c>
      <c r="I8" s="52">
        <f t="shared" si="3"/>
        <v>0.33339355071809229</v>
      </c>
      <c r="J8" s="90">
        <f t="shared" si="4"/>
        <v>118</v>
      </c>
      <c r="K8" s="11"/>
      <c r="L8" s="140" t="s">
        <v>354</v>
      </c>
      <c r="M8" s="94">
        <v>3.5798275411549514E-2</v>
      </c>
      <c r="U8" s="72"/>
      <c r="V8" s="73"/>
      <c r="W8" s="74"/>
      <c r="X8" s="73"/>
    </row>
    <row r="9" spans="1:24" ht="15" thickBot="1">
      <c r="A9" s="53">
        <v>17</v>
      </c>
      <c r="B9" s="51" t="s">
        <v>16</v>
      </c>
      <c r="C9" s="68">
        <v>51138</v>
      </c>
      <c r="D9" s="68">
        <v>51355</v>
      </c>
      <c r="E9" s="68">
        <v>51564</v>
      </c>
      <c r="F9" s="132">
        <f t="shared" si="0"/>
        <v>1.4623733249311056E-2</v>
      </c>
      <c r="G9" s="132">
        <f t="shared" si="1"/>
        <v>8.3304000938636633E-3</v>
      </c>
      <c r="H9" s="68">
        <f t="shared" si="2"/>
        <v>426</v>
      </c>
      <c r="I9" s="52">
        <f t="shared" si="3"/>
        <v>-3.8478908860988169E-2</v>
      </c>
      <c r="J9" s="90">
        <f t="shared" si="4"/>
        <v>209</v>
      </c>
      <c r="K9" s="11"/>
      <c r="L9" s="140" t="s">
        <v>355</v>
      </c>
      <c r="M9" s="94">
        <v>7.0289683156491076E-2</v>
      </c>
      <c r="U9" s="72"/>
      <c r="V9" s="73"/>
      <c r="W9" s="74"/>
      <c r="X9" s="73"/>
    </row>
    <row r="10" spans="1:24" ht="15" thickBot="1">
      <c r="A10" s="53">
        <v>18</v>
      </c>
      <c r="B10" s="51" t="s">
        <v>17</v>
      </c>
      <c r="C10" s="68">
        <v>63184</v>
      </c>
      <c r="D10" s="68">
        <v>58059</v>
      </c>
      <c r="E10" s="68">
        <v>57227</v>
      </c>
      <c r="F10" s="132">
        <f t="shared" si="0"/>
        <v>1.6229780130678842E-2</v>
      </c>
      <c r="G10" s="132">
        <f t="shared" si="1"/>
        <v>-9.4280197518359074E-2</v>
      </c>
      <c r="H10" s="68">
        <f t="shared" si="2"/>
        <v>-5957</v>
      </c>
      <c r="I10" s="52">
        <f t="shared" si="3"/>
        <v>0.53807244151386502</v>
      </c>
      <c r="J10" s="90">
        <f t="shared" si="4"/>
        <v>-832</v>
      </c>
      <c r="K10" s="11"/>
      <c r="L10" s="140" t="s">
        <v>357</v>
      </c>
      <c r="M10" s="94">
        <v>8.6675567423230973E-2</v>
      </c>
      <c r="U10" s="72"/>
      <c r="V10" s="73"/>
      <c r="W10" s="74"/>
      <c r="X10" s="73"/>
    </row>
    <row r="11" spans="1:24" ht="15" thickBot="1">
      <c r="A11" s="53">
        <v>19</v>
      </c>
      <c r="B11" s="51" t="s">
        <v>18</v>
      </c>
      <c r="C11" s="68">
        <v>7981</v>
      </c>
      <c r="D11" s="68">
        <v>8056</v>
      </c>
      <c r="E11" s="68">
        <v>7951</v>
      </c>
      <c r="F11" s="132">
        <f t="shared" si="0"/>
        <v>2.2549317947651889E-3</v>
      </c>
      <c r="G11" s="132">
        <f t="shared" si="1"/>
        <v>-3.758927452700163E-3</v>
      </c>
      <c r="H11" s="68">
        <f t="shared" si="2"/>
        <v>-30</v>
      </c>
      <c r="I11" s="52">
        <f t="shared" si="3"/>
        <v>2.7097823141540964E-3</v>
      </c>
      <c r="J11" s="90">
        <f t="shared" si="4"/>
        <v>-105</v>
      </c>
      <c r="K11" s="11"/>
      <c r="L11" s="140" t="s">
        <v>356</v>
      </c>
      <c r="M11" s="94">
        <v>0.13560556733862389</v>
      </c>
      <c r="U11" s="72"/>
      <c r="V11" s="73"/>
      <c r="W11" s="74"/>
      <c r="X11" s="73"/>
    </row>
    <row r="12" spans="1:24">
      <c r="A12" s="53">
        <v>20</v>
      </c>
      <c r="B12" s="51" t="s">
        <v>19</v>
      </c>
      <c r="C12" s="68">
        <v>72630</v>
      </c>
      <c r="D12" s="68">
        <v>73431</v>
      </c>
      <c r="E12" s="68">
        <v>73674</v>
      </c>
      <c r="F12" s="132">
        <f t="shared" si="0"/>
        <v>2.0894207652814807E-2</v>
      </c>
      <c r="G12" s="132">
        <f t="shared" si="1"/>
        <v>1.4374225526641884E-2</v>
      </c>
      <c r="H12" s="68">
        <f t="shared" si="2"/>
        <v>1044</v>
      </c>
      <c r="I12" s="52">
        <f t="shared" si="3"/>
        <v>-9.4300424532562557E-2</v>
      </c>
      <c r="J12" s="90">
        <f t="shared" si="4"/>
        <v>243</v>
      </c>
      <c r="K12" s="10"/>
      <c r="L12" s="81"/>
      <c r="M12" s="99"/>
    </row>
    <row r="13" spans="1:24">
      <c r="A13" s="53">
        <v>21</v>
      </c>
      <c r="B13" s="51" t="s">
        <v>20</v>
      </c>
      <c r="C13" s="68">
        <v>18725</v>
      </c>
      <c r="D13" s="68">
        <v>20285</v>
      </c>
      <c r="E13" s="68">
        <v>20348</v>
      </c>
      <c r="F13" s="132">
        <f t="shared" si="0"/>
        <v>5.7707649553366954E-3</v>
      </c>
      <c r="G13" s="132">
        <f t="shared" si="1"/>
        <v>8.6675567423230973E-2</v>
      </c>
      <c r="H13" s="68">
        <f t="shared" si="2"/>
        <v>1623</v>
      </c>
      <c r="I13" s="52">
        <f t="shared" si="3"/>
        <v>-0.14659922319573662</v>
      </c>
      <c r="J13" s="90">
        <f t="shared" si="4"/>
        <v>63</v>
      </c>
      <c r="K13" s="10"/>
      <c r="L13" s="3"/>
      <c r="M13" s="73"/>
      <c r="U13" s="3"/>
      <c r="V13" s="73"/>
    </row>
    <row r="14" spans="1:24">
      <c r="A14" s="53">
        <v>22</v>
      </c>
      <c r="B14" s="51" t="s">
        <v>21</v>
      </c>
      <c r="C14" s="68">
        <v>191221</v>
      </c>
      <c r="D14" s="68">
        <v>194316</v>
      </c>
      <c r="E14" s="68">
        <v>193712</v>
      </c>
      <c r="F14" s="132">
        <f t="shared" si="0"/>
        <v>5.4937410115401118E-2</v>
      </c>
      <c r="G14" s="132">
        <f t="shared" si="1"/>
        <v>1.3026811908733874E-2</v>
      </c>
      <c r="H14" s="68">
        <f t="shared" si="2"/>
        <v>2491</v>
      </c>
      <c r="I14" s="52">
        <f t="shared" si="3"/>
        <v>-0.22500225815192845</v>
      </c>
      <c r="J14" s="90">
        <f t="shared" si="4"/>
        <v>-604</v>
      </c>
      <c r="K14" s="10"/>
      <c r="L14" s="3"/>
      <c r="M14" s="73"/>
      <c r="U14" s="3"/>
      <c r="V14" s="73"/>
    </row>
    <row r="15" spans="1:24">
      <c r="A15" s="53">
        <v>23</v>
      </c>
      <c r="B15" s="51" t="s">
        <v>22</v>
      </c>
      <c r="C15" s="68">
        <v>212481</v>
      </c>
      <c r="D15" s="68">
        <v>215201</v>
      </c>
      <c r="E15" s="68">
        <v>214694</v>
      </c>
      <c r="F15" s="132">
        <f t="shared" si="0"/>
        <v>6.0887979718943212E-2</v>
      </c>
      <c r="G15" s="132">
        <f t="shared" si="1"/>
        <v>1.0415048874958232E-2</v>
      </c>
      <c r="H15" s="68">
        <f t="shared" si="2"/>
        <v>2213</v>
      </c>
      <c r="I15" s="52">
        <f t="shared" si="3"/>
        <v>-0.19989160870743383</v>
      </c>
      <c r="J15" s="90">
        <f t="shared" si="4"/>
        <v>-507</v>
      </c>
      <c r="K15" s="10"/>
      <c r="L15" s="3"/>
      <c r="M15" s="73"/>
      <c r="U15" s="3"/>
      <c r="V15" s="73"/>
    </row>
    <row r="16" spans="1:24">
      <c r="A16" s="53">
        <v>24</v>
      </c>
      <c r="B16" s="51" t="s">
        <v>23</v>
      </c>
      <c r="C16" s="68">
        <v>148831</v>
      </c>
      <c r="D16" s="68">
        <v>148358</v>
      </c>
      <c r="E16" s="68">
        <v>147035</v>
      </c>
      <c r="F16" s="132">
        <f t="shared" si="0"/>
        <v>4.1699647395711179E-2</v>
      </c>
      <c r="G16" s="132">
        <f t="shared" si="1"/>
        <v>-1.2067378435944125E-2</v>
      </c>
      <c r="H16" s="68">
        <f t="shared" si="2"/>
        <v>-1796</v>
      </c>
      <c r="I16" s="52">
        <f t="shared" si="3"/>
        <v>0.16222563454069189</v>
      </c>
      <c r="J16" s="90">
        <f t="shared" si="4"/>
        <v>-1323</v>
      </c>
      <c r="K16" s="10"/>
      <c r="L16" s="3"/>
      <c r="M16" s="73"/>
      <c r="U16" s="3"/>
      <c r="V16" s="73"/>
    </row>
    <row r="17" spans="1:29">
      <c r="A17" s="53">
        <v>25</v>
      </c>
      <c r="B17" s="51" t="s">
        <v>24</v>
      </c>
      <c r="C17" s="68">
        <v>393963</v>
      </c>
      <c r="D17" s="68">
        <v>390175</v>
      </c>
      <c r="E17" s="68">
        <v>389048</v>
      </c>
      <c r="F17" s="132">
        <f t="shared" si="0"/>
        <v>0.11033539238961228</v>
      </c>
      <c r="G17" s="132">
        <f t="shared" si="1"/>
        <v>-1.2475790873762257E-2</v>
      </c>
      <c r="H17" s="68">
        <f t="shared" si="2"/>
        <v>-4915</v>
      </c>
      <c r="I17" s="52">
        <f t="shared" si="3"/>
        <v>0.44395266913557946</v>
      </c>
      <c r="J17" s="90">
        <f t="shared" si="4"/>
        <v>-1127</v>
      </c>
      <c r="K17" s="10"/>
      <c r="L17" s="3"/>
      <c r="M17" s="73"/>
      <c r="U17" s="3"/>
      <c r="V17" s="73"/>
    </row>
    <row r="18" spans="1:29">
      <c r="A18" s="53">
        <v>26</v>
      </c>
      <c r="B18" s="51" t="s">
        <v>25</v>
      </c>
      <c r="C18" s="68">
        <v>34917</v>
      </c>
      <c r="D18" s="68">
        <v>33392</v>
      </c>
      <c r="E18" s="68">
        <v>33394</v>
      </c>
      <c r="F18" s="132">
        <f t="shared" si="0"/>
        <v>9.4706568173045808E-3</v>
      </c>
      <c r="G18" s="132">
        <f t="shared" si="1"/>
        <v>-4.3617722026520034E-2</v>
      </c>
      <c r="H18" s="68">
        <f t="shared" si="2"/>
        <v>-1523</v>
      </c>
      <c r="I18" s="52">
        <f t="shared" si="3"/>
        <v>0.13756661548188961</v>
      </c>
      <c r="J18" s="90">
        <f t="shared" si="4"/>
        <v>2</v>
      </c>
      <c r="K18" s="10"/>
      <c r="L18" s="3"/>
      <c r="M18" s="73"/>
      <c r="U18" s="3"/>
      <c r="V18" s="73"/>
    </row>
    <row r="19" spans="1:29">
      <c r="A19" s="53">
        <v>27</v>
      </c>
      <c r="B19" s="51" t="s">
        <v>26</v>
      </c>
      <c r="C19" s="68">
        <v>122237</v>
      </c>
      <c r="D19" s="68">
        <v>130446</v>
      </c>
      <c r="E19" s="68">
        <v>130829</v>
      </c>
      <c r="F19" s="132">
        <f t="shared" si="0"/>
        <v>3.7103568328176947E-2</v>
      </c>
      <c r="G19" s="132">
        <f t="shared" si="1"/>
        <v>7.0289683156491076E-2</v>
      </c>
      <c r="H19" s="68">
        <f t="shared" si="2"/>
        <v>8592</v>
      </c>
      <c r="I19" s="52">
        <f t="shared" si="3"/>
        <v>-0.77608165477373314</v>
      </c>
      <c r="J19" s="90">
        <f t="shared" si="4"/>
        <v>383</v>
      </c>
      <c r="K19" s="10"/>
      <c r="L19" s="3"/>
      <c r="M19" s="73"/>
      <c r="U19" s="3"/>
      <c r="V19" s="73"/>
    </row>
    <row r="20" spans="1:29">
      <c r="A20" s="53">
        <v>28</v>
      </c>
      <c r="B20" s="51" t="s">
        <v>27</v>
      </c>
      <c r="C20" s="68">
        <v>137005</v>
      </c>
      <c r="D20" s="68">
        <v>141134</v>
      </c>
      <c r="E20" s="68">
        <v>141619</v>
      </c>
      <c r="F20" s="132">
        <f t="shared" si="0"/>
        <v>4.016365059022152E-2</v>
      </c>
      <c r="G20" s="132">
        <f t="shared" si="1"/>
        <v>3.367760300718952E-2</v>
      </c>
      <c r="H20" s="68">
        <f t="shared" si="2"/>
        <v>4614</v>
      </c>
      <c r="I20" s="52">
        <f t="shared" si="3"/>
        <v>-0.4167645199169</v>
      </c>
      <c r="J20" s="90">
        <f t="shared" si="4"/>
        <v>485</v>
      </c>
      <c r="K20" s="10"/>
      <c r="L20" s="3"/>
      <c r="M20" s="73"/>
      <c r="U20" s="3"/>
      <c r="V20" s="73"/>
    </row>
    <row r="21" spans="1:29">
      <c r="A21" s="53">
        <v>29</v>
      </c>
      <c r="B21" s="51" t="s">
        <v>28</v>
      </c>
      <c r="C21" s="68">
        <v>155119</v>
      </c>
      <c r="D21" s="68">
        <v>175160</v>
      </c>
      <c r="E21" s="68">
        <v>176154</v>
      </c>
      <c r="F21" s="132">
        <f t="shared" si="0"/>
        <v>4.9957899053586607E-2</v>
      </c>
      <c r="G21" s="132">
        <f t="shared" si="1"/>
        <v>0.13560556733862389</v>
      </c>
      <c r="H21" s="68">
        <f t="shared" si="2"/>
        <v>21035</v>
      </c>
      <c r="I21" s="52">
        <f t="shared" si="3"/>
        <v>-1.9000090326077139</v>
      </c>
      <c r="J21" s="90">
        <f t="shared" si="4"/>
        <v>994</v>
      </c>
      <c r="K21" s="10"/>
      <c r="L21" s="3"/>
      <c r="M21" s="73"/>
      <c r="U21" s="3"/>
      <c r="V21" s="73"/>
    </row>
    <row r="22" spans="1:29">
      <c r="A22" s="53">
        <v>30</v>
      </c>
      <c r="B22" s="51" t="s">
        <v>29</v>
      </c>
      <c r="C22" s="68">
        <v>45756</v>
      </c>
      <c r="D22" s="68">
        <v>46772</v>
      </c>
      <c r="E22" s="68">
        <v>45919</v>
      </c>
      <c r="F22" s="132">
        <f t="shared" si="0"/>
        <v>1.3022791231772446E-2</v>
      </c>
      <c r="G22" s="132">
        <f t="shared" si="1"/>
        <v>3.5623743334207538E-3</v>
      </c>
      <c r="H22" s="68">
        <f t="shared" si="2"/>
        <v>163</v>
      </c>
      <c r="I22" s="52">
        <f t="shared" si="3"/>
        <v>-1.4723150573570589E-2</v>
      </c>
      <c r="J22" s="90">
        <f t="shared" si="4"/>
        <v>-853</v>
      </c>
      <c r="K22" s="10"/>
      <c r="L22" s="3"/>
      <c r="M22" s="73"/>
      <c r="U22" s="3"/>
      <c r="V22" s="73"/>
    </row>
    <row r="23" spans="1:29">
      <c r="A23" s="53">
        <v>31</v>
      </c>
      <c r="B23" s="51" t="s">
        <v>30</v>
      </c>
      <c r="C23" s="68">
        <v>164122</v>
      </c>
      <c r="D23" s="68">
        <v>162668</v>
      </c>
      <c r="E23" s="68">
        <v>161374</v>
      </c>
      <c r="F23" s="132">
        <f t="shared" si="0"/>
        <v>4.5766238642741493E-2</v>
      </c>
      <c r="G23" s="132">
        <f t="shared" si="1"/>
        <v>-1.6743641924909517E-2</v>
      </c>
      <c r="H23" s="68">
        <f t="shared" si="2"/>
        <v>-2748</v>
      </c>
      <c r="I23" s="52">
        <f t="shared" si="3"/>
        <v>0.24821605997651522</v>
      </c>
      <c r="J23" s="90">
        <f t="shared" si="4"/>
        <v>-1294</v>
      </c>
      <c r="K23" s="10"/>
      <c r="U23" s="3"/>
      <c r="V23" s="29"/>
    </row>
    <row r="24" spans="1:29">
      <c r="A24" s="53">
        <v>32</v>
      </c>
      <c r="B24" s="51" t="s">
        <v>31</v>
      </c>
      <c r="C24" s="68">
        <v>53494</v>
      </c>
      <c r="D24" s="68">
        <v>54277</v>
      </c>
      <c r="E24" s="68">
        <v>54461</v>
      </c>
      <c r="F24" s="132">
        <f t="shared" si="0"/>
        <v>1.5445332722262227E-2</v>
      </c>
      <c r="G24" s="132">
        <f t="shared" si="1"/>
        <v>1.8076793659101954E-2</v>
      </c>
      <c r="H24" s="68">
        <f t="shared" si="2"/>
        <v>967</v>
      </c>
      <c r="I24" s="52">
        <f t="shared" si="3"/>
        <v>-8.7345316592900374E-2</v>
      </c>
      <c r="J24" s="90">
        <f t="shared" si="4"/>
        <v>184</v>
      </c>
      <c r="K24" s="10"/>
      <c r="U24" s="3"/>
      <c r="V24" s="11"/>
    </row>
    <row r="25" spans="1:29">
      <c r="A25" s="53">
        <v>33</v>
      </c>
      <c r="B25" s="51" t="s">
        <v>32</v>
      </c>
      <c r="C25" s="68">
        <v>165641</v>
      </c>
      <c r="D25" s="68">
        <v>161862</v>
      </c>
      <c r="E25" s="68">
        <v>159983</v>
      </c>
      <c r="F25" s="132">
        <f t="shared" si="0"/>
        <v>4.537174611016466E-2</v>
      </c>
      <c r="G25" s="132">
        <f t="shared" si="1"/>
        <v>-3.4158209622013873E-2</v>
      </c>
      <c r="H25" s="68">
        <f t="shared" si="2"/>
        <v>-5658</v>
      </c>
      <c r="I25" s="52">
        <f t="shared" si="3"/>
        <v>0.5110649444494626</v>
      </c>
      <c r="J25" s="90">
        <f t="shared" si="4"/>
        <v>-1879</v>
      </c>
      <c r="K25" s="10"/>
      <c r="U25" s="3"/>
      <c r="V25" s="11"/>
    </row>
    <row r="26" spans="1:29" s="12" customFormat="1">
      <c r="A26" s="170" t="s">
        <v>254</v>
      </c>
      <c r="B26" s="170"/>
      <c r="C26" s="84">
        <v>3537120</v>
      </c>
      <c r="D26" s="84">
        <v>3538001</v>
      </c>
      <c r="E26" s="84">
        <v>3526049</v>
      </c>
      <c r="F26" s="132">
        <f t="shared" si="0"/>
        <v>1</v>
      </c>
      <c r="G26" s="132">
        <f t="shared" si="1"/>
        <v>-3.129947527932329E-3</v>
      </c>
      <c r="H26" s="68">
        <f t="shared" si="2"/>
        <v>-11071</v>
      </c>
      <c r="I26" s="52">
        <f t="shared" si="3"/>
        <v>1</v>
      </c>
      <c r="J26" s="90">
        <f t="shared" si="4"/>
        <v>-11952</v>
      </c>
      <c r="K26" s="11"/>
      <c r="U26" s="3"/>
      <c r="V26" s="11"/>
      <c r="W26" s="32"/>
      <c r="X26" s="32"/>
      <c r="Y26" s="32"/>
      <c r="Z26" s="32"/>
      <c r="AA26" s="32"/>
      <c r="AB26" s="32"/>
      <c r="AC26" s="32"/>
    </row>
    <row r="27" spans="1:29">
      <c r="C27" s="14"/>
      <c r="E27" s="14"/>
      <c r="F27" s="73"/>
      <c r="H27" s="23"/>
      <c r="I27" s="22"/>
      <c r="K27" s="11"/>
      <c r="U27" s="3"/>
      <c r="V27" s="11"/>
    </row>
    <row r="28" spans="1:29">
      <c r="K28" s="11"/>
      <c r="U28" s="3"/>
      <c r="V28" s="11"/>
    </row>
    <row r="29" spans="1:29">
      <c r="K29" s="11"/>
      <c r="U29" s="3"/>
      <c r="V29" s="11"/>
    </row>
    <row r="30" spans="1:29">
      <c r="B30" s="10"/>
      <c r="C30" s="10"/>
      <c r="K30" s="11"/>
    </row>
    <row r="31" spans="1:29">
      <c r="B31" s="10"/>
      <c r="C31" s="10"/>
      <c r="K31" s="11"/>
    </row>
    <row r="32" spans="1:29">
      <c r="B32" s="10"/>
      <c r="C32" s="10"/>
      <c r="K32" s="11"/>
    </row>
    <row r="33" spans="2:11">
      <c r="B33" s="71"/>
      <c r="C33" s="10"/>
      <c r="K33" s="11"/>
    </row>
    <row r="34" spans="2:11">
      <c r="B34" s="10"/>
      <c r="C34" s="10"/>
      <c r="K34" s="11"/>
    </row>
    <row r="35" spans="2:11">
      <c r="B35" s="10"/>
      <c r="C35" s="10"/>
      <c r="K35" s="11"/>
    </row>
    <row r="36" spans="2:11">
      <c r="B36" s="10"/>
      <c r="C36" s="10"/>
      <c r="K36" s="10"/>
    </row>
    <row r="37" spans="2:11">
      <c r="K37" s="10"/>
    </row>
    <row r="38" spans="2:11">
      <c r="K38" s="10"/>
    </row>
    <row r="39" spans="2:11">
      <c r="K39" s="10"/>
    </row>
    <row r="40" spans="2:11">
      <c r="K40" s="10"/>
    </row>
    <row r="41" spans="2:11">
      <c r="K41" s="10"/>
    </row>
    <row r="42" spans="2:11">
      <c r="K42" s="10"/>
    </row>
    <row r="43" spans="2:11">
      <c r="K43" s="10"/>
    </row>
    <row r="44" spans="2:11">
      <c r="K44" s="10"/>
    </row>
    <row r="45" spans="2:11">
      <c r="K45" s="10"/>
    </row>
    <row r="46" spans="2:11">
      <c r="K46" s="10"/>
    </row>
    <row r="47" spans="2:11">
      <c r="K47" s="10"/>
    </row>
    <row r="48" spans="2:11">
      <c r="K48" s="10"/>
    </row>
    <row r="49" spans="11:11">
      <c r="K49" s="10"/>
    </row>
    <row r="50" spans="11:11">
      <c r="K50" s="10"/>
    </row>
    <row r="51" spans="11:11">
      <c r="K51" s="10"/>
    </row>
    <row r="52" spans="11:11">
      <c r="K52" s="10"/>
    </row>
    <row r="53" spans="11:11">
      <c r="K53" s="10"/>
    </row>
    <row r="54" spans="11:11">
      <c r="K54" s="10"/>
    </row>
    <row r="55" spans="11:11">
      <c r="K55" s="10"/>
    </row>
    <row r="56" spans="11:11">
      <c r="K56" s="10"/>
    </row>
    <row r="57" spans="11:11">
      <c r="K57" s="10"/>
    </row>
    <row r="58" spans="11:11">
      <c r="K58" s="10"/>
    </row>
    <row r="59" spans="11:11">
      <c r="K59" s="10"/>
    </row>
    <row r="60" spans="11:11">
      <c r="K60" s="10"/>
    </row>
    <row r="61" spans="11:11">
      <c r="K61" s="10"/>
    </row>
    <row r="62" spans="11:11">
      <c r="K62" s="10"/>
    </row>
    <row r="63" spans="11:11">
      <c r="K63" s="10"/>
    </row>
    <row r="64" spans="11:11">
      <c r="K64" s="10"/>
    </row>
    <row r="65" spans="11:11">
      <c r="K65" s="10"/>
    </row>
    <row r="66" spans="11:11">
      <c r="K66" s="10"/>
    </row>
    <row r="67" spans="11:11">
      <c r="K67" s="10"/>
    </row>
    <row r="68" spans="11:11">
      <c r="K68" s="10"/>
    </row>
    <row r="69" spans="11:11">
      <c r="K69" s="10"/>
    </row>
    <row r="70" spans="11:11">
      <c r="K70" s="10"/>
    </row>
    <row r="71" spans="11:11">
      <c r="K71" s="10"/>
    </row>
    <row r="72" spans="11:11">
      <c r="K72" s="10"/>
    </row>
    <row r="73" spans="11:11">
      <c r="K73" s="10"/>
    </row>
    <row r="74" spans="11:11">
      <c r="K74" s="10"/>
    </row>
    <row r="75" spans="11:11">
      <c r="K75" s="10"/>
    </row>
    <row r="76" spans="11:11">
      <c r="K76" s="10"/>
    </row>
    <row r="77" spans="11:11">
      <c r="K77" s="10"/>
    </row>
    <row r="78" spans="11:11">
      <c r="K78" s="10"/>
    </row>
  </sheetData>
  <mergeCells count="1">
    <mergeCell ref="A26:B26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W95"/>
  <sheetViews>
    <sheetView topLeftCell="L1" workbookViewId="0">
      <pane ySplit="1" topLeftCell="A2" activePane="bottomLeft" state="frozen"/>
      <selection pane="bottomLeft" activeCell="L20" sqref="L20"/>
    </sheetView>
  </sheetViews>
  <sheetFormatPr defaultColWidth="9.1796875" defaultRowHeight="14.5"/>
  <cols>
    <col min="1" max="1" width="13.7265625" style="8" bestFit="1" customWidth="1"/>
    <col min="2" max="2" width="34.453125" style="8" bestFit="1" customWidth="1"/>
    <col min="3" max="3" width="12" style="8" customWidth="1"/>
    <col min="4" max="4" width="12" style="8" bestFit="1" customWidth="1"/>
    <col min="5" max="5" width="12" style="8" customWidth="1"/>
    <col min="6" max="6" width="17.81640625" style="8" customWidth="1"/>
    <col min="7" max="7" width="27.1796875" style="8" customWidth="1"/>
    <col min="8" max="8" width="26.453125" style="8" customWidth="1"/>
    <col min="9" max="9" width="20.453125" style="8" customWidth="1"/>
    <col min="10" max="10" width="23.453125" style="8" customWidth="1"/>
    <col min="11" max="12" width="9.1796875" style="8"/>
    <col min="13" max="13" width="42.81640625" style="8" bestFit="1" customWidth="1"/>
    <col min="14" max="21" width="9.1796875" style="8"/>
    <col min="22" max="22" width="32.1796875" style="8" bestFit="1" customWidth="1"/>
    <col min="23" max="16384" width="9.1796875" style="8"/>
  </cols>
  <sheetData>
    <row r="1" spans="1:22" ht="29.5" thickBot="1">
      <c r="A1" s="16" t="s">
        <v>1</v>
      </c>
      <c r="B1" s="7" t="s">
        <v>90</v>
      </c>
      <c r="C1" s="59">
        <v>42036</v>
      </c>
      <c r="D1" s="59">
        <v>42370</v>
      </c>
      <c r="E1" s="59">
        <v>42401</v>
      </c>
      <c r="F1" s="1" t="s">
        <v>288</v>
      </c>
      <c r="G1" s="1" t="s">
        <v>294</v>
      </c>
      <c r="H1" s="1" t="s">
        <v>295</v>
      </c>
      <c r="I1" s="1" t="s">
        <v>291</v>
      </c>
      <c r="J1" s="49" t="s">
        <v>296</v>
      </c>
    </row>
    <row r="2" spans="1:22" ht="15" thickBot="1">
      <c r="A2" s="50">
        <v>1</v>
      </c>
      <c r="B2" s="51" t="s">
        <v>2</v>
      </c>
      <c r="C2" s="90">
        <v>15070</v>
      </c>
      <c r="D2" s="90">
        <v>16172</v>
      </c>
      <c r="E2" s="90">
        <v>16184</v>
      </c>
      <c r="F2" s="132">
        <f t="shared" ref="F2:F65" si="0">E2/$E$90</f>
        <v>9.4606759963990501E-3</v>
      </c>
      <c r="G2" s="132">
        <f t="shared" ref="G2:G65" si="1">(E2-C2)/C2</f>
        <v>7.3921698739216987E-2</v>
      </c>
      <c r="H2" s="68">
        <f t="shared" ref="H2:H65" si="2">E2-C2</f>
        <v>1114</v>
      </c>
      <c r="I2" s="52">
        <f>H2/$H$90</f>
        <v>2.5844469190794358E-2</v>
      </c>
      <c r="J2" s="90">
        <f t="shared" ref="J2:J65" si="3">E2-D2</f>
        <v>12</v>
      </c>
      <c r="M2" s="136" t="s">
        <v>357</v>
      </c>
      <c r="N2" s="144">
        <v>9.7087378640776698E-2</v>
      </c>
    </row>
    <row r="3" spans="1:22" ht="15" thickBot="1">
      <c r="A3" s="50">
        <v>2</v>
      </c>
      <c r="B3" s="51" t="s">
        <v>3</v>
      </c>
      <c r="C3" s="90">
        <v>2361</v>
      </c>
      <c r="D3" s="90">
        <v>2875</v>
      </c>
      <c r="E3" s="90">
        <v>2620</v>
      </c>
      <c r="F3" s="132">
        <f t="shared" si="0"/>
        <v>1.5315726094022189E-3</v>
      </c>
      <c r="G3" s="132">
        <f t="shared" si="1"/>
        <v>0.10969927996611606</v>
      </c>
      <c r="H3" s="68">
        <f t="shared" si="2"/>
        <v>259</v>
      </c>
      <c r="I3" s="52">
        <f t="shared" ref="I3:I66" si="4">H3/$H$90</f>
        <v>6.0087230883444694E-3</v>
      </c>
      <c r="J3" s="90">
        <f t="shared" si="3"/>
        <v>-255</v>
      </c>
      <c r="M3" s="140" t="s">
        <v>366</v>
      </c>
      <c r="N3" s="144">
        <v>0.10969927996611606</v>
      </c>
    </row>
    <row r="4" spans="1:22" ht="15" thickBot="1">
      <c r="A4" s="50">
        <v>3</v>
      </c>
      <c r="B4" s="51" t="s">
        <v>4</v>
      </c>
      <c r="C4" s="90">
        <v>1147</v>
      </c>
      <c r="D4" s="90">
        <v>1167</v>
      </c>
      <c r="E4" s="90">
        <v>1165</v>
      </c>
      <c r="F4" s="132">
        <f t="shared" si="0"/>
        <v>6.8102369845556682E-4</v>
      </c>
      <c r="G4" s="132">
        <f t="shared" si="1"/>
        <v>1.5693112467306015E-2</v>
      </c>
      <c r="H4" s="68">
        <f t="shared" si="2"/>
        <v>18</v>
      </c>
      <c r="I4" s="52">
        <f t="shared" si="4"/>
        <v>4.1759465478841872E-4</v>
      </c>
      <c r="J4" s="90">
        <f t="shared" si="3"/>
        <v>-2</v>
      </c>
      <c r="M4" s="140" t="s">
        <v>336</v>
      </c>
      <c r="N4" s="144">
        <v>0.11411411411411411</v>
      </c>
    </row>
    <row r="5" spans="1:22" ht="15" thickBot="1">
      <c r="A5" s="50">
        <v>5</v>
      </c>
      <c r="B5" s="51" t="s">
        <v>5</v>
      </c>
      <c r="C5" s="90">
        <v>704</v>
      </c>
      <c r="D5" s="90">
        <v>636</v>
      </c>
      <c r="E5" s="90">
        <v>608</v>
      </c>
      <c r="F5" s="132">
        <f t="shared" si="0"/>
        <v>3.5541837653303406E-4</v>
      </c>
      <c r="G5" s="132">
        <f t="shared" si="1"/>
        <v>-0.13636363636363635</v>
      </c>
      <c r="H5" s="68">
        <f t="shared" si="2"/>
        <v>-96</v>
      </c>
      <c r="I5" s="52">
        <f t="shared" si="4"/>
        <v>-2.2271714922048997E-3</v>
      </c>
      <c r="J5" s="90">
        <f t="shared" si="3"/>
        <v>-28</v>
      </c>
      <c r="M5" s="140" t="s">
        <v>360</v>
      </c>
      <c r="N5" s="144">
        <v>0.1185739296514404</v>
      </c>
    </row>
    <row r="6" spans="1:22" ht="15.75" customHeight="1" thickBot="1">
      <c r="A6" s="50">
        <v>6</v>
      </c>
      <c r="B6" s="51" t="s">
        <v>6</v>
      </c>
      <c r="C6" s="90">
        <v>53</v>
      </c>
      <c r="D6" s="90">
        <v>51</v>
      </c>
      <c r="E6" s="90">
        <v>40</v>
      </c>
      <c r="F6" s="132">
        <f t="shared" si="0"/>
        <v>2.3382787929804872E-5</v>
      </c>
      <c r="G6" s="132">
        <f t="shared" si="1"/>
        <v>-0.24528301886792453</v>
      </c>
      <c r="H6" s="68">
        <f t="shared" si="2"/>
        <v>-13</v>
      </c>
      <c r="I6" s="52">
        <f t="shared" si="4"/>
        <v>-3.0159613956941348E-4</v>
      </c>
      <c r="J6" s="90">
        <f t="shared" si="3"/>
        <v>-11</v>
      </c>
      <c r="M6" s="140" t="s">
        <v>372</v>
      </c>
      <c r="N6" s="144">
        <v>0.12144942310365599</v>
      </c>
    </row>
    <row r="7" spans="1:22" ht="15" thickBot="1">
      <c r="A7" s="50">
        <v>7</v>
      </c>
      <c r="B7" s="51" t="s">
        <v>7</v>
      </c>
      <c r="C7" s="90">
        <v>901</v>
      </c>
      <c r="D7" s="90">
        <v>882</v>
      </c>
      <c r="E7" s="90">
        <v>859</v>
      </c>
      <c r="F7" s="132">
        <f t="shared" si="0"/>
        <v>5.0214537079255959E-4</v>
      </c>
      <c r="G7" s="132">
        <f t="shared" si="1"/>
        <v>-4.6614872364039953E-2</v>
      </c>
      <c r="H7" s="68">
        <f t="shared" si="2"/>
        <v>-42</v>
      </c>
      <c r="I7" s="52">
        <f t="shared" si="4"/>
        <v>-9.7438752783964369E-4</v>
      </c>
      <c r="J7" s="90">
        <f t="shared" si="3"/>
        <v>-23</v>
      </c>
      <c r="M7" s="140" t="s">
        <v>373</v>
      </c>
      <c r="N7" s="144">
        <v>0.13806451612903226</v>
      </c>
    </row>
    <row r="8" spans="1:22" ht="15" thickBot="1">
      <c r="A8" s="50">
        <v>8</v>
      </c>
      <c r="B8" s="51" t="s">
        <v>292</v>
      </c>
      <c r="C8" s="90">
        <v>4438</v>
      </c>
      <c r="D8" s="90">
        <v>4526</v>
      </c>
      <c r="E8" s="90">
        <v>4544</v>
      </c>
      <c r="F8" s="132">
        <f t="shared" si="0"/>
        <v>2.6562847088258332E-3</v>
      </c>
      <c r="G8" s="132">
        <f t="shared" si="1"/>
        <v>2.3884632717440287E-2</v>
      </c>
      <c r="H8" s="68">
        <f t="shared" si="2"/>
        <v>106</v>
      </c>
      <c r="I8" s="52">
        <f t="shared" si="4"/>
        <v>2.4591685226429101E-3</v>
      </c>
      <c r="J8" s="90">
        <f t="shared" si="3"/>
        <v>18</v>
      </c>
      <c r="M8" s="140" t="s">
        <v>362</v>
      </c>
      <c r="N8" s="144">
        <v>0.25254483761512359</v>
      </c>
    </row>
    <row r="9" spans="1:22" ht="15" thickBot="1">
      <c r="A9" s="50">
        <v>9</v>
      </c>
      <c r="B9" s="51" t="s">
        <v>8</v>
      </c>
      <c r="C9" s="90">
        <v>443</v>
      </c>
      <c r="D9" s="90">
        <v>436</v>
      </c>
      <c r="E9" s="90">
        <v>430</v>
      </c>
      <c r="F9" s="132">
        <f t="shared" si="0"/>
        <v>2.5136497024540237E-4</v>
      </c>
      <c r="G9" s="132">
        <f t="shared" si="1"/>
        <v>-2.9345372460496615E-2</v>
      </c>
      <c r="H9" s="68">
        <f t="shared" si="2"/>
        <v>-13</v>
      </c>
      <c r="I9" s="52">
        <f t="shared" si="4"/>
        <v>-3.0159613956941348E-4</v>
      </c>
      <c r="J9" s="90">
        <f t="shared" si="3"/>
        <v>-6</v>
      </c>
      <c r="M9" s="140" t="s">
        <v>374</v>
      </c>
      <c r="N9" s="144">
        <v>0.27500000000000002</v>
      </c>
    </row>
    <row r="10" spans="1:22" ht="15" thickBot="1">
      <c r="A10" s="53">
        <v>10</v>
      </c>
      <c r="B10" s="51" t="s">
        <v>9</v>
      </c>
      <c r="C10" s="68">
        <v>41325</v>
      </c>
      <c r="D10" s="68">
        <v>41572</v>
      </c>
      <c r="E10" s="68">
        <v>41532</v>
      </c>
      <c r="F10" s="132">
        <f t="shared" si="0"/>
        <v>2.4278348707516398E-2</v>
      </c>
      <c r="G10" s="132">
        <f t="shared" si="1"/>
        <v>5.0090744101633396E-3</v>
      </c>
      <c r="H10" s="68">
        <f t="shared" si="2"/>
        <v>207</v>
      </c>
      <c r="I10" s="52">
        <f t="shared" si="4"/>
        <v>4.8023385300668148E-3</v>
      </c>
      <c r="J10" s="90">
        <f t="shared" si="3"/>
        <v>-40</v>
      </c>
      <c r="M10" s="140" t="s">
        <v>337</v>
      </c>
      <c r="N10" s="144">
        <v>0.32453567937438904</v>
      </c>
    </row>
    <row r="11" spans="1:22">
      <c r="A11" s="53">
        <v>11</v>
      </c>
      <c r="B11" s="51" t="s">
        <v>10</v>
      </c>
      <c r="C11" s="68">
        <v>634</v>
      </c>
      <c r="D11" s="68">
        <v>648</v>
      </c>
      <c r="E11" s="68">
        <v>648</v>
      </c>
      <c r="F11" s="132">
        <f t="shared" si="0"/>
        <v>3.7880116446283892E-4</v>
      </c>
      <c r="G11" s="132">
        <f t="shared" si="1"/>
        <v>2.2082018927444796E-2</v>
      </c>
      <c r="H11" s="68">
        <f t="shared" si="2"/>
        <v>14</v>
      </c>
      <c r="I11" s="52">
        <f t="shared" si="4"/>
        <v>3.2479584261321456E-4</v>
      </c>
      <c r="J11" s="90">
        <f t="shared" si="3"/>
        <v>0</v>
      </c>
      <c r="M11" s="164" t="s">
        <v>367</v>
      </c>
      <c r="N11" s="144">
        <v>0.92655367231638419</v>
      </c>
      <c r="V11" s="28"/>
    </row>
    <row r="12" spans="1:22">
      <c r="A12" s="53">
        <v>12</v>
      </c>
      <c r="B12" s="51" t="s">
        <v>11</v>
      </c>
      <c r="C12" s="68">
        <v>43</v>
      </c>
      <c r="D12" s="68">
        <v>44</v>
      </c>
      <c r="E12" s="68">
        <v>44</v>
      </c>
      <c r="F12" s="132">
        <f t="shared" si="0"/>
        <v>2.5721066722785357E-5</v>
      </c>
      <c r="G12" s="132">
        <f t="shared" si="1"/>
        <v>2.3255813953488372E-2</v>
      </c>
      <c r="H12" s="68">
        <f t="shared" si="2"/>
        <v>1</v>
      </c>
      <c r="I12" s="52">
        <f t="shared" si="4"/>
        <v>2.3199703043801038E-5</v>
      </c>
      <c r="J12" s="90">
        <f t="shared" si="3"/>
        <v>0</v>
      </c>
      <c r="N12" s="28"/>
      <c r="V12" s="28"/>
    </row>
    <row r="13" spans="1:22">
      <c r="A13" s="53">
        <v>13</v>
      </c>
      <c r="B13" s="51" t="s">
        <v>12</v>
      </c>
      <c r="C13" s="68">
        <v>17189</v>
      </c>
      <c r="D13" s="68">
        <v>16786</v>
      </c>
      <c r="E13" s="68">
        <v>16743</v>
      </c>
      <c r="F13" s="132">
        <f t="shared" si="0"/>
        <v>9.7874504577180731E-3</v>
      </c>
      <c r="G13" s="132">
        <f t="shared" si="1"/>
        <v>-2.5946826458781779E-2</v>
      </c>
      <c r="H13" s="68">
        <f t="shared" si="2"/>
        <v>-446</v>
      </c>
      <c r="I13" s="52">
        <f t="shared" si="4"/>
        <v>-1.0347067557535264E-2</v>
      </c>
      <c r="J13" s="90">
        <f t="shared" si="3"/>
        <v>-43</v>
      </c>
      <c r="M13" s="3"/>
      <c r="N13" s="11"/>
      <c r="V13" s="28"/>
    </row>
    <row r="14" spans="1:22">
      <c r="A14" s="53">
        <v>14</v>
      </c>
      <c r="B14" s="51" t="s">
        <v>13</v>
      </c>
      <c r="C14" s="68">
        <v>33867</v>
      </c>
      <c r="D14" s="68">
        <v>32500</v>
      </c>
      <c r="E14" s="68">
        <v>32500</v>
      </c>
      <c r="F14" s="132">
        <f t="shared" si="0"/>
        <v>1.8998515192966456E-2</v>
      </c>
      <c r="G14" s="132">
        <f t="shared" si="1"/>
        <v>-4.0363775947087135E-2</v>
      </c>
      <c r="H14" s="68">
        <f t="shared" si="2"/>
        <v>-1367</v>
      </c>
      <c r="I14" s="52">
        <f t="shared" si="4"/>
        <v>-3.1713994060876022E-2</v>
      </c>
      <c r="J14" s="90">
        <f t="shared" si="3"/>
        <v>0</v>
      </c>
      <c r="M14" s="3"/>
      <c r="N14" s="11"/>
      <c r="V14" s="28"/>
    </row>
    <row r="15" spans="1:22">
      <c r="A15" s="53">
        <v>15</v>
      </c>
      <c r="B15" s="51" t="s">
        <v>14</v>
      </c>
      <c r="C15" s="68">
        <v>6649</v>
      </c>
      <c r="D15" s="68">
        <v>6407</v>
      </c>
      <c r="E15" s="68">
        <v>6424</v>
      </c>
      <c r="F15" s="132">
        <f t="shared" si="0"/>
        <v>3.7552757415266623E-3</v>
      </c>
      <c r="G15" s="132">
        <f t="shared" si="1"/>
        <v>-3.3839675139118668E-2</v>
      </c>
      <c r="H15" s="68">
        <f t="shared" si="2"/>
        <v>-225</v>
      </c>
      <c r="I15" s="52">
        <f t="shared" si="4"/>
        <v>-5.2199331848552339E-3</v>
      </c>
      <c r="J15" s="90">
        <f t="shared" si="3"/>
        <v>17</v>
      </c>
      <c r="M15" s="3"/>
      <c r="N15" s="11"/>
      <c r="V15" s="28"/>
    </row>
    <row r="16" spans="1:22">
      <c r="A16" s="53">
        <v>16</v>
      </c>
      <c r="B16" s="51" t="s">
        <v>15</v>
      </c>
      <c r="C16" s="68">
        <v>10505</v>
      </c>
      <c r="D16" s="68">
        <v>10525</v>
      </c>
      <c r="E16" s="68">
        <v>10420</v>
      </c>
      <c r="F16" s="132">
        <f t="shared" si="0"/>
        <v>6.0912162557141686E-3</v>
      </c>
      <c r="G16" s="132">
        <f t="shared" si="1"/>
        <v>-8.0913850547358404E-3</v>
      </c>
      <c r="H16" s="68">
        <f t="shared" si="2"/>
        <v>-85</v>
      </c>
      <c r="I16" s="52">
        <f t="shared" si="4"/>
        <v>-1.9719747587230883E-3</v>
      </c>
      <c r="J16" s="90">
        <f t="shared" si="3"/>
        <v>-105</v>
      </c>
      <c r="M16" s="3"/>
      <c r="N16" s="11"/>
      <c r="V16" s="28"/>
    </row>
    <row r="17" spans="1:22">
      <c r="A17" s="53">
        <v>17</v>
      </c>
      <c r="B17" s="51" t="s">
        <v>16</v>
      </c>
      <c r="C17" s="68">
        <v>2264</v>
      </c>
      <c r="D17" s="68">
        <v>2379</v>
      </c>
      <c r="E17" s="68">
        <v>2372</v>
      </c>
      <c r="F17" s="132">
        <f t="shared" si="0"/>
        <v>1.3865993242374289E-3</v>
      </c>
      <c r="G17" s="132">
        <f t="shared" si="1"/>
        <v>4.7703180212014133E-2</v>
      </c>
      <c r="H17" s="68">
        <f t="shared" si="2"/>
        <v>108</v>
      </c>
      <c r="I17" s="52">
        <f t="shared" si="4"/>
        <v>2.5055679287305124E-3</v>
      </c>
      <c r="J17" s="90">
        <f t="shared" si="3"/>
        <v>-7</v>
      </c>
      <c r="M17" s="3"/>
      <c r="N17" s="11"/>
      <c r="V17" s="28"/>
    </row>
    <row r="18" spans="1:22">
      <c r="A18" s="53">
        <v>18</v>
      </c>
      <c r="B18" s="51" t="s">
        <v>17</v>
      </c>
      <c r="C18" s="68">
        <v>8766</v>
      </c>
      <c r="D18" s="68">
        <v>8232</v>
      </c>
      <c r="E18" s="68">
        <v>8145</v>
      </c>
      <c r="F18" s="132">
        <f t="shared" si="0"/>
        <v>4.7613201922065166E-3</v>
      </c>
      <c r="G18" s="132">
        <f t="shared" si="1"/>
        <v>-7.0841889117043116E-2</v>
      </c>
      <c r="H18" s="68">
        <f t="shared" si="2"/>
        <v>-621</v>
      </c>
      <c r="I18" s="52">
        <f t="shared" si="4"/>
        <v>-1.4407015590200446E-2</v>
      </c>
      <c r="J18" s="90">
        <f t="shared" si="3"/>
        <v>-87</v>
      </c>
      <c r="M18" s="3"/>
      <c r="N18" s="11"/>
      <c r="V18" s="28"/>
    </row>
    <row r="19" spans="1:22">
      <c r="A19" s="53">
        <v>19</v>
      </c>
      <c r="B19" s="51" t="s">
        <v>18</v>
      </c>
      <c r="C19" s="68">
        <v>308</v>
      </c>
      <c r="D19" s="68">
        <v>297</v>
      </c>
      <c r="E19" s="68">
        <v>291</v>
      </c>
      <c r="F19" s="132">
        <f t="shared" si="0"/>
        <v>1.7010978218933044E-4</v>
      </c>
      <c r="G19" s="132">
        <f t="shared" si="1"/>
        <v>-5.5194805194805192E-2</v>
      </c>
      <c r="H19" s="68">
        <f t="shared" si="2"/>
        <v>-17</v>
      </c>
      <c r="I19" s="52">
        <f t="shared" si="4"/>
        <v>-3.9439495174461769E-4</v>
      </c>
      <c r="J19" s="90">
        <f t="shared" si="3"/>
        <v>-6</v>
      </c>
      <c r="M19" s="3"/>
      <c r="N19" s="11"/>
      <c r="V19" s="28"/>
    </row>
    <row r="20" spans="1:22">
      <c r="A20" s="53">
        <v>20</v>
      </c>
      <c r="B20" s="51" t="s">
        <v>19</v>
      </c>
      <c r="C20" s="68">
        <v>4301</v>
      </c>
      <c r="D20" s="68">
        <v>4351</v>
      </c>
      <c r="E20" s="68">
        <v>4358</v>
      </c>
      <c r="F20" s="132">
        <f t="shared" si="0"/>
        <v>2.5475547449522406E-3</v>
      </c>
      <c r="G20" s="132">
        <f t="shared" si="1"/>
        <v>1.3252731922808649E-2</v>
      </c>
      <c r="H20" s="68">
        <f t="shared" si="2"/>
        <v>57</v>
      </c>
      <c r="I20" s="52">
        <f t="shared" si="4"/>
        <v>1.3223830734966592E-3</v>
      </c>
      <c r="J20" s="90">
        <f t="shared" si="3"/>
        <v>7</v>
      </c>
      <c r="M20" s="3"/>
      <c r="N20" s="11"/>
      <c r="V20" s="28"/>
    </row>
    <row r="21" spans="1:22">
      <c r="A21" s="53">
        <v>21</v>
      </c>
      <c r="B21" s="51" t="s">
        <v>20</v>
      </c>
      <c r="C21" s="68">
        <v>309</v>
      </c>
      <c r="D21" s="68">
        <v>342</v>
      </c>
      <c r="E21" s="68">
        <v>339</v>
      </c>
      <c r="F21" s="132">
        <f t="shared" si="0"/>
        <v>1.9816912770509627E-4</v>
      </c>
      <c r="G21" s="132">
        <f t="shared" si="1"/>
        <v>9.7087378640776698E-2</v>
      </c>
      <c r="H21" s="68">
        <f t="shared" si="2"/>
        <v>30</v>
      </c>
      <c r="I21" s="52">
        <f t="shared" si="4"/>
        <v>6.9599109131403118E-4</v>
      </c>
      <c r="J21" s="90">
        <f t="shared" si="3"/>
        <v>-3</v>
      </c>
      <c r="M21" s="3"/>
      <c r="N21" s="11"/>
    </row>
    <row r="22" spans="1:22">
      <c r="A22" s="53">
        <v>22</v>
      </c>
      <c r="B22" s="51" t="s">
        <v>21</v>
      </c>
      <c r="C22" s="68">
        <v>12391</v>
      </c>
      <c r="D22" s="68">
        <v>12644</v>
      </c>
      <c r="E22" s="68">
        <v>12611</v>
      </c>
      <c r="F22" s="132">
        <f t="shared" si="0"/>
        <v>7.3720084645692305E-3</v>
      </c>
      <c r="G22" s="132">
        <f t="shared" si="1"/>
        <v>1.7754822048260833E-2</v>
      </c>
      <c r="H22" s="68">
        <f t="shared" si="2"/>
        <v>220</v>
      </c>
      <c r="I22" s="52">
        <f t="shared" si="4"/>
        <v>5.1039346696362285E-3</v>
      </c>
      <c r="J22" s="90">
        <f t="shared" si="3"/>
        <v>-33</v>
      </c>
      <c r="M22" s="3"/>
      <c r="N22" s="11"/>
    </row>
    <row r="23" spans="1:22">
      <c r="A23" s="53">
        <v>23</v>
      </c>
      <c r="B23" s="51" t="s">
        <v>22</v>
      </c>
      <c r="C23" s="68">
        <v>13288</v>
      </c>
      <c r="D23" s="68">
        <v>13528</v>
      </c>
      <c r="E23" s="68">
        <v>13442</v>
      </c>
      <c r="F23" s="132">
        <f t="shared" si="0"/>
        <v>7.8577858838109263E-3</v>
      </c>
      <c r="G23" s="132">
        <f t="shared" si="1"/>
        <v>1.1589403973509934E-2</v>
      </c>
      <c r="H23" s="68">
        <f t="shared" si="2"/>
        <v>154</v>
      </c>
      <c r="I23" s="52">
        <f t="shared" si="4"/>
        <v>3.5727542687453602E-3</v>
      </c>
      <c r="J23" s="90">
        <f t="shared" si="3"/>
        <v>-86</v>
      </c>
    </row>
    <row r="24" spans="1:22">
      <c r="A24" s="53">
        <v>24</v>
      </c>
      <c r="B24" s="51" t="s">
        <v>23</v>
      </c>
      <c r="C24" s="68">
        <v>7666</v>
      </c>
      <c r="D24" s="68">
        <v>7502</v>
      </c>
      <c r="E24" s="68">
        <v>7454</v>
      </c>
      <c r="F24" s="132">
        <f t="shared" si="0"/>
        <v>4.3573825307191378E-3</v>
      </c>
      <c r="G24" s="132">
        <f t="shared" si="1"/>
        <v>-2.7654578659013829E-2</v>
      </c>
      <c r="H24" s="68">
        <f t="shared" si="2"/>
        <v>-212</v>
      </c>
      <c r="I24" s="52">
        <f t="shared" si="4"/>
        <v>-4.9183370452858203E-3</v>
      </c>
      <c r="J24" s="90">
        <f t="shared" si="3"/>
        <v>-48</v>
      </c>
    </row>
    <row r="25" spans="1:22">
      <c r="A25" s="53">
        <v>25</v>
      </c>
      <c r="B25" s="51" t="s">
        <v>24</v>
      </c>
      <c r="C25" s="68">
        <v>34778</v>
      </c>
      <c r="D25" s="68">
        <v>35000</v>
      </c>
      <c r="E25" s="68">
        <v>35023</v>
      </c>
      <c r="F25" s="132">
        <f t="shared" si="0"/>
        <v>2.0473384541638901E-2</v>
      </c>
      <c r="G25" s="132">
        <f t="shared" si="1"/>
        <v>7.0446834205532237E-3</v>
      </c>
      <c r="H25" s="68">
        <f t="shared" si="2"/>
        <v>245</v>
      </c>
      <c r="I25" s="52">
        <f t="shared" si="4"/>
        <v>5.6839272457312549E-3</v>
      </c>
      <c r="J25" s="90">
        <f t="shared" si="3"/>
        <v>23</v>
      </c>
    </row>
    <row r="26" spans="1:22">
      <c r="A26" s="53">
        <v>26</v>
      </c>
      <c r="B26" s="51" t="s">
        <v>25</v>
      </c>
      <c r="C26" s="68">
        <v>1653</v>
      </c>
      <c r="D26" s="68">
        <v>1654</v>
      </c>
      <c r="E26" s="68">
        <v>1657</v>
      </c>
      <c r="F26" s="132">
        <f t="shared" si="0"/>
        <v>9.6863198999216677E-4</v>
      </c>
      <c r="G26" s="132">
        <f t="shared" si="1"/>
        <v>2.4198427102238356E-3</v>
      </c>
      <c r="H26" s="68">
        <f t="shared" si="2"/>
        <v>4</v>
      </c>
      <c r="I26" s="52">
        <f t="shared" si="4"/>
        <v>9.2798812175204153E-5</v>
      </c>
      <c r="J26" s="90">
        <f t="shared" si="3"/>
        <v>3</v>
      </c>
    </row>
    <row r="27" spans="1:22">
      <c r="A27" s="53">
        <v>27</v>
      </c>
      <c r="B27" s="51" t="s">
        <v>26</v>
      </c>
      <c r="C27" s="68">
        <v>5314</v>
      </c>
      <c r="D27" s="68">
        <v>5580</v>
      </c>
      <c r="E27" s="68">
        <v>5615</v>
      </c>
      <c r="F27" s="132">
        <f t="shared" si="0"/>
        <v>3.2823588556463589E-3</v>
      </c>
      <c r="G27" s="132">
        <f t="shared" si="1"/>
        <v>5.6642830259691385E-2</v>
      </c>
      <c r="H27" s="68">
        <f t="shared" si="2"/>
        <v>301</v>
      </c>
      <c r="I27" s="52">
        <f t="shared" si="4"/>
        <v>6.9831106161841131E-3</v>
      </c>
      <c r="J27" s="90">
        <f t="shared" si="3"/>
        <v>35</v>
      </c>
    </row>
    <row r="28" spans="1:22">
      <c r="A28" s="53">
        <v>28</v>
      </c>
      <c r="B28" s="51" t="s">
        <v>27</v>
      </c>
      <c r="C28" s="68">
        <v>9401</v>
      </c>
      <c r="D28" s="68">
        <v>9933</v>
      </c>
      <c r="E28" s="68">
        <v>9984</v>
      </c>
      <c r="F28" s="132">
        <f t="shared" si="0"/>
        <v>5.836343867279296E-3</v>
      </c>
      <c r="G28" s="132">
        <f t="shared" si="1"/>
        <v>6.2014679289437297E-2</v>
      </c>
      <c r="H28" s="68">
        <f t="shared" si="2"/>
        <v>583</v>
      </c>
      <c r="I28" s="52">
        <f t="shared" si="4"/>
        <v>1.3525426874536006E-2</v>
      </c>
      <c r="J28" s="90">
        <f t="shared" si="3"/>
        <v>51</v>
      </c>
    </row>
    <row r="29" spans="1:22">
      <c r="A29" s="53">
        <v>29</v>
      </c>
      <c r="B29" s="51" t="s">
        <v>28</v>
      </c>
      <c r="C29" s="68">
        <v>3455</v>
      </c>
      <c r="D29" s="68">
        <v>3530</v>
      </c>
      <c r="E29" s="68">
        <v>3541</v>
      </c>
      <c r="F29" s="132">
        <f t="shared" si="0"/>
        <v>2.0699613014859763E-3</v>
      </c>
      <c r="G29" s="132">
        <f t="shared" si="1"/>
        <v>2.4891461649782922E-2</v>
      </c>
      <c r="H29" s="68">
        <f t="shared" si="2"/>
        <v>86</v>
      </c>
      <c r="I29" s="52">
        <f t="shared" si="4"/>
        <v>1.9951744617668892E-3</v>
      </c>
      <c r="J29" s="90">
        <f t="shared" si="3"/>
        <v>11</v>
      </c>
    </row>
    <row r="30" spans="1:22">
      <c r="A30" s="53">
        <v>30</v>
      </c>
      <c r="B30" s="51" t="s">
        <v>29</v>
      </c>
      <c r="C30" s="68">
        <v>1095</v>
      </c>
      <c r="D30" s="68">
        <v>1154</v>
      </c>
      <c r="E30" s="68">
        <v>1122</v>
      </c>
      <c r="F30" s="132">
        <f t="shared" si="0"/>
        <v>6.5588720143102666E-4</v>
      </c>
      <c r="G30" s="132">
        <f t="shared" si="1"/>
        <v>2.4657534246575342E-2</v>
      </c>
      <c r="H30" s="68">
        <f t="shared" si="2"/>
        <v>27</v>
      </c>
      <c r="I30" s="52">
        <f t="shared" si="4"/>
        <v>6.263919821826281E-4</v>
      </c>
      <c r="J30" s="90">
        <f t="shared" si="3"/>
        <v>-32</v>
      </c>
    </row>
    <row r="31" spans="1:22">
      <c r="A31" s="53">
        <v>31</v>
      </c>
      <c r="B31" s="51" t="s">
        <v>30</v>
      </c>
      <c r="C31" s="68">
        <v>20668</v>
      </c>
      <c r="D31" s="68">
        <v>21187</v>
      </c>
      <c r="E31" s="68">
        <v>21084</v>
      </c>
      <c r="F31" s="132">
        <f t="shared" si="0"/>
        <v>1.2325067517800147E-2</v>
      </c>
      <c r="G31" s="132">
        <f t="shared" si="1"/>
        <v>2.0127733694600348E-2</v>
      </c>
      <c r="H31" s="68">
        <f t="shared" si="2"/>
        <v>416</v>
      </c>
      <c r="I31" s="52">
        <f t="shared" si="4"/>
        <v>9.6510764662212315E-3</v>
      </c>
      <c r="J31" s="90">
        <f t="shared" si="3"/>
        <v>-103</v>
      </c>
    </row>
    <row r="32" spans="1:22">
      <c r="A32" s="53">
        <v>32</v>
      </c>
      <c r="B32" s="51" t="s">
        <v>31</v>
      </c>
      <c r="C32" s="68">
        <v>6212</v>
      </c>
      <c r="D32" s="68">
        <v>6269</v>
      </c>
      <c r="E32" s="68">
        <v>6294</v>
      </c>
      <c r="F32" s="132">
        <f t="shared" si="0"/>
        <v>3.6792816807547962E-3</v>
      </c>
      <c r="G32" s="132">
        <f t="shared" si="1"/>
        <v>1.3200257566001287E-2</v>
      </c>
      <c r="H32" s="68">
        <f t="shared" si="2"/>
        <v>82</v>
      </c>
      <c r="I32" s="52">
        <f t="shared" si="4"/>
        <v>1.9023756495916853E-3</v>
      </c>
      <c r="J32" s="90">
        <f t="shared" si="3"/>
        <v>25</v>
      </c>
    </row>
    <row r="33" spans="1:10">
      <c r="A33" s="53">
        <v>33</v>
      </c>
      <c r="B33" s="51" t="s">
        <v>32</v>
      </c>
      <c r="C33" s="68">
        <v>20752</v>
      </c>
      <c r="D33" s="68">
        <v>20365</v>
      </c>
      <c r="E33" s="68">
        <v>20269</v>
      </c>
      <c r="F33" s="132">
        <f t="shared" si="0"/>
        <v>1.1848643213730373E-2</v>
      </c>
      <c r="G33" s="132">
        <f t="shared" si="1"/>
        <v>-2.3274865073245953E-2</v>
      </c>
      <c r="H33" s="68">
        <f t="shared" si="2"/>
        <v>-483</v>
      </c>
      <c r="I33" s="52">
        <f t="shared" si="4"/>
        <v>-1.1205456570155902E-2</v>
      </c>
      <c r="J33" s="90">
        <f t="shared" si="3"/>
        <v>-96</v>
      </c>
    </row>
    <row r="34" spans="1:10">
      <c r="A34" s="53">
        <v>35</v>
      </c>
      <c r="B34" s="51" t="s">
        <v>33</v>
      </c>
      <c r="C34" s="90">
        <v>19949</v>
      </c>
      <c r="D34" s="90">
        <v>18807</v>
      </c>
      <c r="E34" s="90">
        <v>18656</v>
      </c>
      <c r="F34" s="132">
        <f t="shared" si="0"/>
        <v>1.0905732290460992E-2</v>
      </c>
      <c r="G34" s="132">
        <f t="shared" si="1"/>
        <v>-6.4815278961351447E-2</v>
      </c>
      <c r="H34" s="68">
        <f t="shared" si="2"/>
        <v>-1293</v>
      </c>
      <c r="I34" s="52">
        <f t="shared" si="4"/>
        <v>-2.9997216035634745E-2</v>
      </c>
      <c r="J34" s="90">
        <f t="shared" si="3"/>
        <v>-151</v>
      </c>
    </row>
    <row r="35" spans="1:10">
      <c r="A35" s="53">
        <v>36</v>
      </c>
      <c r="B35" s="51" t="s">
        <v>34</v>
      </c>
      <c r="C35" s="90">
        <v>857</v>
      </c>
      <c r="D35" s="90">
        <v>862</v>
      </c>
      <c r="E35" s="90">
        <v>844</v>
      </c>
      <c r="F35" s="132">
        <f t="shared" si="0"/>
        <v>4.933768253188828E-4</v>
      </c>
      <c r="G35" s="132">
        <f t="shared" si="1"/>
        <v>-1.5169194865810968E-2</v>
      </c>
      <c r="H35" s="68">
        <f t="shared" si="2"/>
        <v>-13</v>
      </c>
      <c r="I35" s="52">
        <f t="shared" si="4"/>
        <v>-3.0159613956941348E-4</v>
      </c>
      <c r="J35" s="90">
        <f t="shared" si="3"/>
        <v>-18</v>
      </c>
    </row>
    <row r="36" spans="1:10">
      <c r="A36" s="53">
        <v>37</v>
      </c>
      <c r="B36" s="51" t="s">
        <v>35</v>
      </c>
      <c r="C36" s="90">
        <v>360</v>
      </c>
      <c r="D36" s="90">
        <v>450</v>
      </c>
      <c r="E36" s="90">
        <v>459</v>
      </c>
      <c r="F36" s="132">
        <f t="shared" si="0"/>
        <v>2.683174914945109E-4</v>
      </c>
      <c r="G36" s="132">
        <f t="shared" si="1"/>
        <v>0.27500000000000002</v>
      </c>
      <c r="H36" s="68">
        <f t="shared" si="2"/>
        <v>99</v>
      </c>
      <c r="I36" s="52">
        <f t="shared" si="4"/>
        <v>2.2967706013363029E-3</v>
      </c>
      <c r="J36" s="90">
        <f t="shared" si="3"/>
        <v>9</v>
      </c>
    </row>
    <row r="37" spans="1:10">
      <c r="A37" s="53">
        <v>38</v>
      </c>
      <c r="B37" s="51" t="s">
        <v>36</v>
      </c>
      <c r="C37" s="90">
        <v>3080</v>
      </c>
      <c r="D37" s="90">
        <v>3274</v>
      </c>
      <c r="E37" s="90">
        <v>3241</v>
      </c>
      <c r="F37" s="132">
        <f t="shared" si="0"/>
        <v>1.8945903920124397E-3</v>
      </c>
      <c r="G37" s="132">
        <f t="shared" si="1"/>
        <v>5.2272727272727269E-2</v>
      </c>
      <c r="H37" s="68">
        <f t="shared" si="2"/>
        <v>161</v>
      </c>
      <c r="I37" s="52">
        <f t="shared" si="4"/>
        <v>3.7351521900519675E-3</v>
      </c>
      <c r="J37" s="90">
        <f t="shared" si="3"/>
        <v>-33</v>
      </c>
    </row>
    <row r="38" spans="1:10">
      <c r="A38" s="53">
        <v>39</v>
      </c>
      <c r="B38" s="51" t="s">
        <v>37</v>
      </c>
      <c r="C38" s="90">
        <v>139</v>
      </c>
      <c r="D38" s="90">
        <v>134</v>
      </c>
      <c r="E38" s="90">
        <v>133</v>
      </c>
      <c r="F38" s="132">
        <f t="shared" si="0"/>
        <v>7.77477698666012E-5</v>
      </c>
      <c r="G38" s="132">
        <f t="shared" si="1"/>
        <v>-4.3165467625899283E-2</v>
      </c>
      <c r="H38" s="68">
        <f t="shared" si="2"/>
        <v>-6</v>
      </c>
      <c r="I38" s="52">
        <f t="shared" si="4"/>
        <v>-1.3919821826280623E-4</v>
      </c>
      <c r="J38" s="90">
        <f t="shared" si="3"/>
        <v>-1</v>
      </c>
    </row>
    <row r="39" spans="1:10">
      <c r="A39" s="53">
        <v>41</v>
      </c>
      <c r="B39" s="51" t="s">
        <v>38</v>
      </c>
      <c r="C39" s="90">
        <v>111440</v>
      </c>
      <c r="D39" s="90">
        <v>118908</v>
      </c>
      <c r="E39" s="90">
        <v>120419</v>
      </c>
      <c r="F39" s="132">
        <f t="shared" si="0"/>
        <v>7.0393298492979317E-2</v>
      </c>
      <c r="G39" s="132">
        <f t="shared" si="1"/>
        <v>8.0572505384063173E-2</v>
      </c>
      <c r="H39" s="68">
        <f t="shared" si="2"/>
        <v>8979</v>
      </c>
      <c r="I39" s="52">
        <f t="shared" si="4"/>
        <v>0.20831013363028952</v>
      </c>
      <c r="J39" s="90">
        <f t="shared" si="3"/>
        <v>1511</v>
      </c>
    </row>
    <row r="40" spans="1:10">
      <c r="A40" s="53">
        <v>42</v>
      </c>
      <c r="B40" s="51" t="s">
        <v>39</v>
      </c>
      <c r="C40" s="90">
        <v>12545</v>
      </c>
      <c r="D40" s="90">
        <v>13213</v>
      </c>
      <c r="E40" s="90">
        <v>12881</v>
      </c>
      <c r="F40" s="132">
        <f t="shared" si="0"/>
        <v>7.5298422830954136E-3</v>
      </c>
      <c r="G40" s="132">
        <f t="shared" si="1"/>
        <v>2.6783579115185332E-2</v>
      </c>
      <c r="H40" s="68">
        <f t="shared" si="2"/>
        <v>336</v>
      </c>
      <c r="I40" s="52">
        <f t="shared" si="4"/>
        <v>7.7951002227171495E-3</v>
      </c>
      <c r="J40" s="90">
        <f t="shared" si="3"/>
        <v>-332</v>
      </c>
    </row>
    <row r="41" spans="1:10">
      <c r="A41" s="53">
        <v>43</v>
      </c>
      <c r="B41" s="51" t="s">
        <v>40</v>
      </c>
      <c r="C41" s="90">
        <v>50277</v>
      </c>
      <c r="D41" s="90">
        <v>52395</v>
      </c>
      <c r="E41" s="90">
        <v>52203</v>
      </c>
      <c r="F41" s="132">
        <f t="shared" si="0"/>
        <v>3.0516291957490092E-2</v>
      </c>
      <c r="G41" s="132">
        <f t="shared" si="1"/>
        <v>3.8307774926904944E-2</v>
      </c>
      <c r="H41" s="68">
        <f t="shared" si="2"/>
        <v>1926</v>
      </c>
      <c r="I41" s="52">
        <f t="shared" si="4"/>
        <v>4.4682628062360799E-2</v>
      </c>
      <c r="J41" s="90">
        <f t="shared" si="3"/>
        <v>-192</v>
      </c>
    </row>
    <row r="42" spans="1:10">
      <c r="A42" s="53">
        <v>45</v>
      </c>
      <c r="B42" s="51" t="s">
        <v>41</v>
      </c>
      <c r="C42" s="90">
        <v>42596</v>
      </c>
      <c r="D42" s="90">
        <v>45518</v>
      </c>
      <c r="E42" s="90">
        <v>45679</v>
      </c>
      <c r="F42" s="132">
        <f t="shared" si="0"/>
        <v>2.6702559246138916E-2</v>
      </c>
      <c r="G42" s="132">
        <f t="shared" si="1"/>
        <v>7.2377688045825894E-2</v>
      </c>
      <c r="H42" s="68">
        <f t="shared" si="2"/>
        <v>3083</v>
      </c>
      <c r="I42" s="52">
        <f t="shared" si="4"/>
        <v>7.1524684484038606E-2</v>
      </c>
      <c r="J42" s="90">
        <f t="shared" si="3"/>
        <v>161</v>
      </c>
    </row>
    <row r="43" spans="1:10">
      <c r="A43" s="53">
        <v>46</v>
      </c>
      <c r="B43" s="51" t="s">
        <v>42</v>
      </c>
      <c r="C43" s="90">
        <v>114523</v>
      </c>
      <c r="D43" s="90">
        <v>121495</v>
      </c>
      <c r="E43" s="90">
        <v>121985</v>
      </c>
      <c r="F43" s="132">
        <f t="shared" si="0"/>
        <v>7.1308734640431179E-2</v>
      </c>
      <c r="G43" s="132">
        <f t="shared" si="1"/>
        <v>6.5157217327523734E-2</v>
      </c>
      <c r="H43" s="68">
        <f t="shared" si="2"/>
        <v>7462</v>
      </c>
      <c r="I43" s="52">
        <f t="shared" si="4"/>
        <v>0.17311618411284335</v>
      </c>
      <c r="J43" s="90">
        <f t="shared" si="3"/>
        <v>490</v>
      </c>
    </row>
    <row r="44" spans="1:10">
      <c r="A44" s="53">
        <v>47</v>
      </c>
      <c r="B44" s="51" t="s">
        <v>43</v>
      </c>
      <c r="C44" s="90">
        <v>287467</v>
      </c>
      <c r="D44" s="90">
        <v>294711</v>
      </c>
      <c r="E44" s="90">
        <v>294811</v>
      </c>
      <c r="F44" s="132">
        <f t="shared" si="0"/>
        <v>0.1723375773093426</v>
      </c>
      <c r="G44" s="132">
        <f t="shared" si="1"/>
        <v>2.5547280209554487E-2</v>
      </c>
      <c r="H44" s="68">
        <f t="shared" si="2"/>
        <v>7344</v>
      </c>
      <c r="I44" s="52">
        <f t="shared" si="4"/>
        <v>0.17037861915367483</v>
      </c>
      <c r="J44" s="90">
        <f t="shared" si="3"/>
        <v>100</v>
      </c>
    </row>
    <row r="45" spans="1:10">
      <c r="A45" s="53">
        <v>49</v>
      </c>
      <c r="B45" s="51" t="s">
        <v>44</v>
      </c>
      <c r="C45" s="90">
        <v>119961</v>
      </c>
      <c r="D45" s="90">
        <v>120194</v>
      </c>
      <c r="E45" s="90">
        <v>119475</v>
      </c>
      <c r="F45" s="132">
        <f t="shared" si="0"/>
        <v>6.984146469783592E-2</v>
      </c>
      <c r="G45" s="132">
        <f t="shared" si="1"/>
        <v>-4.0513166779203242E-3</v>
      </c>
      <c r="H45" s="68">
        <f t="shared" si="2"/>
        <v>-486</v>
      </c>
      <c r="I45" s="52">
        <f t="shared" si="4"/>
        <v>-1.1275055679287304E-2</v>
      </c>
      <c r="J45" s="90">
        <f t="shared" si="3"/>
        <v>-719</v>
      </c>
    </row>
    <row r="46" spans="1:10">
      <c r="A46" s="53">
        <v>50</v>
      </c>
      <c r="B46" s="51" t="s">
        <v>45</v>
      </c>
      <c r="C46" s="90">
        <v>2193</v>
      </c>
      <c r="D46" s="90">
        <v>2243</v>
      </c>
      <c r="E46" s="90">
        <v>2215</v>
      </c>
      <c r="F46" s="132">
        <f t="shared" si="0"/>
        <v>1.2948218816129448E-3</v>
      </c>
      <c r="G46" s="132">
        <f t="shared" si="1"/>
        <v>1.0031919744642043E-2</v>
      </c>
      <c r="H46" s="68">
        <f t="shared" si="2"/>
        <v>22</v>
      </c>
      <c r="I46" s="52">
        <f t="shared" si="4"/>
        <v>5.1039346696362287E-4</v>
      </c>
      <c r="J46" s="90">
        <f t="shared" si="3"/>
        <v>-28</v>
      </c>
    </row>
    <row r="47" spans="1:10">
      <c r="A47" s="53">
        <v>51</v>
      </c>
      <c r="B47" s="51" t="s">
        <v>46</v>
      </c>
      <c r="C47" s="90">
        <v>299</v>
      </c>
      <c r="D47" s="90">
        <v>301</v>
      </c>
      <c r="E47" s="90">
        <v>297</v>
      </c>
      <c r="F47" s="132">
        <f t="shared" si="0"/>
        <v>1.7361720037880116E-4</v>
      </c>
      <c r="G47" s="132">
        <f t="shared" si="1"/>
        <v>-6.688963210702341E-3</v>
      </c>
      <c r="H47" s="68">
        <f t="shared" si="2"/>
        <v>-2</v>
      </c>
      <c r="I47" s="52">
        <f t="shared" si="4"/>
        <v>-4.6399406087602077E-5</v>
      </c>
      <c r="J47" s="90">
        <f t="shared" si="3"/>
        <v>-4</v>
      </c>
    </row>
    <row r="48" spans="1:10">
      <c r="A48" s="53">
        <v>52</v>
      </c>
      <c r="B48" s="51" t="s">
        <v>47</v>
      </c>
      <c r="C48" s="90">
        <v>17941</v>
      </c>
      <c r="D48" s="90">
        <v>18342</v>
      </c>
      <c r="E48" s="90">
        <v>18227</v>
      </c>
      <c r="F48" s="132">
        <f t="shared" si="0"/>
        <v>1.0654951889913835E-2</v>
      </c>
      <c r="G48" s="132">
        <f t="shared" si="1"/>
        <v>1.5941140404659718E-2</v>
      </c>
      <c r="H48" s="68">
        <f t="shared" si="2"/>
        <v>286</v>
      </c>
      <c r="I48" s="52">
        <f t="shared" si="4"/>
        <v>6.6351150705270976E-3</v>
      </c>
      <c r="J48" s="90">
        <f t="shared" si="3"/>
        <v>-115</v>
      </c>
    </row>
    <row r="49" spans="1:10">
      <c r="A49" s="53">
        <v>53</v>
      </c>
      <c r="B49" s="51" t="s">
        <v>48</v>
      </c>
      <c r="C49" s="90">
        <v>2607</v>
      </c>
      <c r="D49" s="90">
        <v>2705</v>
      </c>
      <c r="E49" s="90">
        <v>2683</v>
      </c>
      <c r="F49" s="132">
        <f t="shared" si="0"/>
        <v>1.5684005003916617E-3</v>
      </c>
      <c r="G49" s="132">
        <f t="shared" si="1"/>
        <v>2.9152282316839279E-2</v>
      </c>
      <c r="H49" s="68">
        <f t="shared" si="2"/>
        <v>76</v>
      </c>
      <c r="I49" s="52">
        <f t="shared" si="4"/>
        <v>1.763177431328879E-3</v>
      </c>
      <c r="J49" s="90">
        <f t="shared" si="3"/>
        <v>-22</v>
      </c>
    </row>
    <row r="50" spans="1:10">
      <c r="A50" s="53">
        <v>55</v>
      </c>
      <c r="B50" s="51" t="s">
        <v>49</v>
      </c>
      <c r="C50" s="90">
        <v>16650</v>
      </c>
      <c r="D50" s="90">
        <v>17481</v>
      </c>
      <c r="E50" s="90">
        <v>17380</v>
      </c>
      <c r="F50" s="132">
        <f t="shared" si="0"/>
        <v>1.0159821355500216E-2</v>
      </c>
      <c r="G50" s="132">
        <f t="shared" si="1"/>
        <v>4.3843843843843842E-2</v>
      </c>
      <c r="H50" s="68">
        <f t="shared" si="2"/>
        <v>730</v>
      </c>
      <c r="I50" s="52">
        <f t="shared" si="4"/>
        <v>1.6935783221974757E-2</v>
      </c>
      <c r="J50" s="90">
        <f t="shared" si="3"/>
        <v>-101</v>
      </c>
    </row>
    <row r="51" spans="1:10">
      <c r="A51" s="53">
        <v>56</v>
      </c>
      <c r="B51" s="51" t="s">
        <v>50</v>
      </c>
      <c r="C51" s="90">
        <v>99347</v>
      </c>
      <c r="D51" s="90">
        <v>104246</v>
      </c>
      <c r="E51" s="90">
        <v>104362</v>
      </c>
      <c r="F51" s="132">
        <f t="shared" si="0"/>
        <v>6.1006862848257397E-2</v>
      </c>
      <c r="G51" s="132">
        <f t="shared" si="1"/>
        <v>5.0479631996940021E-2</v>
      </c>
      <c r="H51" s="68">
        <f t="shared" si="2"/>
        <v>5015</v>
      </c>
      <c r="I51" s="52">
        <f t="shared" si="4"/>
        <v>0.11634651076466221</v>
      </c>
      <c r="J51" s="90">
        <f t="shared" si="3"/>
        <v>116</v>
      </c>
    </row>
    <row r="52" spans="1:10">
      <c r="A52" s="53">
        <v>58</v>
      </c>
      <c r="B52" s="51" t="s">
        <v>51</v>
      </c>
      <c r="C52" s="90">
        <v>2063</v>
      </c>
      <c r="D52" s="90">
        <v>2582</v>
      </c>
      <c r="E52" s="90">
        <v>2584</v>
      </c>
      <c r="F52" s="132">
        <f t="shared" si="0"/>
        <v>1.5105281002653946E-3</v>
      </c>
      <c r="G52" s="132">
        <f t="shared" si="1"/>
        <v>0.25254483761512359</v>
      </c>
      <c r="H52" s="68">
        <f t="shared" si="2"/>
        <v>521</v>
      </c>
      <c r="I52" s="52">
        <f t="shared" si="4"/>
        <v>1.2087045285820341E-2</v>
      </c>
      <c r="J52" s="90">
        <f t="shared" si="3"/>
        <v>2</v>
      </c>
    </row>
    <row r="53" spans="1:10">
      <c r="A53" s="53">
        <v>59</v>
      </c>
      <c r="B53" s="51" t="s">
        <v>52</v>
      </c>
      <c r="C53" s="90">
        <v>1925</v>
      </c>
      <c r="D53" s="90">
        <v>1978</v>
      </c>
      <c r="E53" s="90">
        <v>1973</v>
      </c>
      <c r="F53" s="132">
        <f t="shared" si="0"/>
        <v>1.1533560146376252E-3</v>
      </c>
      <c r="G53" s="132">
        <f t="shared" si="1"/>
        <v>2.4935064935064935E-2</v>
      </c>
      <c r="H53" s="68">
        <f t="shared" si="2"/>
        <v>48</v>
      </c>
      <c r="I53" s="52">
        <f t="shared" si="4"/>
        <v>1.1135857461024498E-3</v>
      </c>
      <c r="J53" s="90">
        <f t="shared" si="3"/>
        <v>-5</v>
      </c>
    </row>
    <row r="54" spans="1:10">
      <c r="A54" s="53">
        <v>60</v>
      </c>
      <c r="B54" s="51" t="s">
        <v>53</v>
      </c>
      <c r="C54" s="90">
        <v>764</v>
      </c>
      <c r="D54" s="90">
        <v>822</v>
      </c>
      <c r="E54" s="90">
        <v>838</v>
      </c>
      <c r="F54" s="132">
        <f t="shared" si="0"/>
        <v>4.8986940712941209E-4</v>
      </c>
      <c r="G54" s="132">
        <f t="shared" si="1"/>
        <v>9.6858638743455502E-2</v>
      </c>
      <c r="H54" s="68">
        <f t="shared" si="2"/>
        <v>74</v>
      </c>
      <c r="I54" s="52">
        <f t="shared" si="4"/>
        <v>1.7167780252412769E-3</v>
      </c>
      <c r="J54" s="90">
        <f t="shared" si="3"/>
        <v>16</v>
      </c>
    </row>
    <row r="55" spans="1:10">
      <c r="A55" s="53">
        <v>61</v>
      </c>
      <c r="B55" s="51" t="s">
        <v>54</v>
      </c>
      <c r="C55" s="90">
        <v>3262</v>
      </c>
      <c r="D55" s="90">
        <v>3240</v>
      </c>
      <c r="E55" s="90">
        <v>3194</v>
      </c>
      <c r="F55" s="132">
        <f t="shared" si="0"/>
        <v>1.867115616194919E-3</v>
      </c>
      <c r="G55" s="132">
        <f t="shared" si="1"/>
        <v>-2.0846106683016553E-2</v>
      </c>
      <c r="H55" s="68">
        <f t="shared" si="2"/>
        <v>-68</v>
      </c>
      <c r="I55" s="52">
        <f t="shared" si="4"/>
        <v>-1.5775798069784708E-3</v>
      </c>
      <c r="J55" s="90">
        <f t="shared" si="3"/>
        <v>-46</v>
      </c>
    </row>
    <row r="56" spans="1:10">
      <c r="A56" s="53">
        <v>62</v>
      </c>
      <c r="B56" s="51" t="s">
        <v>55</v>
      </c>
      <c r="C56" s="90">
        <v>6540</v>
      </c>
      <c r="D56" s="90">
        <v>7086</v>
      </c>
      <c r="E56" s="90">
        <v>7146</v>
      </c>
      <c r="F56" s="132">
        <f t="shared" si="0"/>
        <v>4.17733506365964E-3</v>
      </c>
      <c r="G56" s="132">
        <f t="shared" si="1"/>
        <v>9.2660550458715601E-2</v>
      </c>
      <c r="H56" s="68">
        <f t="shared" si="2"/>
        <v>606</v>
      </c>
      <c r="I56" s="52">
        <f t="shared" si="4"/>
        <v>1.405902004454343E-2</v>
      </c>
      <c r="J56" s="90">
        <f t="shared" si="3"/>
        <v>60</v>
      </c>
    </row>
    <row r="57" spans="1:10">
      <c r="A57" s="53">
        <v>63</v>
      </c>
      <c r="B57" s="51" t="s">
        <v>56</v>
      </c>
      <c r="C57" s="90">
        <v>1767</v>
      </c>
      <c r="D57" s="90">
        <v>1783</v>
      </c>
      <c r="E57" s="90">
        <v>1770</v>
      </c>
      <c r="F57" s="132">
        <f t="shared" si="0"/>
        <v>1.0346883658938655E-3</v>
      </c>
      <c r="G57" s="132">
        <f t="shared" si="1"/>
        <v>1.697792869269949E-3</v>
      </c>
      <c r="H57" s="68">
        <f t="shared" si="2"/>
        <v>3</v>
      </c>
      <c r="I57" s="52">
        <f t="shared" si="4"/>
        <v>6.9599109131403115E-5</v>
      </c>
      <c r="J57" s="90">
        <f t="shared" si="3"/>
        <v>-13</v>
      </c>
    </row>
    <row r="58" spans="1:10">
      <c r="A58" s="53">
        <v>64</v>
      </c>
      <c r="B58" s="51" t="s">
        <v>57</v>
      </c>
      <c r="C58" s="90">
        <v>7770</v>
      </c>
      <c r="D58" s="90">
        <v>7701</v>
      </c>
      <c r="E58" s="90">
        <v>7679</v>
      </c>
      <c r="F58" s="132">
        <f t="shared" si="0"/>
        <v>4.4889107128242896E-3</v>
      </c>
      <c r="G58" s="132">
        <f t="shared" si="1"/>
        <v>-1.1711711711711712E-2</v>
      </c>
      <c r="H58" s="68">
        <f t="shared" si="2"/>
        <v>-91</v>
      </c>
      <c r="I58" s="52">
        <f t="shared" si="4"/>
        <v>-2.1111729769858947E-3</v>
      </c>
      <c r="J58" s="90">
        <f t="shared" si="3"/>
        <v>-22</v>
      </c>
    </row>
    <row r="59" spans="1:10">
      <c r="A59" s="53">
        <v>65</v>
      </c>
      <c r="B59" s="51" t="s">
        <v>58</v>
      </c>
      <c r="C59" s="90">
        <v>4344</v>
      </c>
      <c r="D59" s="90">
        <v>4081</v>
      </c>
      <c r="E59" s="90">
        <v>4058</v>
      </c>
      <c r="F59" s="132">
        <f t="shared" si="0"/>
        <v>2.3721838354787039E-3</v>
      </c>
      <c r="G59" s="132">
        <f t="shared" si="1"/>
        <v>-6.5837937384898709E-2</v>
      </c>
      <c r="H59" s="68">
        <f t="shared" si="2"/>
        <v>-286</v>
      </c>
      <c r="I59" s="52">
        <f t="shared" si="4"/>
        <v>-6.6351150705270976E-3</v>
      </c>
      <c r="J59" s="90">
        <f t="shared" si="3"/>
        <v>-23</v>
      </c>
    </row>
    <row r="60" spans="1:10">
      <c r="A60" s="53">
        <v>66</v>
      </c>
      <c r="B60" s="51" t="s">
        <v>59</v>
      </c>
      <c r="C60" s="90">
        <v>10929</v>
      </c>
      <c r="D60" s="90">
        <v>11048</v>
      </c>
      <c r="E60" s="90">
        <v>11078</v>
      </c>
      <c r="F60" s="132">
        <f t="shared" si="0"/>
        <v>6.4758631171594593E-3</v>
      </c>
      <c r="G60" s="132">
        <f t="shared" si="1"/>
        <v>1.363345228291701E-2</v>
      </c>
      <c r="H60" s="68">
        <f t="shared" si="2"/>
        <v>149</v>
      </c>
      <c r="I60" s="52">
        <f t="shared" si="4"/>
        <v>3.4567557535263548E-3</v>
      </c>
      <c r="J60" s="90">
        <f t="shared" si="3"/>
        <v>30</v>
      </c>
    </row>
    <row r="61" spans="1:10">
      <c r="A61" s="53">
        <v>68</v>
      </c>
      <c r="B61" s="51" t="s">
        <v>60</v>
      </c>
      <c r="C61" s="90">
        <v>43162</v>
      </c>
      <c r="D61" s="90">
        <v>48053</v>
      </c>
      <c r="E61" s="90">
        <v>48404</v>
      </c>
      <c r="F61" s="132">
        <f t="shared" si="0"/>
        <v>2.8295511673856875E-2</v>
      </c>
      <c r="G61" s="132">
        <f t="shared" si="1"/>
        <v>0.12144942310365599</v>
      </c>
      <c r="H61" s="68">
        <f t="shared" si="2"/>
        <v>5242</v>
      </c>
      <c r="I61" s="52">
        <f t="shared" si="4"/>
        <v>0.12161284335560504</v>
      </c>
      <c r="J61" s="90">
        <f t="shared" si="3"/>
        <v>351</v>
      </c>
    </row>
    <row r="62" spans="1:10">
      <c r="A62" s="53">
        <v>69</v>
      </c>
      <c r="B62" s="51" t="s">
        <v>61</v>
      </c>
      <c r="C62" s="90">
        <v>43847</v>
      </c>
      <c r="D62" s="90">
        <v>45611</v>
      </c>
      <c r="E62" s="90">
        <v>45645</v>
      </c>
      <c r="F62" s="132">
        <f t="shared" si="0"/>
        <v>2.6682683876398584E-2</v>
      </c>
      <c r="G62" s="132">
        <f t="shared" si="1"/>
        <v>4.1006226195634821E-2</v>
      </c>
      <c r="H62" s="68">
        <f t="shared" si="2"/>
        <v>1798</v>
      </c>
      <c r="I62" s="52">
        <f t="shared" si="4"/>
        <v>4.1713066072754268E-2</v>
      </c>
      <c r="J62" s="90">
        <f t="shared" si="3"/>
        <v>34</v>
      </c>
    </row>
    <row r="63" spans="1:10">
      <c r="A63" s="53">
        <v>70</v>
      </c>
      <c r="B63" s="51" t="s">
        <v>62</v>
      </c>
      <c r="C63" s="90">
        <v>22216</v>
      </c>
      <c r="D63" s="90">
        <v>21498</v>
      </c>
      <c r="E63" s="90">
        <v>21324</v>
      </c>
      <c r="F63" s="132">
        <f t="shared" si="0"/>
        <v>1.2465364245378977E-2</v>
      </c>
      <c r="G63" s="132">
        <f t="shared" si="1"/>
        <v>-4.0151242347857399E-2</v>
      </c>
      <c r="H63" s="68">
        <f t="shared" si="2"/>
        <v>-892</v>
      </c>
      <c r="I63" s="52">
        <f t="shared" si="4"/>
        <v>-2.0694135115070528E-2</v>
      </c>
      <c r="J63" s="90">
        <f t="shared" si="3"/>
        <v>-174</v>
      </c>
    </row>
    <row r="64" spans="1:10">
      <c r="A64" s="53">
        <v>71</v>
      </c>
      <c r="B64" s="51" t="s">
        <v>63</v>
      </c>
      <c r="C64" s="90">
        <v>20432</v>
      </c>
      <c r="D64" s="90">
        <v>21746</v>
      </c>
      <c r="E64" s="90">
        <v>21755</v>
      </c>
      <c r="F64" s="132">
        <f t="shared" si="0"/>
        <v>1.2717313785322624E-2</v>
      </c>
      <c r="G64" s="132">
        <f t="shared" si="1"/>
        <v>6.4751370399373537E-2</v>
      </c>
      <c r="H64" s="68">
        <f t="shared" si="2"/>
        <v>1323</v>
      </c>
      <c r="I64" s="52">
        <f t="shared" si="4"/>
        <v>3.0693207126948775E-2</v>
      </c>
      <c r="J64" s="90">
        <f t="shared" si="3"/>
        <v>9</v>
      </c>
    </row>
    <row r="65" spans="1:23">
      <c r="A65" s="53">
        <v>72</v>
      </c>
      <c r="B65" s="51" t="s">
        <v>64</v>
      </c>
      <c r="C65" s="90">
        <v>775</v>
      </c>
      <c r="D65" s="90">
        <v>877</v>
      </c>
      <c r="E65" s="90">
        <v>882</v>
      </c>
      <c r="F65" s="132">
        <f t="shared" si="0"/>
        <v>5.155904738521974E-4</v>
      </c>
      <c r="G65" s="132">
        <f t="shared" si="1"/>
        <v>0.13806451612903226</v>
      </c>
      <c r="H65" s="68">
        <f t="shared" si="2"/>
        <v>107</v>
      </c>
      <c r="I65" s="52">
        <f t="shared" si="4"/>
        <v>2.4823682256867111E-3</v>
      </c>
      <c r="J65" s="90">
        <f t="shared" si="3"/>
        <v>5</v>
      </c>
    </row>
    <row r="66" spans="1:23">
      <c r="A66" s="53">
        <v>73</v>
      </c>
      <c r="B66" s="51" t="s">
        <v>65</v>
      </c>
      <c r="C66" s="90">
        <v>6941</v>
      </c>
      <c r="D66" s="90">
        <v>7043</v>
      </c>
      <c r="E66" s="90">
        <v>7091</v>
      </c>
      <c r="F66" s="132">
        <f t="shared" ref="F66:F90" si="5">E66/$E$90</f>
        <v>4.1451837302561587E-3</v>
      </c>
      <c r="G66" s="132">
        <f t="shared" ref="G66:G90" si="6">(E66-C66)/C66</f>
        <v>2.1610718916582623E-2</v>
      </c>
      <c r="H66" s="68">
        <f t="shared" ref="H66:H90" si="7">E66-C66</f>
        <v>150</v>
      </c>
      <c r="I66" s="52">
        <f t="shared" si="4"/>
        <v>3.4799554565701561E-3</v>
      </c>
      <c r="J66" s="90">
        <f t="shared" ref="J66:J90" si="8">E66-D66</f>
        <v>48</v>
      </c>
    </row>
    <row r="67" spans="1:23">
      <c r="A67" s="53">
        <v>74</v>
      </c>
      <c r="B67" s="51" t="s">
        <v>66</v>
      </c>
      <c r="C67" s="90">
        <v>6283</v>
      </c>
      <c r="D67" s="90">
        <v>6988</v>
      </c>
      <c r="E67" s="90">
        <v>7028</v>
      </c>
      <c r="F67" s="132">
        <f t="shared" si="5"/>
        <v>4.1083558392667162E-3</v>
      </c>
      <c r="G67" s="132">
        <f t="shared" si="6"/>
        <v>0.1185739296514404</v>
      </c>
      <c r="H67" s="68">
        <f t="shared" si="7"/>
        <v>745</v>
      </c>
      <c r="I67" s="52">
        <f t="shared" ref="I67:I90" si="9">H67/$H$90</f>
        <v>1.7283778767631774E-2</v>
      </c>
      <c r="J67" s="90">
        <f t="shared" si="8"/>
        <v>40</v>
      </c>
    </row>
    <row r="68" spans="1:23">
      <c r="A68" s="53">
        <v>75</v>
      </c>
      <c r="B68" s="51" t="s">
        <v>67</v>
      </c>
      <c r="C68" s="90">
        <v>1986</v>
      </c>
      <c r="D68" s="90">
        <v>2125</v>
      </c>
      <c r="E68" s="90">
        <v>2128</v>
      </c>
      <c r="F68" s="132">
        <f t="shared" si="5"/>
        <v>1.2439643178656192E-3</v>
      </c>
      <c r="G68" s="132">
        <f t="shared" si="6"/>
        <v>7.1500503524672715E-2</v>
      </c>
      <c r="H68" s="68">
        <f t="shared" si="7"/>
        <v>142</v>
      </c>
      <c r="I68" s="52">
        <f t="shared" si="9"/>
        <v>3.2943578322197475E-3</v>
      </c>
      <c r="J68" s="90">
        <f t="shared" si="8"/>
        <v>3</v>
      </c>
    </row>
    <row r="69" spans="1:23">
      <c r="A69" s="53">
        <v>77</v>
      </c>
      <c r="B69" s="51" t="s">
        <v>68</v>
      </c>
      <c r="C69" s="90">
        <v>5552</v>
      </c>
      <c r="D69" s="90">
        <v>5614</v>
      </c>
      <c r="E69" s="90">
        <v>5579</v>
      </c>
      <c r="F69" s="132">
        <f t="shared" si="5"/>
        <v>3.2613143465095341E-3</v>
      </c>
      <c r="G69" s="132">
        <f t="shared" si="6"/>
        <v>4.863112391930836E-3</v>
      </c>
      <c r="H69" s="68">
        <f t="shared" si="7"/>
        <v>27</v>
      </c>
      <c r="I69" s="52">
        <f t="shared" si="9"/>
        <v>6.263919821826281E-4</v>
      </c>
      <c r="J69" s="90">
        <f t="shared" si="8"/>
        <v>-35</v>
      </c>
    </row>
    <row r="70" spans="1:23">
      <c r="A70" s="53">
        <v>78</v>
      </c>
      <c r="B70" s="51" t="s">
        <v>69</v>
      </c>
      <c r="C70" s="90">
        <v>1023</v>
      </c>
      <c r="D70" s="90">
        <v>1353</v>
      </c>
      <c r="E70" s="90">
        <v>1355</v>
      </c>
      <c r="F70" s="132">
        <f t="shared" si="5"/>
        <v>7.9209194112213994E-4</v>
      </c>
      <c r="G70" s="132">
        <f t="shared" si="6"/>
        <v>0.32453567937438904</v>
      </c>
      <c r="H70" s="68">
        <f t="shared" si="7"/>
        <v>332</v>
      </c>
      <c r="I70" s="52">
        <f t="shared" si="9"/>
        <v>7.702301410541945E-3</v>
      </c>
      <c r="J70" s="90">
        <f t="shared" si="8"/>
        <v>2</v>
      </c>
    </row>
    <row r="71" spans="1:23">
      <c r="A71" s="53">
        <v>79</v>
      </c>
      <c r="B71" s="51" t="s">
        <v>70</v>
      </c>
      <c r="C71" s="90">
        <v>7598</v>
      </c>
      <c r="D71" s="90">
        <v>7949</v>
      </c>
      <c r="E71" s="90">
        <v>7974</v>
      </c>
      <c r="F71" s="132">
        <f t="shared" si="5"/>
        <v>4.6613587738066013E-3</v>
      </c>
      <c r="G71" s="132">
        <f t="shared" si="6"/>
        <v>4.9486707028165308E-2</v>
      </c>
      <c r="H71" s="68">
        <f t="shared" si="7"/>
        <v>376</v>
      </c>
      <c r="I71" s="52">
        <f t="shared" si="9"/>
        <v>8.7230883444691914E-3</v>
      </c>
      <c r="J71" s="90">
        <f t="shared" si="8"/>
        <v>25</v>
      </c>
    </row>
    <row r="72" spans="1:23">
      <c r="A72" s="53">
        <v>80</v>
      </c>
      <c r="B72" s="51" t="s">
        <v>71</v>
      </c>
      <c r="C72" s="90">
        <v>19508</v>
      </c>
      <c r="D72" s="90">
        <v>20088</v>
      </c>
      <c r="E72" s="90">
        <v>20029</v>
      </c>
      <c r="F72" s="132">
        <f t="shared" si="5"/>
        <v>1.1708346486151544E-2</v>
      </c>
      <c r="G72" s="132">
        <f t="shared" si="6"/>
        <v>2.6706992003280704E-2</v>
      </c>
      <c r="H72" s="68">
        <f t="shared" si="7"/>
        <v>521</v>
      </c>
      <c r="I72" s="52">
        <f t="shared" si="9"/>
        <v>1.2087045285820341E-2</v>
      </c>
      <c r="J72" s="90">
        <f t="shared" si="8"/>
        <v>-59</v>
      </c>
    </row>
    <row r="73" spans="1:23">
      <c r="A73" s="53">
        <v>81</v>
      </c>
      <c r="B73" s="51" t="s">
        <v>72</v>
      </c>
      <c r="C73" s="90">
        <v>54320</v>
      </c>
      <c r="D73" s="90">
        <v>53623</v>
      </c>
      <c r="E73" s="90">
        <v>54700</v>
      </c>
      <c r="F73" s="132">
        <f t="shared" si="5"/>
        <v>3.1975962494008157E-2</v>
      </c>
      <c r="G73" s="132">
        <f t="shared" si="6"/>
        <v>6.9955817378497794E-3</v>
      </c>
      <c r="H73" s="68">
        <f t="shared" si="7"/>
        <v>380</v>
      </c>
      <c r="I73" s="52">
        <f t="shared" si="9"/>
        <v>8.8158871566443951E-3</v>
      </c>
      <c r="J73" s="90">
        <f t="shared" si="8"/>
        <v>1077</v>
      </c>
    </row>
    <row r="74" spans="1:23">
      <c r="A74" s="53">
        <v>82</v>
      </c>
      <c r="B74" s="51" t="s">
        <v>73</v>
      </c>
      <c r="C74" s="90">
        <v>51110</v>
      </c>
      <c r="D74" s="90">
        <v>51535</v>
      </c>
      <c r="E74" s="90">
        <v>51327</v>
      </c>
      <c r="F74" s="132">
        <f t="shared" si="5"/>
        <v>3.0004208901827364E-2</v>
      </c>
      <c r="G74" s="132">
        <f t="shared" si="6"/>
        <v>4.2457444727059283E-3</v>
      </c>
      <c r="H74" s="68">
        <f t="shared" si="7"/>
        <v>217</v>
      </c>
      <c r="I74" s="52">
        <f t="shared" si="9"/>
        <v>5.0343355605048257E-3</v>
      </c>
      <c r="J74" s="90">
        <f t="shared" si="8"/>
        <v>-208</v>
      </c>
    </row>
    <row r="75" spans="1:23">
      <c r="A75" s="53">
        <v>84</v>
      </c>
      <c r="B75" s="51" t="s">
        <v>74</v>
      </c>
      <c r="C75" s="90">
        <v>885</v>
      </c>
      <c r="D75" s="90">
        <v>1632</v>
      </c>
      <c r="E75" s="90">
        <v>1705</v>
      </c>
      <c r="F75" s="132">
        <f t="shared" si="5"/>
        <v>9.966913355079327E-4</v>
      </c>
      <c r="G75" s="132">
        <f t="shared" si="6"/>
        <v>0.92655367231638419</v>
      </c>
      <c r="H75" s="68">
        <f t="shared" si="7"/>
        <v>820</v>
      </c>
      <c r="I75" s="52">
        <f t="shared" si="9"/>
        <v>1.9023756495916852E-2</v>
      </c>
      <c r="J75" s="90">
        <f t="shared" si="8"/>
        <v>73</v>
      </c>
    </row>
    <row r="76" spans="1:23">
      <c r="A76" s="53">
        <v>85</v>
      </c>
      <c r="B76" s="51" t="s">
        <v>75</v>
      </c>
      <c r="C76" s="90">
        <v>30108</v>
      </c>
      <c r="D76" s="90">
        <v>31507</v>
      </c>
      <c r="E76" s="90">
        <v>31657</v>
      </c>
      <c r="F76" s="132">
        <f t="shared" si="5"/>
        <v>1.8505722937345821E-2</v>
      </c>
      <c r="G76" s="132">
        <f t="shared" si="6"/>
        <v>5.1448120100969844E-2</v>
      </c>
      <c r="H76" s="68">
        <f t="shared" si="7"/>
        <v>1549</v>
      </c>
      <c r="I76" s="52">
        <f t="shared" si="9"/>
        <v>3.5936340014847808E-2</v>
      </c>
      <c r="J76" s="90">
        <f t="shared" si="8"/>
        <v>150</v>
      </c>
    </row>
    <row r="77" spans="1:23">
      <c r="A77" s="53">
        <v>86</v>
      </c>
      <c r="B77" s="51" t="s">
        <v>76</v>
      </c>
      <c r="C77" s="90">
        <v>21081</v>
      </c>
      <c r="D77" s="90">
        <v>22446</v>
      </c>
      <c r="E77" s="90">
        <v>22494</v>
      </c>
      <c r="F77" s="132">
        <f t="shared" si="5"/>
        <v>1.3149310792325768E-2</v>
      </c>
      <c r="G77" s="132">
        <f t="shared" si="6"/>
        <v>6.7027180873772588E-2</v>
      </c>
      <c r="H77" s="68">
        <f t="shared" si="7"/>
        <v>1413</v>
      </c>
      <c r="I77" s="52">
        <f t="shared" si="9"/>
        <v>3.2781180400890869E-2</v>
      </c>
      <c r="J77" s="90">
        <f t="shared" si="8"/>
        <v>48</v>
      </c>
    </row>
    <row r="78" spans="1:23">
      <c r="A78" s="53">
        <v>87</v>
      </c>
      <c r="B78" s="51" t="s">
        <v>77</v>
      </c>
      <c r="C78" s="90">
        <v>1627</v>
      </c>
      <c r="D78" s="90">
        <v>1571</v>
      </c>
      <c r="E78" s="90">
        <v>1571</v>
      </c>
      <c r="F78" s="132">
        <f t="shared" si="5"/>
        <v>9.1835899594308633E-4</v>
      </c>
      <c r="G78" s="132">
        <f t="shared" si="6"/>
        <v>-3.4419176398279044E-2</v>
      </c>
      <c r="H78" s="68">
        <f t="shared" si="7"/>
        <v>-56</v>
      </c>
      <c r="I78" s="52">
        <f t="shared" si="9"/>
        <v>-1.2991833704528583E-3</v>
      </c>
      <c r="J78" s="90">
        <f t="shared" si="8"/>
        <v>0</v>
      </c>
    </row>
    <row r="79" spans="1:23">
      <c r="A79" s="53">
        <v>88</v>
      </c>
      <c r="B79" s="51" t="s">
        <v>78</v>
      </c>
      <c r="C79" s="90">
        <v>4119</v>
      </c>
      <c r="D79" s="90">
        <v>4284</v>
      </c>
      <c r="E79" s="90">
        <v>4298</v>
      </c>
      <c r="F79" s="132">
        <f t="shared" si="5"/>
        <v>2.5124805630575334E-3</v>
      </c>
      <c r="G79" s="132">
        <f t="shared" si="6"/>
        <v>4.3457149793639231E-2</v>
      </c>
      <c r="H79" s="68">
        <f t="shared" si="7"/>
        <v>179</v>
      </c>
      <c r="I79" s="52">
        <f t="shared" si="9"/>
        <v>4.1527468448403857E-3</v>
      </c>
      <c r="J79" s="90">
        <f t="shared" si="8"/>
        <v>14</v>
      </c>
    </row>
    <row r="80" spans="1:23">
      <c r="A80" s="53">
        <v>90</v>
      </c>
      <c r="B80" s="51" t="s">
        <v>79</v>
      </c>
      <c r="C80" s="90">
        <v>1368</v>
      </c>
      <c r="D80" s="90">
        <v>1437</v>
      </c>
      <c r="E80" s="90">
        <v>1419</v>
      </c>
      <c r="F80" s="132">
        <f t="shared" si="5"/>
        <v>8.2950440180982782E-4</v>
      </c>
      <c r="G80" s="132">
        <f t="shared" si="6"/>
        <v>3.7280701754385963E-2</v>
      </c>
      <c r="H80" s="68">
        <f t="shared" si="7"/>
        <v>51</v>
      </c>
      <c r="I80" s="52">
        <f t="shared" si="9"/>
        <v>1.183184855233853E-3</v>
      </c>
      <c r="J80" s="90">
        <f t="shared" si="8"/>
        <v>-18</v>
      </c>
      <c r="V80" s="12"/>
      <c r="W80" s="12"/>
    </row>
    <row r="81" spans="1:23">
      <c r="A81" s="53">
        <v>91</v>
      </c>
      <c r="B81" s="51" t="s">
        <v>80</v>
      </c>
      <c r="C81" s="90">
        <v>333</v>
      </c>
      <c r="D81" s="90">
        <v>362</v>
      </c>
      <c r="E81" s="90">
        <v>371</v>
      </c>
      <c r="F81" s="132">
        <f t="shared" si="5"/>
        <v>2.1687535804894019E-4</v>
      </c>
      <c r="G81" s="132">
        <f t="shared" si="6"/>
        <v>0.11411411411411411</v>
      </c>
      <c r="H81" s="68">
        <f t="shared" si="7"/>
        <v>38</v>
      </c>
      <c r="I81" s="52">
        <f t="shared" si="9"/>
        <v>8.8158871566443948E-4</v>
      </c>
      <c r="J81" s="90">
        <f t="shared" si="8"/>
        <v>9</v>
      </c>
    </row>
    <row r="82" spans="1:23">
      <c r="A82" s="53">
        <v>92</v>
      </c>
      <c r="B82" s="51" t="s">
        <v>81</v>
      </c>
      <c r="C82" s="90">
        <v>4161</v>
      </c>
      <c r="D82" s="90">
        <v>3936</v>
      </c>
      <c r="E82" s="90">
        <v>3892</v>
      </c>
      <c r="F82" s="132">
        <f t="shared" si="5"/>
        <v>2.275145265570014E-3</v>
      </c>
      <c r="G82" s="132">
        <f t="shared" si="6"/>
        <v>-6.4647921172794998E-2</v>
      </c>
      <c r="H82" s="68">
        <f t="shared" si="7"/>
        <v>-269</v>
      </c>
      <c r="I82" s="52">
        <f t="shared" si="9"/>
        <v>-6.2407201187824795E-3</v>
      </c>
      <c r="J82" s="90">
        <f t="shared" si="8"/>
        <v>-44</v>
      </c>
    </row>
    <row r="83" spans="1:23">
      <c r="A83" s="53">
        <v>93</v>
      </c>
      <c r="B83" s="51" t="s">
        <v>82</v>
      </c>
      <c r="C83" s="90">
        <v>6489</v>
      </c>
      <c r="D83" s="90">
        <v>6968</v>
      </c>
      <c r="E83" s="90">
        <v>6944</v>
      </c>
      <c r="F83" s="132">
        <f t="shared" si="5"/>
        <v>4.0592519846141253E-3</v>
      </c>
      <c r="G83" s="132">
        <f t="shared" si="6"/>
        <v>7.0118662351672065E-2</v>
      </c>
      <c r="H83" s="68">
        <f t="shared" si="7"/>
        <v>455</v>
      </c>
      <c r="I83" s="52">
        <f t="shared" si="9"/>
        <v>1.0555864884929473E-2</v>
      </c>
      <c r="J83" s="90">
        <f t="shared" si="8"/>
        <v>-24</v>
      </c>
    </row>
    <row r="84" spans="1:23">
      <c r="A84" s="53">
        <v>94</v>
      </c>
      <c r="B84" s="51" t="s">
        <v>83</v>
      </c>
      <c r="C84" s="90">
        <v>10000</v>
      </c>
      <c r="D84" s="90">
        <v>10267</v>
      </c>
      <c r="E84" s="90">
        <v>10309</v>
      </c>
      <c r="F84" s="132">
        <f t="shared" si="5"/>
        <v>6.0263290192089604E-3</v>
      </c>
      <c r="G84" s="132">
        <f t="shared" si="6"/>
        <v>3.09E-2</v>
      </c>
      <c r="H84" s="68">
        <f t="shared" si="7"/>
        <v>309</v>
      </c>
      <c r="I84" s="52">
        <f t="shared" si="9"/>
        <v>7.1687082405345213E-3</v>
      </c>
      <c r="J84" s="90">
        <f t="shared" si="8"/>
        <v>42</v>
      </c>
    </row>
    <row r="85" spans="1:23">
      <c r="A85" s="53">
        <v>95</v>
      </c>
      <c r="B85" s="51" t="s">
        <v>84</v>
      </c>
      <c r="C85" s="90">
        <v>11614</v>
      </c>
      <c r="D85" s="90">
        <v>11602</v>
      </c>
      <c r="E85" s="90">
        <v>11604</v>
      </c>
      <c r="F85" s="132">
        <f t="shared" si="5"/>
        <v>6.7833467784363926E-3</v>
      </c>
      <c r="G85" s="132">
        <f t="shared" si="6"/>
        <v>-8.6102979163079046E-4</v>
      </c>
      <c r="H85" s="68">
        <f t="shared" si="7"/>
        <v>-10</v>
      </c>
      <c r="I85" s="52">
        <f t="shared" si="9"/>
        <v>-2.3199703043801038E-4</v>
      </c>
      <c r="J85" s="90">
        <f t="shared" si="8"/>
        <v>2</v>
      </c>
    </row>
    <row r="86" spans="1:23">
      <c r="A86" s="53">
        <v>96</v>
      </c>
      <c r="B86" s="51" t="s">
        <v>85</v>
      </c>
      <c r="C86" s="90">
        <v>27241</v>
      </c>
      <c r="D86" s="90">
        <v>28042</v>
      </c>
      <c r="E86" s="90">
        <v>27942</v>
      </c>
      <c r="F86" s="132">
        <f t="shared" si="5"/>
        <v>1.6334046508365192E-2</v>
      </c>
      <c r="G86" s="132">
        <f t="shared" si="6"/>
        <v>2.573326970375537E-2</v>
      </c>
      <c r="H86" s="68">
        <f t="shared" si="7"/>
        <v>701</v>
      </c>
      <c r="I86" s="52">
        <f t="shared" si="9"/>
        <v>1.626299183370453E-2</v>
      </c>
      <c r="J86" s="90">
        <f t="shared" si="8"/>
        <v>-100</v>
      </c>
    </row>
    <row r="87" spans="1:23">
      <c r="A87" s="53">
        <v>97</v>
      </c>
      <c r="B87" s="51" t="s">
        <v>86</v>
      </c>
      <c r="C87" s="90">
        <v>33186</v>
      </c>
      <c r="D87" s="90">
        <v>26300</v>
      </c>
      <c r="E87" s="90">
        <v>25588</v>
      </c>
      <c r="F87" s="132">
        <f t="shared" si="5"/>
        <v>1.4957969438696176E-2</v>
      </c>
      <c r="G87" s="132">
        <f t="shared" si="6"/>
        <v>-0.22895196769722173</v>
      </c>
      <c r="H87" s="68">
        <f t="shared" si="7"/>
        <v>-7598</v>
      </c>
      <c r="I87" s="52">
        <f t="shared" si="9"/>
        <v>-0.17627134372680028</v>
      </c>
      <c r="J87" s="90">
        <f t="shared" si="8"/>
        <v>-712</v>
      </c>
    </row>
    <row r="88" spans="1:23">
      <c r="A88" s="53">
        <v>98</v>
      </c>
      <c r="B88" s="51" t="s">
        <v>87</v>
      </c>
      <c r="C88" s="90">
        <v>555</v>
      </c>
      <c r="D88" s="90">
        <v>518</v>
      </c>
      <c r="E88" s="90">
        <v>520</v>
      </c>
      <c r="F88" s="132">
        <f t="shared" si="5"/>
        <v>3.0397624308746332E-4</v>
      </c>
      <c r="G88" s="132">
        <f t="shared" si="6"/>
        <v>-6.3063063063063057E-2</v>
      </c>
      <c r="H88" s="68">
        <f t="shared" si="7"/>
        <v>-35</v>
      </c>
      <c r="I88" s="52">
        <f t="shared" si="9"/>
        <v>-8.1198960653303641E-4</v>
      </c>
      <c r="J88" s="90">
        <f t="shared" si="8"/>
        <v>2</v>
      </c>
    </row>
    <row r="89" spans="1:23">
      <c r="A89" s="53">
        <v>99</v>
      </c>
      <c r="B89" s="51" t="s">
        <v>88</v>
      </c>
      <c r="C89" s="90">
        <v>491</v>
      </c>
      <c r="D89" s="90">
        <v>494</v>
      </c>
      <c r="E89" s="90">
        <v>493</v>
      </c>
      <c r="F89" s="132">
        <f t="shared" si="5"/>
        <v>2.8819286123484504E-4</v>
      </c>
      <c r="G89" s="132">
        <f t="shared" si="6"/>
        <v>4.0733197556008143E-3</v>
      </c>
      <c r="H89" s="68">
        <f t="shared" si="7"/>
        <v>2</v>
      </c>
      <c r="I89" s="52">
        <f t="shared" si="9"/>
        <v>4.6399406087602077E-5</v>
      </c>
      <c r="J89" s="90">
        <f t="shared" si="8"/>
        <v>-1</v>
      </c>
    </row>
    <row r="90" spans="1:23" s="12" customFormat="1">
      <c r="A90" s="170" t="s">
        <v>89</v>
      </c>
      <c r="B90" s="170"/>
      <c r="C90" s="83">
        <v>1667556</v>
      </c>
      <c r="D90" s="83">
        <v>1710243</v>
      </c>
      <c r="E90" s="83">
        <v>1710660</v>
      </c>
      <c r="F90" s="132">
        <f t="shared" si="5"/>
        <v>1</v>
      </c>
      <c r="G90" s="132">
        <f t="shared" si="6"/>
        <v>2.5848607183207042E-2</v>
      </c>
      <c r="H90" s="68">
        <f t="shared" si="7"/>
        <v>43104</v>
      </c>
      <c r="I90" s="52">
        <f t="shared" si="9"/>
        <v>1</v>
      </c>
      <c r="J90" s="90">
        <f t="shared" si="8"/>
        <v>417</v>
      </c>
      <c r="V90" s="8"/>
      <c r="W90" s="8"/>
    </row>
    <row r="91" spans="1:23">
      <c r="C91" s="9"/>
      <c r="D91" s="9"/>
      <c r="E91" s="9"/>
    </row>
    <row r="92" spans="1:23">
      <c r="D92" s="9"/>
      <c r="E92" s="9"/>
    </row>
    <row r="93" spans="1:23">
      <c r="D93" s="9"/>
      <c r="E93" s="9"/>
    </row>
    <row r="94" spans="1:23">
      <c r="D94" s="9"/>
      <c r="E94" s="9"/>
    </row>
    <row r="95" spans="1:23">
      <c r="D95" s="9"/>
      <c r="E95" s="9"/>
    </row>
  </sheetData>
  <mergeCells count="1">
    <mergeCell ref="A90:B90"/>
  </mergeCells>
  <pageMargins left="0.7" right="0.7" top="0.75" bottom="0.75" header="0.3" footer="0.3"/>
  <pageSetup paperSize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U84"/>
  <sheetViews>
    <sheetView workbookViewId="0">
      <pane ySplit="1" topLeftCell="A2" activePane="bottomLeft" state="frozen"/>
      <selection activeCell="W1" sqref="W1"/>
      <selection pane="bottomLeft" activeCell="K83" sqref="K83"/>
    </sheetView>
  </sheetViews>
  <sheetFormatPr defaultColWidth="9.1796875" defaultRowHeight="14.5"/>
  <cols>
    <col min="1" max="1" width="11.81640625" style="8" customWidth="1"/>
    <col min="2" max="2" width="16.453125" style="8" bestFit="1" customWidth="1"/>
    <col min="3" max="3" width="12" style="8" customWidth="1"/>
    <col min="4" max="4" width="12" style="8" bestFit="1" customWidth="1"/>
    <col min="5" max="5" width="12" style="8" customWidth="1"/>
    <col min="6" max="6" width="18.1796875" style="8" customWidth="1"/>
    <col min="7" max="7" width="30.453125" style="8" customWidth="1"/>
    <col min="8" max="8" width="27.453125" style="8" customWidth="1"/>
    <col min="9" max="9" width="22.26953125" style="8" customWidth="1"/>
    <col min="10" max="10" width="29.7265625" style="8" customWidth="1"/>
    <col min="11" max="11" width="9.1796875" style="8"/>
    <col min="12" max="12" width="16.81640625" style="8" customWidth="1"/>
    <col min="13" max="19" width="9.1796875" style="8"/>
    <col min="20" max="20" width="10.81640625" style="8" bestFit="1" customWidth="1"/>
    <col min="21" max="16384" width="9.1796875" style="8"/>
  </cols>
  <sheetData>
    <row r="1" spans="1:21" ht="29">
      <c r="A1" s="59" t="s">
        <v>91</v>
      </c>
      <c r="B1" s="59" t="s">
        <v>174</v>
      </c>
      <c r="C1" s="59">
        <v>42036</v>
      </c>
      <c r="D1" s="59">
        <v>42005</v>
      </c>
      <c r="E1" s="59">
        <v>42401</v>
      </c>
      <c r="F1" s="1" t="s">
        <v>297</v>
      </c>
      <c r="G1" s="1" t="s">
        <v>289</v>
      </c>
      <c r="H1" s="1" t="s">
        <v>298</v>
      </c>
      <c r="I1" s="1" t="s">
        <v>299</v>
      </c>
      <c r="J1" s="49" t="s">
        <v>300</v>
      </c>
    </row>
    <row r="2" spans="1:21">
      <c r="A2" s="54">
        <v>1</v>
      </c>
      <c r="B2" s="133" t="s">
        <v>92</v>
      </c>
      <c r="C2" s="90">
        <v>284814</v>
      </c>
      <c r="D2" s="90">
        <v>294925</v>
      </c>
      <c r="E2" s="90">
        <v>293786</v>
      </c>
      <c r="F2" s="132">
        <f t="shared" ref="F2:F65" si="0">E2/$E$83</f>
        <v>2.164152052112436E-2</v>
      </c>
      <c r="G2" s="132">
        <f t="shared" ref="G2:G65" si="1">(E2-C2)/C2</f>
        <v>3.1501260471746471E-2</v>
      </c>
      <c r="H2" s="68">
        <f t="shared" ref="H2:H65" si="2">E2-C2</f>
        <v>8972</v>
      </c>
      <c r="I2" s="52">
        <f>H2/$H$83</f>
        <v>1.6139274092435658E-2</v>
      </c>
      <c r="J2" s="90">
        <f t="shared" ref="J2:J65" si="3">E2-D2</f>
        <v>-1139</v>
      </c>
      <c r="L2" s="133" t="s">
        <v>212</v>
      </c>
      <c r="M2" s="94">
        <v>0.11205393912693699</v>
      </c>
      <c r="T2" s="4"/>
      <c r="U2" s="11"/>
    </row>
    <row r="3" spans="1:21">
      <c r="A3" s="54">
        <v>2</v>
      </c>
      <c r="B3" s="133" t="s">
        <v>93</v>
      </c>
      <c r="C3" s="90">
        <v>42363</v>
      </c>
      <c r="D3" s="90">
        <v>47317</v>
      </c>
      <c r="E3" s="90">
        <v>45302</v>
      </c>
      <c r="F3" s="132">
        <f t="shared" si="0"/>
        <v>3.3371371088070085E-3</v>
      </c>
      <c r="G3" s="132">
        <f t="shared" si="1"/>
        <v>6.9376578618133747E-2</v>
      </c>
      <c r="H3" s="68">
        <f t="shared" si="2"/>
        <v>2939</v>
      </c>
      <c r="I3" s="52">
        <f t="shared" ref="I3:I66" si="4">H3/$H$83</f>
        <v>5.2868174941672315E-3</v>
      </c>
      <c r="J3" s="90">
        <f t="shared" si="3"/>
        <v>-2015</v>
      </c>
      <c r="L3" s="133" t="s">
        <v>242</v>
      </c>
      <c r="M3" s="94">
        <v>0.12337255883825739</v>
      </c>
      <c r="T3" s="4"/>
      <c r="U3" s="11"/>
    </row>
    <row r="4" spans="1:21">
      <c r="A4" s="54">
        <v>3</v>
      </c>
      <c r="B4" s="133" t="s">
        <v>94</v>
      </c>
      <c r="C4" s="90">
        <v>78349</v>
      </c>
      <c r="D4" s="90">
        <v>83551</v>
      </c>
      <c r="E4" s="90">
        <v>82828</v>
      </c>
      <c r="F4" s="132">
        <f t="shared" si="0"/>
        <v>6.1014611374391172E-3</v>
      </c>
      <c r="G4" s="132">
        <f t="shared" si="1"/>
        <v>5.7167289946266069E-2</v>
      </c>
      <c r="H4" s="68">
        <f t="shared" si="2"/>
        <v>4479</v>
      </c>
      <c r="I4" s="52">
        <f t="shared" si="4"/>
        <v>8.0570451025433927E-3</v>
      </c>
      <c r="J4" s="90">
        <f t="shared" si="3"/>
        <v>-723</v>
      </c>
      <c r="L4" s="133" t="s">
        <v>218</v>
      </c>
      <c r="M4" s="94">
        <v>0.12411004157885744</v>
      </c>
      <c r="T4" s="4"/>
      <c r="U4" s="11"/>
    </row>
    <row r="5" spans="1:21">
      <c r="A5" s="54">
        <v>4</v>
      </c>
      <c r="B5" s="133" t="s">
        <v>95</v>
      </c>
      <c r="C5" s="90">
        <v>17835</v>
      </c>
      <c r="D5" s="90">
        <v>20129</v>
      </c>
      <c r="E5" s="90">
        <v>19805</v>
      </c>
      <c r="F5" s="132">
        <f t="shared" si="0"/>
        <v>1.458920145687228E-3</v>
      </c>
      <c r="G5" s="132">
        <f t="shared" si="1"/>
        <v>0.1104569666386319</v>
      </c>
      <c r="H5" s="68">
        <f t="shared" si="2"/>
        <v>1970</v>
      </c>
      <c r="I5" s="52">
        <f t="shared" si="4"/>
        <v>3.5437327198058681E-3</v>
      </c>
      <c r="J5" s="90">
        <f t="shared" si="3"/>
        <v>-324</v>
      </c>
      <c r="L5" s="133" t="s">
        <v>237</v>
      </c>
      <c r="M5" s="94">
        <v>0.12739617517256988</v>
      </c>
      <c r="T5" s="4"/>
      <c r="U5" s="11"/>
    </row>
    <row r="6" spans="1:21">
      <c r="A6" s="54">
        <v>5</v>
      </c>
      <c r="B6" s="133" t="s">
        <v>96</v>
      </c>
      <c r="C6" s="90">
        <v>36390</v>
      </c>
      <c r="D6" s="90">
        <v>39766</v>
      </c>
      <c r="E6" s="90">
        <v>38883</v>
      </c>
      <c r="F6" s="132">
        <f t="shared" si="0"/>
        <v>2.8642863935751822E-3</v>
      </c>
      <c r="G6" s="132">
        <f t="shared" si="1"/>
        <v>6.8507831821929099E-2</v>
      </c>
      <c r="H6" s="68">
        <f t="shared" si="2"/>
        <v>2493</v>
      </c>
      <c r="I6" s="52">
        <f t="shared" si="4"/>
        <v>4.4845307971959538E-3</v>
      </c>
      <c r="J6" s="90">
        <f t="shared" si="3"/>
        <v>-883</v>
      </c>
      <c r="L6" s="133" t="s">
        <v>216</v>
      </c>
      <c r="M6" s="94">
        <v>0.12994001905936431</v>
      </c>
      <c r="T6" s="4"/>
      <c r="U6" s="11"/>
    </row>
    <row r="7" spans="1:21">
      <c r="A7" s="54">
        <v>6</v>
      </c>
      <c r="B7" s="133" t="s">
        <v>97</v>
      </c>
      <c r="C7" s="90">
        <v>1102094</v>
      </c>
      <c r="D7" s="90">
        <v>1180782</v>
      </c>
      <c r="E7" s="90">
        <v>1187233</v>
      </c>
      <c r="F7" s="132">
        <f t="shared" si="0"/>
        <v>8.7456609004023467E-2</v>
      </c>
      <c r="G7" s="132">
        <f t="shared" si="1"/>
        <v>7.7252031133460491E-2</v>
      </c>
      <c r="H7" s="68">
        <f t="shared" si="2"/>
        <v>85139</v>
      </c>
      <c r="I7" s="52">
        <f t="shared" si="4"/>
        <v>0.1531522132139857</v>
      </c>
      <c r="J7" s="90">
        <f t="shared" si="3"/>
        <v>6451</v>
      </c>
      <c r="L7" s="133" t="s">
        <v>248</v>
      </c>
      <c r="M7" s="94">
        <v>0.13530734632683658</v>
      </c>
      <c r="T7" s="4"/>
      <c r="U7" s="11"/>
    </row>
    <row r="8" spans="1:21">
      <c r="A8" s="54">
        <v>7</v>
      </c>
      <c r="B8" s="133" t="s">
        <v>98</v>
      </c>
      <c r="C8" s="90">
        <v>466427</v>
      </c>
      <c r="D8" s="90">
        <v>468076</v>
      </c>
      <c r="E8" s="90">
        <v>462937</v>
      </c>
      <c r="F8" s="132">
        <f t="shared" si="0"/>
        <v>3.4101899292300342E-2</v>
      </c>
      <c r="G8" s="132">
        <f t="shared" si="1"/>
        <v>-7.4824141827124074E-3</v>
      </c>
      <c r="H8" s="68">
        <f t="shared" si="2"/>
        <v>-3490</v>
      </c>
      <c r="I8" s="52">
        <f t="shared" si="4"/>
        <v>-6.2779833462550663E-3</v>
      </c>
      <c r="J8" s="90">
        <f t="shared" si="3"/>
        <v>-5139</v>
      </c>
      <c r="L8" s="133" t="s">
        <v>192</v>
      </c>
      <c r="M8" s="94">
        <v>0.13813486370157818</v>
      </c>
      <c r="T8" s="4"/>
      <c r="U8" s="11"/>
    </row>
    <row r="9" spans="1:21">
      <c r="A9" s="54">
        <v>8</v>
      </c>
      <c r="B9" s="133" t="s">
        <v>99</v>
      </c>
      <c r="C9" s="90">
        <v>21609</v>
      </c>
      <c r="D9" s="90">
        <v>23711</v>
      </c>
      <c r="E9" s="90">
        <v>22748</v>
      </c>
      <c r="F9" s="132">
        <f t="shared" si="0"/>
        <v>1.6757139850589781E-3</v>
      </c>
      <c r="G9" s="132">
        <f t="shared" si="1"/>
        <v>5.2709519181822387E-2</v>
      </c>
      <c r="H9" s="68">
        <f t="shared" si="2"/>
        <v>1139</v>
      </c>
      <c r="I9" s="52">
        <f t="shared" si="4"/>
        <v>2.0488891207405503E-3</v>
      </c>
      <c r="J9" s="90">
        <f t="shared" si="3"/>
        <v>-963</v>
      </c>
      <c r="L9" s="133" t="s">
        <v>209</v>
      </c>
      <c r="M9" s="94">
        <v>0.15522475761433749</v>
      </c>
      <c r="T9" s="4"/>
      <c r="U9" s="11"/>
    </row>
    <row r="10" spans="1:21">
      <c r="A10" s="54">
        <v>9</v>
      </c>
      <c r="B10" s="133" t="s">
        <v>100</v>
      </c>
      <c r="C10" s="90">
        <v>138083</v>
      </c>
      <c r="D10" s="90">
        <v>149440</v>
      </c>
      <c r="E10" s="90">
        <v>150306</v>
      </c>
      <c r="F10" s="132">
        <f t="shared" si="0"/>
        <v>1.1072176289707877E-2</v>
      </c>
      <c r="G10" s="132">
        <f t="shared" si="1"/>
        <v>8.8519223945018571E-2</v>
      </c>
      <c r="H10" s="68">
        <f t="shared" si="2"/>
        <v>12223</v>
      </c>
      <c r="I10" s="52">
        <f t="shared" si="4"/>
        <v>2.1987332504663518E-2</v>
      </c>
      <c r="J10" s="90">
        <f t="shared" si="3"/>
        <v>866</v>
      </c>
      <c r="L10" s="133" t="s">
        <v>240</v>
      </c>
      <c r="M10" s="94">
        <v>0.16392195228001522</v>
      </c>
      <c r="T10" s="4"/>
      <c r="U10" s="11"/>
    </row>
    <row r="11" spans="1:21">
      <c r="A11" s="54">
        <v>10</v>
      </c>
      <c r="B11" s="133" t="s">
        <v>101</v>
      </c>
      <c r="C11" s="90">
        <v>151894</v>
      </c>
      <c r="D11" s="90">
        <v>162040</v>
      </c>
      <c r="E11" s="90">
        <v>159901</v>
      </c>
      <c r="F11" s="132">
        <f t="shared" si="0"/>
        <v>1.1778984610731302E-2</v>
      </c>
      <c r="G11" s="132">
        <f t="shared" si="1"/>
        <v>5.2714392931913046E-2</v>
      </c>
      <c r="H11" s="68">
        <f t="shared" si="2"/>
        <v>8007</v>
      </c>
      <c r="I11" s="52">
        <f t="shared" si="4"/>
        <v>1.4403384714459689E-2</v>
      </c>
      <c r="J11" s="90">
        <f t="shared" si="3"/>
        <v>-2139</v>
      </c>
      <c r="L11" s="133" t="s">
        <v>191</v>
      </c>
      <c r="M11" s="94">
        <v>0.18391061452513965</v>
      </c>
      <c r="T11" s="4"/>
      <c r="U11" s="11"/>
    </row>
    <row r="12" spans="1:21">
      <c r="A12" s="54">
        <v>11</v>
      </c>
      <c r="B12" s="133" t="s">
        <v>102</v>
      </c>
      <c r="C12" s="90">
        <v>39998</v>
      </c>
      <c r="D12" s="90">
        <v>41385</v>
      </c>
      <c r="E12" s="90">
        <v>41342</v>
      </c>
      <c r="F12" s="132">
        <f t="shared" si="0"/>
        <v>3.0454267439031244E-3</v>
      </c>
      <c r="G12" s="132">
        <f t="shared" si="1"/>
        <v>3.3601680084004201E-2</v>
      </c>
      <c r="H12" s="68">
        <f t="shared" si="2"/>
        <v>1344</v>
      </c>
      <c r="I12" s="52">
        <f t="shared" si="4"/>
        <v>2.4176531854919222E-3</v>
      </c>
      <c r="J12" s="90">
        <f t="shared" si="3"/>
        <v>-43</v>
      </c>
      <c r="L12" s="133" t="s">
        <v>208</v>
      </c>
      <c r="M12" s="94">
        <v>0.19810834049871023</v>
      </c>
      <c r="T12" s="4"/>
      <c r="U12" s="11"/>
    </row>
    <row r="13" spans="1:21">
      <c r="A13" s="54">
        <v>12</v>
      </c>
      <c r="B13" s="133" t="s">
        <v>103</v>
      </c>
      <c r="C13" s="90">
        <v>17900</v>
      </c>
      <c r="D13" s="90">
        <v>22504</v>
      </c>
      <c r="E13" s="90">
        <v>21192</v>
      </c>
      <c r="F13" s="132">
        <f t="shared" si="0"/>
        <v>1.561092437637149E-3</v>
      </c>
      <c r="G13" s="132">
        <f t="shared" si="1"/>
        <v>0.18391061452513965</v>
      </c>
      <c r="H13" s="68">
        <f t="shared" si="2"/>
        <v>3292</v>
      </c>
      <c r="I13" s="52">
        <f t="shared" si="4"/>
        <v>5.9218112251781313E-3</v>
      </c>
      <c r="J13" s="90">
        <f t="shared" si="3"/>
        <v>-1312</v>
      </c>
      <c r="L13" s="133" t="s">
        <v>221</v>
      </c>
      <c r="M13" s="94">
        <v>0.19869821444278302</v>
      </c>
      <c r="T13" s="4"/>
      <c r="U13" s="11"/>
    </row>
    <row r="14" spans="1:21">
      <c r="A14" s="54">
        <v>13</v>
      </c>
      <c r="B14" s="133" t="s">
        <v>104</v>
      </c>
      <c r="C14" s="90">
        <v>17425</v>
      </c>
      <c r="D14" s="90">
        <v>20640</v>
      </c>
      <c r="E14" s="90">
        <v>19832</v>
      </c>
      <c r="F14" s="132">
        <f t="shared" si="0"/>
        <v>1.4609090799933909E-3</v>
      </c>
      <c r="G14" s="132">
        <f t="shared" si="1"/>
        <v>0.13813486370157818</v>
      </c>
      <c r="H14" s="68">
        <f t="shared" si="2"/>
        <v>2407</v>
      </c>
      <c r="I14" s="52">
        <f t="shared" si="4"/>
        <v>4.3298297749100123E-3</v>
      </c>
      <c r="J14" s="90">
        <f t="shared" si="3"/>
        <v>-808</v>
      </c>
      <c r="L14" s="133" t="s">
        <v>183</v>
      </c>
      <c r="M14" s="94">
        <v>0.22207307979120058</v>
      </c>
      <c r="T14" s="4"/>
      <c r="U14" s="11"/>
    </row>
    <row r="15" spans="1:21">
      <c r="A15" s="54">
        <v>14</v>
      </c>
      <c r="B15" s="133" t="s">
        <v>105</v>
      </c>
      <c r="C15" s="90">
        <v>54719</v>
      </c>
      <c r="D15" s="90">
        <v>55604</v>
      </c>
      <c r="E15" s="90">
        <v>54459</v>
      </c>
      <c r="F15" s="132">
        <f t="shared" si="0"/>
        <v>4.0116804955304597E-3</v>
      </c>
      <c r="G15" s="132">
        <f t="shared" si="1"/>
        <v>-4.7515488221641479E-3</v>
      </c>
      <c r="H15" s="68">
        <f t="shared" si="2"/>
        <v>-260</v>
      </c>
      <c r="I15" s="52">
        <f t="shared" si="4"/>
        <v>-4.6770076505052069E-4</v>
      </c>
      <c r="J15" s="90">
        <f t="shared" si="3"/>
        <v>-1145</v>
      </c>
      <c r="L15" s="133" t="s">
        <v>232</v>
      </c>
      <c r="M15" s="94">
        <v>0.23990470518165574</v>
      </c>
      <c r="T15" s="4"/>
      <c r="U15" s="11"/>
    </row>
    <row r="16" spans="1:21">
      <c r="A16" s="54">
        <v>15</v>
      </c>
      <c r="B16" s="133" t="s">
        <v>106</v>
      </c>
      <c r="C16" s="90">
        <v>34266</v>
      </c>
      <c r="D16" s="90">
        <v>35940</v>
      </c>
      <c r="E16" s="90">
        <v>35345</v>
      </c>
      <c r="F16" s="132">
        <f t="shared" si="0"/>
        <v>2.6036623352342879E-3</v>
      </c>
      <c r="G16" s="132">
        <f t="shared" si="1"/>
        <v>3.1488939473530611E-2</v>
      </c>
      <c r="H16" s="68">
        <f t="shared" si="2"/>
        <v>1079</v>
      </c>
      <c r="I16" s="52">
        <f t="shared" si="4"/>
        <v>1.9409581749596609E-3</v>
      </c>
      <c r="J16" s="90">
        <f t="shared" si="3"/>
        <v>-595</v>
      </c>
      <c r="L16" s="135" t="s">
        <v>189</v>
      </c>
      <c r="M16" s="94">
        <v>0.24968553459119497</v>
      </c>
      <c r="T16" s="4"/>
      <c r="U16" s="11"/>
    </row>
    <row r="17" spans="1:13">
      <c r="A17" s="54">
        <v>16</v>
      </c>
      <c r="B17" s="133" t="s">
        <v>107</v>
      </c>
      <c r="C17" s="90">
        <v>620629</v>
      </c>
      <c r="D17" s="90">
        <v>649461</v>
      </c>
      <c r="E17" s="90">
        <v>648090</v>
      </c>
      <c r="F17" s="132">
        <f t="shared" si="0"/>
        <v>4.7741053128928838E-2</v>
      </c>
      <c r="G17" s="132">
        <f t="shared" si="1"/>
        <v>4.4247046141897978E-2</v>
      </c>
      <c r="H17" s="68">
        <f t="shared" si="2"/>
        <v>27461</v>
      </c>
      <c r="I17" s="52">
        <f t="shared" si="4"/>
        <v>4.9398195034816725E-2</v>
      </c>
      <c r="J17" s="90">
        <f t="shared" si="3"/>
        <v>-1371</v>
      </c>
      <c r="M17" s="28"/>
    </row>
    <row r="18" spans="1:13">
      <c r="A18" s="54">
        <v>17</v>
      </c>
      <c r="B18" s="133" t="s">
        <v>108</v>
      </c>
      <c r="C18" s="90">
        <v>71513</v>
      </c>
      <c r="D18" s="90">
        <v>77734</v>
      </c>
      <c r="E18" s="90">
        <v>76566</v>
      </c>
      <c r="F18" s="132">
        <f t="shared" si="0"/>
        <v>5.64017570687646E-3</v>
      </c>
      <c r="G18" s="132">
        <f t="shared" si="1"/>
        <v>7.0658481674660545E-2</v>
      </c>
      <c r="H18" s="68">
        <f t="shared" si="2"/>
        <v>5053</v>
      </c>
      <c r="I18" s="52">
        <f t="shared" si="4"/>
        <v>9.0895844838472344E-3</v>
      </c>
      <c r="J18" s="90">
        <f t="shared" si="3"/>
        <v>-1168</v>
      </c>
      <c r="L18" s="4"/>
      <c r="M18" s="10"/>
    </row>
    <row r="19" spans="1:13">
      <c r="A19" s="54">
        <v>18</v>
      </c>
      <c r="B19" s="133" t="s">
        <v>109</v>
      </c>
      <c r="C19" s="90">
        <v>21383</v>
      </c>
      <c r="D19" s="90">
        <v>23946</v>
      </c>
      <c r="E19" s="90">
        <v>23212</v>
      </c>
      <c r="F19" s="132">
        <f t="shared" si="0"/>
        <v>1.7098941894315544E-3</v>
      </c>
      <c r="G19" s="132">
        <f t="shared" si="1"/>
        <v>8.5535238273394751E-2</v>
      </c>
      <c r="H19" s="68">
        <f t="shared" si="2"/>
        <v>1829</v>
      </c>
      <c r="I19" s="52">
        <f t="shared" si="4"/>
        <v>3.2900949972207781E-3</v>
      </c>
      <c r="J19" s="90">
        <f t="shared" si="3"/>
        <v>-734</v>
      </c>
      <c r="L19" s="4"/>
      <c r="M19" s="10"/>
    </row>
    <row r="20" spans="1:13">
      <c r="A20" s="54">
        <v>19</v>
      </c>
      <c r="B20" s="133" t="s">
        <v>110</v>
      </c>
      <c r="C20" s="90">
        <v>51986</v>
      </c>
      <c r="D20" s="90">
        <v>56454</v>
      </c>
      <c r="E20" s="90">
        <v>55726</v>
      </c>
      <c r="F20" s="132">
        <f t="shared" si="0"/>
        <v>4.1050130794529904E-3</v>
      </c>
      <c r="G20" s="132">
        <f t="shared" si="1"/>
        <v>7.1942446043165464E-2</v>
      </c>
      <c r="H20" s="68">
        <f t="shared" si="2"/>
        <v>3740</v>
      </c>
      <c r="I20" s="52">
        <f t="shared" si="4"/>
        <v>6.7276956203421055E-3</v>
      </c>
      <c r="J20" s="90">
        <f t="shared" si="3"/>
        <v>-728</v>
      </c>
      <c r="L20" s="4"/>
      <c r="M20" s="10"/>
    </row>
    <row r="21" spans="1:13">
      <c r="A21" s="54">
        <v>20</v>
      </c>
      <c r="B21" s="133" t="s">
        <v>111</v>
      </c>
      <c r="C21" s="90">
        <v>180371</v>
      </c>
      <c r="D21" s="90">
        <v>186298</v>
      </c>
      <c r="E21" s="90">
        <v>185171</v>
      </c>
      <c r="F21" s="132">
        <f t="shared" si="0"/>
        <v>1.3640479792832602E-2</v>
      </c>
      <c r="G21" s="132">
        <f t="shared" si="1"/>
        <v>2.6611816755465124E-2</v>
      </c>
      <c r="H21" s="68">
        <f t="shared" si="2"/>
        <v>4800</v>
      </c>
      <c r="I21" s="52">
        <f t="shared" si="4"/>
        <v>8.6344756624711517E-3</v>
      </c>
      <c r="J21" s="90">
        <f t="shared" si="3"/>
        <v>-1127</v>
      </c>
      <c r="L21" s="4"/>
      <c r="M21" s="10"/>
    </row>
    <row r="22" spans="1:13">
      <c r="A22" s="54">
        <v>21</v>
      </c>
      <c r="B22" s="133" t="s">
        <v>112</v>
      </c>
      <c r="C22" s="90">
        <v>115045</v>
      </c>
      <c r="D22" s="90">
        <v>121406</v>
      </c>
      <c r="E22" s="90">
        <v>120261</v>
      </c>
      <c r="F22" s="132">
        <f t="shared" si="0"/>
        <v>8.8589343923499986E-3</v>
      </c>
      <c r="G22" s="132">
        <f t="shared" si="1"/>
        <v>4.533878047720457E-2</v>
      </c>
      <c r="H22" s="68">
        <f t="shared" si="2"/>
        <v>5216</v>
      </c>
      <c r="I22" s="52">
        <f t="shared" si="4"/>
        <v>9.3827968865519834E-3</v>
      </c>
      <c r="J22" s="90">
        <f t="shared" si="3"/>
        <v>-1145</v>
      </c>
      <c r="L22" s="4"/>
      <c r="M22" s="10"/>
    </row>
    <row r="23" spans="1:13">
      <c r="A23" s="54">
        <v>22</v>
      </c>
      <c r="B23" s="133" t="s">
        <v>113</v>
      </c>
      <c r="C23" s="90">
        <v>55025</v>
      </c>
      <c r="D23" s="90">
        <v>57598</v>
      </c>
      <c r="E23" s="90">
        <v>57072</v>
      </c>
      <c r="F23" s="132">
        <f t="shared" si="0"/>
        <v>4.2041651378268863E-3</v>
      </c>
      <c r="G23" s="132">
        <f t="shared" si="1"/>
        <v>3.7201272149023169E-2</v>
      </c>
      <c r="H23" s="68">
        <f t="shared" si="2"/>
        <v>2047</v>
      </c>
      <c r="I23" s="52">
        <f t="shared" si="4"/>
        <v>3.6822441002246761E-3</v>
      </c>
      <c r="J23" s="90">
        <f t="shared" si="3"/>
        <v>-526</v>
      </c>
      <c r="L23" s="4"/>
      <c r="M23" s="10"/>
    </row>
    <row r="24" spans="1:13">
      <c r="A24" s="54">
        <v>23</v>
      </c>
      <c r="B24" s="133" t="s">
        <v>114</v>
      </c>
      <c r="C24" s="90">
        <v>54774</v>
      </c>
      <c r="D24" s="90">
        <v>58529</v>
      </c>
      <c r="E24" s="90">
        <v>56508</v>
      </c>
      <c r="F24" s="132">
        <f t="shared" si="0"/>
        <v>4.1626185100981511E-3</v>
      </c>
      <c r="G24" s="132">
        <f t="shared" si="1"/>
        <v>3.165735567970205E-2</v>
      </c>
      <c r="H24" s="68">
        <f t="shared" si="2"/>
        <v>1734</v>
      </c>
      <c r="I24" s="52">
        <f t="shared" si="4"/>
        <v>3.1192043330677032E-3</v>
      </c>
      <c r="J24" s="90">
        <f t="shared" si="3"/>
        <v>-2021</v>
      </c>
      <c r="L24" s="4"/>
      <c r="M24" s="10"/>
    </row>
    <row r="25" spans="1:13">
      <c r="A25" s="54">
        <v>24</v>
      </c>
      <c r="B25" s="133" t="s">
        <v>115</v>
      </c>
      <c r="C25" s="90">
        <v>23090</v>
      </c>
      <c r="D25" s="90">
        <v>25220</v>
      </c>
      <c r="E25" s="90">
        <v>24834</v>
      </c>
      <c r="F25" s="132">
        <f t="shared" si="0"/>
        <v>1.8293775762684484E-3</v>
      </c>
      <c r="G25" s="132">
        <f t="shared" si="1"/>
        <v>7.5530532698137726E-2</v>
      </c>
      <c r="H25" s="68">
        <f t="shared" si="2"/>
        <v>1744</v>
      </c>
      <c r="I25" s="52">
        <f t="shared" si="4"/>
        <v>3.1371928240311849E-3</v>
      </c>
      <c r="J25" s="90">
        <f t="shared" si="3"/>
        <v>-386</v>
      </c>
      <c r="L25" s="4"/>
      <c r="M25" s="10"/>
    </row>
    <row r="26" spans="1:13">
      <c r="A26" s="54">
        <v>25</v>
      </c>
      <c r="B26" s="133" t="s">
        <v>116</v>
      </c>
      <c r="C26" s="90">
        <v>68282</v>
      </c>
      <c r="D26" s="90">
        <v>75695</v>
      </c>
      <c r="E26" s="90">
        <v>73898</v>
      </c>
      <c r="F26" s="132">
        <f t="shared" si="0"/>
        <v>5.4436395317341464E-3</v>
      </c>
      <c r="G26" s="132">
        <f t="shared" si="1"/>
        <v>8.224715151870185E-2</v>
      </c>
      <c r="H26" s="68">
        <f t="shared" si="2"/>
        <v>5616</v>
      </c>
      <c r="I26" s="52">
        <f t="shared" si="4"/>
        <v>1.0102336525091246E-2</v>
      </c>
      <c r="J26" s="90">
        <f t="shared" si="3"/>
        <v>-1797</v>
      </c>
      <c r="L26" s="4"/>
      <c r="M26" s="10"/>
    </row>
    <row r="27" spans="1:13">
      <c r="A27" s="54">
        <v>26</v>
      </c>
      <c r="B27" s="133" t="s">
        <v>117</v>
      </c>
      <c r="C27" s="90">
        <v>160259</v>
      </c>
      <c r="D27" s="90">
        <v>164266</v>
      </c>
      <c r="E27" s="90">
        <v>160138</v>
      </c>
      <c r="F27" s="132">
        <f t="shared" si="0"/>
        <v>1.1796443034085398E-2</v>
      </c>
      <c r="G27" s="132">
        <f t="shared" si="1"/>
        <v>-7.5502779875077214E-4</v>
      </c>
      <c r="H27" s="68">
        <f t="shared" si="2"/>
        <v>-121</v>
      </c>
      <c r="I27" s="52">
        <f t="shared" si="4"/>
        <v>-2.1766074065812692E-4</v>
      </c>
      <c r="J27" s="90">
        <f t="shared" si="3"/>
        <v>-4128</v>
      </c>
      <c r="L27" s="4"/>
      <c r="M27" s="10"/>
    </row>
    <row r="28" spans="1:13">
      <c r="A28" s="54">
        <v>27</v>
      </c>
      <c r="B28" s="133" t="s">
        <v>118</v>
      </c>
      <c r="C28" s="90">
        <v>263807</v>
      </c>
      <c r="D28" s="90">
        <v>263394</v>
      </c>
      <c r="E28" s="90">
        <v>265830</v>
      </c>
      <c r="F28" s="132">
        <f t="shared" si="0"/>
        <v>1.9582163207676639E-2</v>
      </c>
      <c r="G28" s="132">
        <f t="shared" si="1"/>
        <v>7.6684849151083933E-3</v>
      </c>
      <c r="H28" s="68">
        <f t="shared" si="2"/>
        <v>2023</v>
      </c>
      <c r="I28" s="52">
        <f t="shared" si="4"/>
        <v>3.6390717219123205E-3</v>
      </c>
      <c r="J28" s="90">
        <f t="shared" si="3"/>
        <v>2436</v>
      </c>
    </row>
    <row r="29" spans="1:13">
      <c r="A29" s="54">
        <v>28</v>
      </c>
      <c r="B29" s="133" t="s">
        <v>119</v>
      </c>
      <c r="C29" s="90">
        <v>44769</v>
      </c>
      <c r="D29" s="90">
        <v>48154</v>
      </c>
      <c r="E29" s="90">
        <v>48751</v>
      </c>
      <c r="F29" s="132">
        <f t="shared" si="0"/>
        <v>3.5912050503609217E-3</v>
      </c>
      <c r="G29" s="132">
        <f t="shared" si="1"/>
        <v>8.8945475663963908E-2</v>
      </c>
      <c r="H29" s="68">
        <f t="shared" si="2"/>
        <v>3982</v>
      </c>
      <c r="I29" s="52">
        <f t="shared" si="4"/>
        <v>7.1630171016583586E-3</v>
      </c>
      <c r="J29" s="90">
        <f t="shared" si="3"/>
        <v>597</v>
      </c>
    </row>
    <row r="30" spans="1:13">
      <c r="A30" s="54">
        <v>29</v>
      </c>
      <c r="B30" s="133" t="s">
        <v>120</v>
      </c>
      <c r="C30" s="90">
        <v>11630</v>
      </c>
      <c r="D30" s="90">
        <v>13729</v>
      </c>
      <c r="E30" s="90">
        <v>13934</v>
      </c>
      <c r="F30" s="132">
        <f t="shared" si="0"/>
        <v>1.0264374304471515E-3</v>
      </c>
      <c r="G30" s="132">
        <f t="shared" si="1"/>
        <v>0.19810834049871023</v>
      </c>
      <c r="H30" s="68">
        <f t="shared" si="2"/>
        <v>2304</v>
      </c>
      <c r="I30" s="52">
        <f t="shared" si="4"/>
        <v>4.1445483179861527E-3</v>
      </c>
      <c r="J30" s="90">
        <f t="shared" si="3"/>
        <v>205</v>
      </c>
    </row>
    <row r="31" spans="1:13">
      <c r="A31" s="54">
        <v>30</v>
      </c>
      <c r="B31" s="133" t="s">
        <v>121</v>
      </c>
      <c r="C31" s="90">
        <v>10211</v>
      </c>
      <c r="D31" s="90">
        <v>12575</v>
      </c>
      <c r="E31" s="90">
        <v>11796</v>
      </c>
      <c r="F31" s="132">
        <f t="shared" si="0"/>
        <v>8.6894329909247871E-4</v>
      </c>
      <c r="G31" s="132">
        <f t="shared" si="1"/>
        <v>0.15522475761433749</v>
      </c>
      <c r="H31" s="68">
        <f t="shared" si="2"/>
        <v>1585</v>
      </c>
      <c r="I31" s="52">
        <f t="shared" si="4"/>
        <v>2.851175817711828E-3</v>
      </c>
      <c r="J31" s="90">
        <f t="shared" si="3"/>
        <v>-779</v>
      </c>
    </row>
    <row r="32" spans="1:13">
      <c r="A32" s="54">
        <v>31</v>
      </c>
      <c r="B32" s="133" t="s">
        <v>122</v>
      </c>
      <c r="C32" s="90">
        <v>146517</v>
      </c>
      <c r="D32" s="90">
        <v>158139</v>
      </c>
      <c r="E32" s="90">
        <v>156828</v>
      </c>
      <c r="F32" s="132">
        <f t="shared" si="0"/>
        <v>1.1552614420996546E-2</v>
      </c>
      <c r="G32" s="132">
        <f t="shared" si="1"/>
        <v>7.0374086283502932E-2</v>
      </c>
      <c r="H32" s="68">
        <f t="shared" si="2"/>
        <v>10311</v>
      </c>
      <c r="I32" s="52">
        <f t="shared" si="4"/>
        <v>1.854793303244584E-2</v>
      </c>
      <c r="J32" s="90">
        <f t="shared" si="3"/>
        <v>-1311</v>
      </c>
    </row>
    <row r="33" spans="1:13">
      <c r="A33" s="54">
        <v>32</v>
      </c>
      <c r="B33" s="133" t="s">
        <v>123</v>
      </c>
      <c r="C33" s="90">
        <v>52207</v>
      </c>
      <c r="D33" s="90">
        <v>58666</v>
      </c>
      <c r="E33" s="90">
        <v>58057</v>
      </c>
      <c r="F33" s="132">
        <f t="shared" si="0"/>
        <v>4.2767244078850486E-3</v>
      </c>
      <c r="G33" s="132">
        <f t="shared" si="1"/>
        <v>0.11205393912693699</v>
      </c>
      <c r="H33" s="68">
        <f t="shared" si="2"/>
        <v>5850</v>
      </c>
      <c r="I33" s="52">
        <f t="shared" si="4"/>
        <v>1.0523267213636715E-2</v>
      </c>
      <c r="J33" s="90">
        <f t="shared" si="3"/>
        <v>-609</v>
      </c>
      <c r="L33" s="4"/>
      <c r="M33" s="28"/>
    </row>
    <row r="34" spans="1:13">
      <c r="A34" s="54">
        <v>33</v>
      </c>
      <c r="B34" s="133" t="s">
        <v>124</v>
      </c>
      <c r="C34" s="90">
        <v>218872</v>
      </c>
      <c r="D34" s="90">
        <v>235110</v>
      </c>
      <c r="E34" s="90">
        <v>232561</v>
      </c>
      <c r="F34" s="132">
        <f t="shared" si="0"/>
        <v>1.7131427821316204E-2</v>
      </c>
      <c r="G34" s="132">
        <f t="shared" si="1"/>
        <v>6.2543404364194602E-2</v>
      </c>
      <c r="H34" s="68">
        <f t="shared" si="2"/>
        <v>13689</v>
      </c>
      <c r="I34" s="52">
        <f t="shared" si="4"/>
        <v>2.4624445279909913E-2</v>
      </c>
      <c r="J34" s="90">
        <f t="shared" si="3"/>
        <v>-2549</v>
      </c>
      <c r="L34" s="10"/>
    </row>
    <row r="35" spans="1:13">
      <c r="A35" s="54">
        <v>34</v>
      </c>
      <c r="B35" s="133" t="s">
        <v>125</v>
      </c>
      <c r="C35" s="90">
        <v>3930756</v>
      </c>
      <c r="D35" s="90">
        <v>4034380</v>
      </c>
      <c r="E35" s="90">
        <v>4047017</v>
      </c>
      <c r="F35" s="132">
        <f t="shared" si="0"/>
        <v>0.29812040551571262</v>
      </c>
      <c r="G35" s="132">
        <f t="shared" si="1"/>
        <v>2.9577261982173402E-2</v>
      </c>
      <c r="H35" s="68">
        <f t="shared" si="2"/>
        <v>116261</v>
      </c>
      <c r="I35" s="52">
        <f t="shared" si="4"/>
        <v>0.20913599479053302</v>
      </c>
      <c r="J35" s="90">
        <f t="shared" si="3"/>
        <v>12637</v>
      </c>
    </row>
    <row r="36" spans="1:13">
      <c r="A36" s="54">
        <v>35</v>
      </c>
      <c r="B36" s="133" t="s">
        <v>126</v>
      </c>
      <c r="C36" s="90">
        <v>822424</v>
      </c>
      <c r="D36" s="90">
        <v>852949</v>
      </c>
      <c r="E36" s="90">
        <v>849625</v>
      </c>
      <c r="F36" s="132">
        <f t="shared" si="0"/>
        <v>6.2586974439763243E-2</v>
      </c>
      <c r="G36" s="132">
        <f t="shared" si="1"/>
        <v>3.3074180714570585E-2</v>
      </c>
      <c r="H36" s="68">
        <f t="shared" si="2"/>
        <v>27201</v>
      </c>
      <c r="I36" s="52">
        <f t="shared" si="4"/>
        <v>4.89304942697662E-2</v>
      </c>
      <c r="J36" s="90">
        <f t="shared" si="3"/>
        <v>-3324</v>
      </c>
    </row>
    <row r="37" spans="1:13">
      <c r="A37" s="54">
        <v>36</v>
      </c>
      <c r="B37" s="133" t="s">
        <v>127</v>
      </c>
      <c r="C37" s="90">
        <v>17557</v>
      </c>
      <c r="D37" s="90">
        <v>19886</v>
      </c>
      <c r="E37" s="90">
        <v>19736</v>
      </c>
      <c r="F37" s="132">
        <f t="shared" si="0"/>
        <v>1.4538373135714786E-3</v>
      </c>
      <c r="G37" s="132">
        <f t="shared" si="1"/>
        <v>0.12411004157885744</v>
      </c>
      <c r="H37" s="68">
        <f t="shared" si="2"/>
        <v>2179</v>
      </c>
      <c r="I37" s="52">
        <f t="shared" si="4"/>
        <v>3.9196921809426331E-3</v>
      </c>
      <c r="J37" s="90">
        <f t="shared" si="3"/>
        <v>-150</v>
      </c>
    </row>
    <row r="38" spans="1:13">
      <c r="A38" s="54">
        <v>37</v>
      </c>
      <c r="B38" s="133" t="s">
        <v>128</v>
      </c>
      <c r="C38" s="90">
        <v>39127</v>
      </c>
      <c r="D38" s="90">
        <v>43953</v>
      </c>
      <c r="E38" s="90">
        <v>42700</v>
      </c>
      <c r="F38" s="132">
        <f t="shared" si="0"/>
        <v>3.1454627730797594E-3</v>
      </c>
      <c r="G38" s="132">
        <f t="shared" si="1"/>
        <v>9.1318015692488569E-2</v>
      </c>
      <c r="H38" s="68">
        <f t="shared" si="2"/>
        <v>3573</v>
      </c>
      <c r="I38" s="52">
        <f t="shared" si="4"/>
        <v>6.4272878212519634E-3</v>
      </c>
      <c r="J38" s="90">
        <f t="shared" si="3"/>
        <v>-1253</v>
      </c>
    </row>
    <row r="39" spans="1:13">
      <c r="A39" s="54">
        <v>38</v>
      </c>
      <c r="B39" s="133" t="s">
        <v>129</v>
      </c>
      <c r="C39" s="90">
        <v>205477</v>
      </c>
      <c r="D39" s="90">
        <v>209271</v>
      </c>
      <c r="E39" s="90">
        <v>209029</v>
      </c>
      <c r="F39" s="132">
        <f t="shared" si="0"/>
        <v>1.5397961077144941E-2</v>
      </c>
      <c r="G39" s="132">
        <f t="shared" si="1"/>
        <v>1.7286606286835024E-2</v>
      </c>
      <c r="H39" s="68">
        <f t="shared" si="2"/>
        <v>3552</v>
      </c>
      <c r="I39" s="52">
        <f t="shared" si="4"/>
        <v>6.3895119902286513E-3</v>
      </c>
      <c r="J39" s="90">
        <f t="shared" si="3"/>
        <v>-242</v>
      </c>
    </row>
    <row r="40" spans="1:13">
      <c r="A40" s="54">
        <v>39</v>
      </c>
      <c r="B40" s="133" t="s">
        <v>130</v>
      </c>
      <c r="C40" s="90">
        <v>59556</v>
      </c>
      <c r="D40" s="90">
        <v>65317</v>
      </c>
      <c r="E40" s="90">
        <v>64761</v>
      </c>
      <c r="F40" s="132">
        <f t="shared" si="0"/>
        <v>4.7705694296819277E-3</v>
      </c>
      <c r="G40" s="132">
        <f t="shared" si="1"/>
        <v>8.7396735845254883E-2</v>
      </c>
      <c r="H40" s="68">
        <f t="shared" si="2"/>
        <v>5205</v>
      </c>
      <c r="I40" s="52">
        <f t="shared" si="4"/>
        <v>9.3630095464921539E-3</v>
      </c>
      <c r="J40" s="90">
        <f t="shared" si="3"/>
        <v>-556</v>
      </c>
    </row>
    <row r="41" spans="1:13">
      <c r="A41" s="54">
        <v>40</v>
      </c>
      <c r="B41" s="133" t="s">
        <v>131</v>
      </c>
      <c r="C41" s="90">
        <v>22988</v>
      </c>
      <c r="D41" s="90">
        <v>25284</v>
      </c>
      <c r="E41" s="90">
        <v>24794</v>
      </c>
      <c r="F41" s="132">
        <f t="shared" si="0"/>
        <v>1.8264310069259848E-3</v>
      </c>
      <c r="G41" s="132">
        <f t="shared" si="1"/>
        <v>7.8562728380024358E-2</v>
      </c>
      <c r="H41" s="68">
        <f t="shared" si="2"/>
        <v>1806</v>
      </c>
      <c r="I41" s="52">
        <f t="shared" si="4"/>
        <v>3.2487214680047703E-3</v>
      </c>
      <c r="J41" s="90">
        <f t="shared" si="3"/>
        <v>-490</v>
      </c>
    </row>
    <row r="42" spans="1:13">
      <c r="A42" s="54">
        <v>41</v>
      </c>
      <c r="B42" s="133" t="s">
        <v>132</v>
      </c>
      <c r="C42" s="90">
        <v>448631</v>
      </c>
      <c r="D42" s="90">
        <v>463269</v>
      </c>
      <c r="E42" s="90">
        <v>463790</v>
      </c>
      <c r="F42" s="132">
        <f t="shared" si="0"/>
        <v>3.4164734883528378E-2</v>
      </c>
      <c r="G42" s="132">
        <f t="shared" si="1"/>
        <v>3.3789461717982042E-2</v>
      </c>
      <c r="H42" s="68">
        <f t="shared" si="2"/>
        <v>15159</v>
      </c>
      <c r="I42" s="52">
        <f t="shared" si="4"/>
        <v>2.7268753451541703E-2</v>
      </c>
      <c r="J42" s="90">
        <f t="shared" si="3"/>
        <v>521</v>
      </c>
    </row>
    <row r="43" spans="1:13">
      <c r="A43" s="54">
        <v>42</v>
      </c>
      <c r="B43" s="133" t="s">
        <v>133</v>
      </c>
      <c r="C43" s="90">
        <v>270914</v>
      </c>
      <c r="D43" s="90">
        <v>287206</v>
      </c>
      <c r="E43" s="90">
        <v>286648</v>
      </c>
      <c r="F43" s="132">
        <f t="shared" si="0"/>
        <v>2.1115705221961753E-2</v>
      </c>
      <c r="G43" s="132">
        <f t="shared" si="1"/>
        <v>5.8077471079383124E-2</v>
      </c>
      <c r="H43" s="68">
        <f t="shared" si="2"/>
        <v>15734</v>
      </c>
      <c r="I43" s="52">
        <f t="shared" si="4"/>
        <v>2.8303091681941894E-2</v>
      </c>
      <c r="J43" s="90">
        <f t="shared" si="3"/>
        <v>-558</v>
      </c>
    </row>
    <row r="44" spans="1:13">
      <c r="A44" s="54">
        <v>43</v>
      </c>
      <c r="B44" s="133" t="s">
        <v>134</v>
      </c>
      <c r="C44" s="90">
        <v>75044</v>
      </c>
      <c r="D44" s="90">
        <v>79481</v>
      </c>
      <c r="E44" s="90">
        <v>78772</v>
      </c>
      <c r="F44" s="132">
        <f t="shared" si="0"/>
        <v>5.8026790061133215E-3</v>
      </c>
      <c r="G44" s="132">
        <f t="shared" si="1"/>
        <v>4.9677522520121531E-2</v>
      </c>
      <c r="H44" s="68">
        <f t="shared" si="2"/>
        <v>3728</v>
      </c>
      <c r="I44" s="52">
        <f t="shared" si="4"/>
        <v>6.7061094311859273E-3</v>
      </c>
      <c r="J44" s="90">
        <f t="shared" si="3"/>
        <v>-709</v>
      </c>
    </row>
    <row r="45" spans="1:13">
      <c r="A45" s="54">
        <v>44</v>
      </c>
      <c r="B45" s="133" t="s">
        <v>135</v>
      </c>
      <c r="C45" s="90">
        <v>85667</v>
      </c>
      <c r="D45" s="90">
        <v>86032</v>
      </c>
      <c r="E45" s="90">
        <v>86734</v>
      </c>
      <c r="F45" s="132">
        <f t="shared" si="0"/>
        <v>6.3891936337306761E-3</v>
      </c>
      <c r="G45" s="132">
        <f t="shared" si="1"/>
        <v>1.2455204454457375E-2</v>
      </c>
      <c r="H45" s="68">
        <f t="shared" si="2"/>
        <v>1067</v>
      </c>
      <c r="I45" s="52">
        <f t="shared" si="4"/>
        <v>1.9193719858034829E-3</v>
      </c>
      <c r="J45" s="90">
        <f t="shared" si="3"/>
        <v>702</v>
      </c>
    </row>
    <row r="46" spans="1:13">
      <c r="A46" s="54">
        <v>45</v>
      </c>
      <c r="B46" s="133" t="s">
        <v>136</v>
      </c>
      <c r="C46" s="90">
        <v>215220</v>
      </c>
      <c r="D46" s="90">
        <v>226366</v>
      </c>
      <c r="E46" s="90">
        <v>225453</v>
      </c>
      <c r="F46" s="132">
        <f t="shared" si="0"/>
        <v>1.6607822449160446E-2</v>
      </c>
      <c r="G46" s="132">
        <f t="shared" si="1"/>
        <v>4.7546696403679957E-2</v>
      </c>
      <c r="H46" s="68">
        <f t="shared" si="2"/>
        <v>10233</v>
      </c>
      <c r="I46" s="52">
        <f t="shared" si="4"/>
        <v>1.8407622802930686E-2</v>
      </c>
      <c r="J46" s="90">
        <f t="shared" si="3"/>
        <v>-913</v>
      </c>
    </row>
    <row r="47" spans="1:13">
      <c r="A47" s="54">
        <v>46</v>
      </c>
      <c r="B47" s="133" t="s">
        <v>137</v>
      </c>
      <c r="C47" s="90">
        <v>124288</v>
      </c>
      <c r="D47" s="90">
        <v>132929</v>
      </c>
      <c r="E47" s="90">
        <v>130424</v>
      </c>
      <c r="F47" s="132">
        <f t="shared" si="0"/>
        <v>9.6075839980364064E-3</v>
      </c>
      <c r="G47" s="132">
        <f t="shared" si="1"/>
        <v>4.9369207003089596E-2</v>
      </c>
      <c r="H47" s="68">
        <f t="shared" si="2"/>
        <v>6136</v>
      </c>
      <c r="I47" s="52">
        <f t="shared" si="4"/>
        <v>1.1037738055192288E-2</v>
      </c>
      <c r="J47" s="90">
        <f t="shared" si="3"/>
        <v>-2505</v>
      </c>
    </row>
    <row r="48" spans="1:13">
      <c r="A48" s="54">
        <v>47</v>
      </c>
      <c r="B48" s="133" t="s">
        <v>138</v>
      </c>
      <c r="C48" s="90">
        <v>55566</v>
      </c>
      <c r="D48" s="90">
        <v>59587</v>
      </c>
      <c r="E48" s="90">
        <v>57688</v>
      </c>
      <c r="F48" s="132">
        <f t="shared" si="0"/>
        <v>4.2495423057008234E-3</v>
      </c>
      <c r="G48" s="132">
        <f t="shared" si="1"/>
        <v>3.8188820501745671E-2</v>
      </c>
      <c r="H48" s="68">
        <f t="shared" si="2"/>
        <v>2122</v>
      </c>
      <c r="I48" s="52">
        <f t="shared" si="4"/>
        <v>3.817157782450788E-3</v>
      </c>
      <c r="J48" s="90">
        <f t="shared" si="3"/>
        <v>-1899</v>
      </c>
    </row>
    <row r="49" spans="1:10">
      <c r="A49" s="54">
        <v>48</v>
      </c>
      <c r="B49" s="133" t="s">
        <v>139</v>
      </c>
      <c r="C49" s="90">
        <v>160574</v>
      </c>
      <c r="D49" s="90">
        <v>169025</v>
      </c>
      <c r="E49" s="90">
        <v>168018</v>
      </c>
      <c r="F49" s="132">
        <f t="shared" si="0"/>
        <v>1.2376917194550703E-2</v>
      </c>
      <c r="G49" s="132">
        <f t="shared" si="1"/>
        <v>4.6358688206060754E-2</v>
      </c>
      <c r="H49" s="68">
        <f t="shared" si="2"/>
        <v>7444</v>
      </c>
      <c r="I49" s="52">
        <f t="shared" si="4"/>
        <v>1.3390632673215677E-2</v>
      </c>
      <c r="J49" s="90">
        <f t="shared" si="3"/>
        <v>-1007</v>
      </c>
    </row>
    <row r="50" spans="1:10">
      <c r="A50" s="54">
        <v>49</v>
      </c>
      <c r="B50" s="133" t="s">
        <v>140</v>
      </c>
      <c r="C50" s="90">
        <v>16790</v>
      </c>
      <c r="D50" s="90">
        <v>21127</v>
      </c>
      <c r="E50" s="90">
        <v>20818</v>
      </c>
      <c r="F50" s="132">
        <f t="shared" si="0"/>
        <v>1.5335420142851156E-3</v>
      </c>
      <c r="G50" s="132">
        <f t="shared" si="1"/>
        <v>0.23990470518165574</v>
      </c>
      <c r="H50" s="68">
        <f t="shared" si="2"/>
        <v>4028</v>
      </c>
      <c r="I50" s="52">
        <f t="shared" si="4"/>
        <v>7.2457641600903741E-3</v>
      </c>
      <c r="J50" s="90">
        <f t="shared" si="3"/>
        <v>-309</v>
      </c>
    </row>
    <row r="51" spans="1:10">
      <c r="A51" s="54">
        <v>50</v>
      </c>
      <c r="B51" s="133" t="s">
        <v>141</v>
      </c>
      <c r="C51" s="90">
        <v>35764</v>
      </c>
      <c r="D51" s="90">
        <v>37692</v>
      </c>
      <c r="E51" s="90">
        <v>37630</v>
      </c>
      <c r="F51" s="132">
        <f t="shared" si="0"/>
        <v>2.7719851089225141E-3</v>
      </c>
      <c r="G51" s="132">
        <f t="shared" si="1"/>
        <v>5.2175371882339783E-2</v>
      </c>
      <c r="H51" s="68">
        <f t="shared" si="2"/>
        <v>1866</v>
      </c>
      <c r="I51" s="52">
        <f t="shared" si="4"/>
        <v>3.3566524137856601E-3</v>
      </c>
      <c r="J51" s="90">
        <f t="shared" si="3"/>
        <v>-62</v>
      </c>
    </row>
    <row r="52" spans="1:10">
      <c r="A52" s="54">
        <v>51</v>
      </c>
      <c r="B52" s="133" t="s">
        <v>142</v>
      </c>
      <c r="C52" s="90">
        <v>34318</v>
      </c>
      <c r="D52" s="90">
        <v>38280</v>
      </c>
      <c r="E52" s="90">
        <v>37324</v>
      </c>
      <c r="F52" s="132">
        <f t="shared" si="0"/>
        <v>2.7494438534526682E-3</v>
      </c>
      <c r="G52" s="132">
        <f t="shared" si="1"/>
        <v>8.7592517046447924E-2</v>
      </c>
      <c r="H52" s="68">
        <f t="shared" si="2"/>
        <v>3006</v>
      </c>
      <c r="I52" s="52">
        <f t="shared" si="4"/>
        <v>5.4073403836225583E-3</v>
      </c>
      <c r="J52" s="90">
        <f t="shared" si="3"/>
        <v>-956</v>
      </c>
    </row>
    <row r="53" spans="1:10">
      <c r="A53" s="54">
        <v>52</v>
      </c>
      <c r="B53" s="133" t="s">
        <v>143</v>
      </c>
      <c r="C53" s="90">
        <v>72827</v>
      </c>
      <c r="D53" s="90">
        <v>75549</v>
      </c>
      <c r="E53" s="90">
        <v>75172</v>
      </c>
      <c r="F53" s="132">
        <f t="shared" si="0"/>
        <v>5.5374877652916085E-3</v>
      </c>
      <c r="G53" s="132">
        <f t="shared" si="1"/>
        <v>3.219959630356873E-2</v>
      </c>
      <c r="H53" s="68">
        <f t="shared" si="2"/>
        <v>2345</v>
      </c>
      <c r="I53" s="52">
        <f t="shared" si="4"/>
        <v>4.2183011309364265E-3</v>
      </c>
      <c r="J53" s="90">
        <f t="shared" si="3"/>
        <v>-377</v>
      </c>
    </row>
    <row r="54" spans="1:10">
      <c r="A54" s="54">
        <v>53</v>
      </c>
      <c r="B54" s="133" t="s">
        <v>144</v>
      </c>
      <c r="C54" s="90">
        <v>44185</v>
      </c>
      <c r="D54" s="90">
        <v>49759</v>
      </c>
      <c r="E54" s="90">
        <v>49814</v>
      </c>
      <c r="F54" s="132">
        <f t="shared" si="0"/>
        <v>3.6695101306368884E-3</v>
      </c>
      <c r="G54" s="132">
        <f t="shared" si="1"/>
        <v>0.12739617517256988</v>
      </c>
      <c r="H54" s="68">
        <f t="shared" si="2"/>
        <v>5629</v>
      </c>
      <c r="I54" s="52">
        <f t="shared" si="4"/>
        <v>1.0125721563343773E-2</v>
      </c>
      <c r="J54" s="90">
        <f t="shared" si="3"/>
        <v>55</v>
      </c>
    </row>
    <row r="55" spans="1:10">
      <c r="A55" s="54">
        <v>54</v>
      </c>
      <c r="B55" s="133" t="s">
        <v>145</v>
      </c>
      <c r="C55" s="90">
        <v>159959</v>
      </c>
      <c r="D55" s="90">
        <v>172282</v>
      </c>
      <c r="E55" s="90">
        <v>172520</v>
      </c>
      <c r="F55" s="132">
        <f t="shared" si="0"/>
        <v>1.2708553574044967E-2</v>
      </c>
      <c r="G55" s="132">
        <f t="shared" si="1"/>
        <v>7.8526372382923121E-2</v>
      </c>
      <c r="H55" s="68">
        <f t="shared" si="2"/>
        <v>12561</v>
      </c>
      <c r="I55" s="52">
        <f t="shared" si="4"/>
        <v>2.2595343499229193E-2</v>
      </c>
      <c r="J55" s="90">
        <f t="shared" si="3"/>
        <v>238</v>
      </c>
    </row>
    <row r="56" spans="1:10">
      <c r="A56" s="54">
        <v>55</v>
      </c>
      <c r="B56" s="133" t="s">
        <v>146</v>
      </c>
      <c r="C56" s="90">
        <v>151300</v>
      </c>
      <c r="D56" s="90">
        <v>158522</v>
      </c>
      <c r="E56" s="90">
        <v>157125</v>
      </c>
      <c r="F56" s="132">
        <f t="shared" si="0"/>
        <v>1.1574492698364337E-2</v>
      </c>
      <c r="G56" s="132">
        <f t="shared" si="1"/>
        <v>3.8499669530733645E-2</v>
      </c>
      <c r="H56" s="68">
        <f t="shared" si="2"/>
        <v>5825</v>
      </c>
      <c r="I56" s="52">
        <f t="shared" si="4"/>
        <v>1.0478295986228011E-2</v>
      </c>
      <c r="J56" s="90">
        <f t="shared" si="3"/>
        <v>-1397</v>
      </c>
    </row>
    <row r="57" spans="1:10">
      <c r="A57" s="54">
        <v>56</v>
      </c>
      <c r="B57" s="133" t="s">
        <v>147</v>
      </c>
      <c r="C57" s="90">
        <v>18399</v>
      </c>
      <c r="D57" s="90">
        <v>21798</v>
      </c>
      <c r="E57" s="90">
        <v>21415</v>
      </c>
      <c r="F57" s="132">
        <f t="shared" si="0"/>
        <v>1.5775195617213828E-3</v>
      </c>
      <c r="G57" s="132">
        <f t="shared" si="1"/>
        <v>0.16392195228001522</v>
      </c>
      <c r="H57" s="68">
        <f t="shared" si="2"/>
        <v>3016</v>
      </c>
      <c r="I57" s="52">
        <f t="shared" si="4"/>
        <v>5.42532887458604E-3</v>
      </c>
      <c r="J57" s="90">
        <f t="shared" si="3"/>
        <v>-383</v>
      </c>
    </row>
    <row r="58" spans="1:10">
      <c r="A58" s="54">
        <v>57</v>
      </c>
      <c r="B58" s="133" t="s">
        <v>148</v>
      </c>
      <c r="C58" s="90">
        <v>21349</v>
      </c>
      <c r="D58" s="90">
        <v>23804</v>
      </c>
      <c r="E58" s="90">
        <v>23517</v>
      </c>
      <c r="F58" s="132">
        <f t="shared" si="0"/>
        <v>1.7323617806678385E-3</v>
      </c>
      <c r="G58" s="132">
        <f t="shared" si="1"/>
        <v>0.10155042390744297</v>
      </c>
      <c r="H58" s="68">
        <f t="shared" si="2"/>
        <v>2168</v>
      </c>
      <c r="I58" s="52">
        <f t="shared" si="4"/>
        <v>3.8999048408828031E-3</v>
      </c>
      <c r="J58" s="90">
        <f t="shared" si="3"/>
        <v>-287</v>
      </c>
    </row>
    <row r="59" spans="1:10">
      <c r="A59" s="54">
        <v>58</v>
      </c>
      <c r="B59" s="133" t="s">
        <v>149</v>
      </c>
      <c r="C59" s="90">
        <v>63904</v>
      </c>
      <c r="D59" s="90">
        <v>73353</v>
      </c>
      <c r="E59" s="90">
        <v>71788</v>
      </c>
      <c r="F59" s="132">
        <f t="shared" si="0"/>
        <v>5.2882079989191987E-3</v>
      </c>
      <c r="G59" s="132">
        <f t="shared" si="1"/>
        <v>0.12337255883825739</v>
      </c>
      <c r="H59" s="68">
        <f t="shared" si="2"/>
        <v>7884</v>
      </c>
      <c r="I59" s="52">
        <f t="shared" si="4"/>
        <v>1.4182126275608865E-2</v>
      </c>
      <c r="J59" s="90">
        <f t="shared" si="3"/>
        <v>-1565</v>
      </c>
    </row>
    <row r="60" spans="1:10">
      <c r="A60" s="54">
        <v>59</v>
      </c>
      <c r="B60" s="133" t="s">
        <v>150</v>
      </c>
      <c r="C60" s="90">
        <v>236025</v>
      </c>
      <c r="D60" s="90">
        <v>242777</v>
      </c>
      <c r="E60" s="90">
        <v>245077</v>
      </c>
      <c r="F60" s="132">
        <f t="shared" si="0"/>
        <v>1.8053409368573026E-2</v>
      </c>
      <c r="G60" s="132">
        <f t="shared" si="1"/>
        <v>3.8351869505349009E-2</v>
      </c>
      <c r="H60" s="68">
        <f t="shared" si="2"/>
        <v>9052</v>
      </c>
      <c r="I60" s="52">
        <f t="shared" si="4"/>
        <v>1.6283182020143512E-2</v>
      </c>
      <c r="J60" s="90">
        <f t="shared" si="3"/>
        <v>2300</v>
      </c>
    </row>
    <row r="61" spans="1:10">
      <c r="A61" s="54">
        <v>60</v>
      </c>
      <c r="B61" s="133" t="s">
        <v>151</v>
      </c>
      <c r="C61" s="90">
        <v>49001</v>
      </c>
      <c r="D61" s="90">
        <v>54220</v>
      </c>
      <c r="E61" s="90">
        <v>53272</v>
      </c>
      <c r="F61" s="132">
        <f t="shared" si="0"/>
        <v>3.924241050292856E-3</v>
      </c>
      <c r="G61" s="132">
        <f t="shared" si="1"/>
        <v>8.7161486500275498E-2</v>
      </c>
      <c r="H61" s="68">
        <f t="shared" si="2"/>
        <v>4271</v>
      </c>
      <c r="I61" s="52">
        <f t="shared" si="4"/>
        <v>7.682884490502976E-3</v>
      </c>
      <c r="J61" s="90">
        <f t="shared" si="3"/>
        <v>-948</v>
      </c>
    </row>
    <row r="62" spans="1:10">
      <c r="A62" s="54">
        <v>61</v>
      </c>
      <c r="B62" s="133" t="s">
        <v>152</v>
      </c>
      <c r="C62" s="90">
        <v>112087</v>
      </c>
      <c r="D62" s="90">
        <v>115317</v>
      </c>
      <c r="E62" s="90">
        <v>114353</v>
      </c>
      <c r="F62" s="132">
        <f t="shared" si="0"/>
        <v>8.4237261004681437E-3</v>
      </c>
      <c r="G62" s="132">
        <f t="shared" si="1"/>
        <v>2.0216439016121406E-2</v>
      </c>
      <c r="H62" s="68">
        <f t="shared" si="2"/>
        <v>2266</v>
      </c>
      <c r="I62" s="52">
        <f t="shared" si="4"/>
        <v>4.0761920523249224E-3</v>
      </c>
      <c r="J62" s="90">
        <f t="shared" si="3"/>
        <v>-964</v>
      </c>
    </row>
    <row r="63" spans="1:10">
      <c r="A63" s="54">
        <v>62</v>
      </c>
      <c r="B63" s="133" t="s">
        <v>153</v>
      </c>
      <c r="C63" s="90">
        <v>5336</v>
      </c>
      <c r="D63" s="90">
        <v>6582</v>
      </c>
      <c r="E63" s="90">
        <v>6058</v>
      </c>
      <c r="F63" s="132">
        <f t="shared" si="0"/>
        <v>4.4625792691609328E-4</v>
      </c>
      <c r="G63" s="132">
        <f t="shared" si="1"/>
        <v>0.13530734632683658</v>
      </c>
      <c r="H63" s="68">
        <f t="shared" si="2"/>
        <v>722</v>
      </c>
      <c r="I63" s="52">
        <f t="shared" si="4"/>
        <v>1.298769047563369E-3</v>
      </c>
      <c r="J63" s="90">
        <f t="shared" si="3"/>
        <v>-524</v>
      </c>
    </row>
    <row r="64" spans="1:10">
      <c r="A64" s="54">
        <v>63</v>
      </c>
      <c r="B64" s="133" t="s">
        <v>154</v>
      </c>
      <c r="C64" s="90">
        <v>113064</v>
      </c>
      <c r="D64" s="90">
        <v>123469</v>
      </c>
      <c r="E64" s="90">
        <v>123449</v>
      </c>
      <c r="F64" s="132">
        <f t="shared" si="0"/>
        <v>9.0937759689443381E-3</v>
      </c>
      <c r="G64" s="132">
        <f t="shared" si="1"/>
        <v>9.1850633269652593E-2</v>
      </c>
      <c r="H64" s="68">
        <f t="shared" si="2"/>
        <v>10385</v>
      </c>
      <c r="I64" s="52">
        <f t="shared" si="4"/>
        <v>1.8681047865575603E-2</v>
      </c>
      <c r="J64" s="90">
        <f t="shared" si="3"/>
        <v>-20</v>
      </c>
    </row>
    <row r="65" spans="1:10">
      <c r="A65" s="54">
        <v>64</v>
      </c>
      <c r="B65" s="133" t="s">
        <v>155</v>
      </c>
      <c r="C65" s="90">
        <v>55470</v>
      </c>
      <c r="D65" s="90">
        <v>61234</v>
      </c>
      <c r="E65" s="90">
        <v>60286</v>
      </c>
      <c r="F65" s="132">
        <f t="shared" si="0"/>
        <v>4.4409219844938263E-3</v>
      </c>
      <c r="G65" s="132">
        <f t="shared" si="1"/>
        <v>8.6821705426356588E-2</v>
      </c>
      <c r="H65" s="68">
        <f t="shared" si="2"/>
        <v>4816</v>
      </c>
      <c r="I65" s="52">
        <f t="shared" si="4"/>
        <v>8.6632572480127221E-3</v>
      </c>
      <c r="J65" s="90">
        <f t="shared" si="3"/>
        <v>-948</v>
      </c>
    </row>
    <row r="66" spans="1:10">
      <c r="A66" s="54">
        <v>65</v>
      </c>
      <c r="B66" s="133" t="s">
        <v>156</v>
      </c>
      <c r="C66" s="90">
        <v>57903</v>
      </c>
      <c r="D66" s="90">
        <v>67449</v>
      </c>
      <c r="E66" s="90">
        <v>63581</v>
      </c>
      <c r="F66" s="132">
        <f t="shared" ref="F66:F83" si="5">E66/$E$83</f>
        <v>4.6836456340792545E-3</v>
      </c>
      <c r="G66" s="132">
        <f t="shared" ref="G66:G83" si="6">(E66-C66)/C66</f>
        <v>9.8060549539747507E-2</v>
      </c>
      <c r="H66" s="68">
        <f t="shared" ref="H66:H83" si="7">E66-C66</f>
        <v>5678</v>
      </c>
      <c r="I66" s="52">
        <f t="shared" si="4"/>
        <v>1.0213865169064832E-2</v>
      </c>
      <c r="J66" s="90">
        <f t="shared" ref="J66:J83" si="8">E66-D66</f>
        <v>-3868</v>
      </c>
    </row>
    <row r="67" spans="1:10">
      <c r="A67" s="54">
        <v>66</v>
      </c>
      <c r="B67" s="133" t="s">
        <v>157</v>
      </c>
      <c r="C67" s="90">
        <v>32807</v>
      </c>
      <c r="D67" s="90">
        <v>36487</v>
      </c>
      <c r="E67" s="90">
        <v>36030</v>
      </c>
      <c r="F67" s="132">
        <f t="shared" si="5"/>
        <v>2.654122335223975E-3</v>
      </c>
      <c r="G67" s="132">
        <f t="shared" si="6"/>
        <v>9.8241229006004821E-2</v>
      </c>
      <c r="H67" s="68">
        <f t="shared" si="7"/>
        <v>3223</v>
      </c>
      <c r="I67" s="52">
        <f t="shared" ref="I67:I83" si="9">H67/$H$83</f>
        <v>5.797690637530108E-3</v>
      </c>
      <c r="J67" s="90">
        <f t="shared" si="8"/>
        <v>-457</v>
      </c>
    </row>
    <row r="68" spans="1:10">
      <c r="A68" s="54">
        <v>67</v>
      </c>
      <c r="B68" s="133" t="s">
        <v>158</v>
      </c>
      <c r="C68" s="90">
        <v>83839</v>
      </c>
      <c r="D68" s="90">
        <v>86237</v>
      </c>
      <c r="E68" s="90">
        <v>76404</v>
      </c>
      <c r="F68" s="132">
        <f t="shared" si="5"/>
        <v>5.6282421010394835E-3</v>
      </c>
      <c r="G68" s="132">
        <f t="shared" si="6"/>
        <v>-8.8681878362098787E-2</v>
      </c>
      <c r="H68" s="68">
        <f t="shared" si="7"/>
        <v>-7435</v>
      </c>
      <c r="I68" s="52">
        <f t="shared" si="9"/>
        <v>-1.3374443031348543E-2</v>
      </c>
      <c r="J68" s="90">
        <f t="shared" si="8"/>
        <v>-9833</v>
      </c>
    </row>
    <row r="69" spans="1:10">
      <c r="A69" s="54">
        <v>68</v>
      </c>
      <c r="B69" s="133" t="s">
        <v>159</v>
      </c>
      <c r="C69" s="90">
        <v>38987</v>
      </c>
      <c r="D69" s="90">
        <v>42296</v>
      </c>
      <c r="E69" s="90">
        <v>43189</v>
      </c>
      <c r="F69" s="132">
        <f t="shared" si="5"/>
        <v>3.1814845832913753E-3</v>
      </c>
      <c r="G69" s="132">
        <f t="shared" si="6"/>
        <v>0.10777951624900609</v>
      </c>
      <c r="H69" s="68">
        <f t="shared" si="7"/>
        <v>4202</v>
      </c>
      <c r="I69" s="52">
        <f t="shared" si="9"/>
        <v>7.5587639028549536E-3</v>
      </c>
      <c r="J69" s="90">
        <f t="shared" si="8"/>
        <v>893</v>
      </c>
    </row>
    <row r="70" spans="1:10">
      <c r="A70" s="54">
        <v>69</v>
      </c>
      <c r="B70" s="133" t="s">
        <v>160</v>
      </c>
      <c r="C70" s="90">
        <v>6360</v>
      </c>
      <c r="D70" s="90">
        <v>8267</v>
      </c>
      <c r="E70" s="90">
        <v>7948</v>
      </c>
      <c r="F70" s="132">
        <f t="shared" si="5"/>
        <v>5.8548332834749246E-4</v>
      </c>
      <c r="G70" s="132">
        <f t="shared" si="6"/>
        <v>0.24968553459119497</v>
      </c>
      <c r="H70" s="68">
        <f t="shared" si="7"/>
        <v>1588</v>
      </c>
      <c r="I70" s="52">
        <f t="shared" si="9"/>
        <v>2.8565723650008723E-3</v>
      </c>
      <c r="J70" s="90">
        <f t="shared" si="8"/>
        <v>-319</v>
      </c>
    </row>
    <row r="71" spans="1:10">
      <c r="A71" s="54">
        <v>70</v>
      </c>
      <c r="B71" s="133" t="s">
        <v>161</v>
      </c>
      <c r="C71" s="90">
        <v>38621</v>
      </c>
      <c r="D71" s="90">
        <v>41464</v>
      </c>
      <c r="E71" s="90">
        <v>40792</v>
      </c>
      <c r="F71" s="132">
        <f t="shared" si="5"/>
        <v>3.0049114154442518E-3</v>
      </c>
      <c r="G71" s="132">
        <f t="shared" si="6"/>
        <v>5.6212941146008645E-2</v>
      </c>
      <c r="H71" s="68">
        <f t="shared" si="7"/>
        <v>2171</v>
      </c>
      <c r="I71" s="52">
        <f t="shared" si="9"/>
        <v>3.9053013881718474E-3</v>
      </c>
      <c r="J71" s="90">
        <f t="shared" si="8"/>
        <v>-672</v>
      </c>
    </row>
    <row r="72" spans="1:10">
      <c r="A72" s="54">
        <v>71</v>
      </c>
      <c r="B72" s="133" t="s">
        <v>162</v>
      </c>
      <c r="C72" s="90">
        <v>32578</v>
      </c>
      <c r="D72" s="90">
        <v>36781</v>
      </c>
      <c r="E72" s="90">
        <v>36141</v>
      </c>
      <c r="F72" s="132">
        <f t="shared" si="5"/>
        <v>2.6622990651493112E-3</v>
      </c>
      <c r="G72" s="132">
        <f t="shared" si="6"/>
        <v>0.10936828534593898</v>
      </c>
      <c r="H72" s="68">
        <f t="shared" si="7"/>
        <v>3563</v>
      </c>
      <c r="I72" s="52">
        <f t="shared" si="9"/>
        <v>6.4092993302884817E-3</v>
      </c>
      <c r="J72" s="90">
        <f t="shared" si="8"/>
        <v>-640</v>
      </c>
    </row>
    <row r="73" spans="1:10">
      <c r="A73" s="54">
        <v>72</v>
      </c>
      <c r="B73" s="133" t="s">
        <v>163</v>
      </c>
      <c r="C73" s="90">
        <v>45043</v>
      </c>
      <c r="D73" s="90">
        <v>48200</v>
      </c>
      <c r="E73" s="90">
        <v>48349</v>
      </c>
      <c r="F73" s="132">
        <f t="shared" si="5"/>
        <v>3.5615920284691638E-3</v>
      </c>
      <c r="G73" s="132">
        <f t="shared" si="6"/>
        <v>7.3396532202561995E-2</v>
      </c>
      <c r="H73" s="68">
        <f t="shared" si="7"/>
        <v>3306</v>
      </c>
      <c r="I73" s="52">
        <f t="shared" si="9"/>
        <v>5.9469951125270051E-3</v>
      </c>
      <c r="J73" s="90">
        <f t="shared" si="8"/>
        <v>149</v>
      </c>
    </row>
    <row r="74" spans="1:10">
      <c r="A74" s="54">
        <v>73</v>
      </c>
      <c r="B74" s="133" t="s">
        <v>164</v>
      </c>
      <c r="C74" s="90">
        <v>27012</v>
      </c>
      <c r="D74" s="90">
        <v>17512</v>
      </c>
      <c r="E74" s="90">
        <v>18724</v>
      </c>
      <c r="F74" s="132">
        <f t="shared" si="5"/>
        <v>1.3792891092071526E-3</v>
      </c>
      <c r="G74" s="132">
        <f t="shared" si="6"/>
        <v>-0.30682659558714648</v>
      </c>
      <c r="H74" s="68">
        <f t="shared" si="7"/>
        <v>-8288</v>
      </c>
      <c r="I74" s="52">
        <f t="shared" si="9"/>
        <v>-1.4908861310533521E-2</v>
      </c>
      <c r="J74" s="90">
        <f t="shared" si="8"/>
        <v>1212</v>
      </c>
    </row>
    <row r="75" spans="1:10">
      <c r="A75" s="54">
        <v>74</v>
      </c>
      <c r="B75" s="133" t="s">
        <v>165</v>
      </c>
      <c r="C75" s="90">
        <v>26027</v>
      </c>
      <c r="D75" s="90">
        <v>27583</v>
      </c>
      <c r="E75" s="90">
        <v>26542</v>
      </c>
      <c r="F75" s="132">
        <f t="shared" si="5"/>
        <v>1.9551960871916386E-3</v>
      </c>
      <c r="G75" s="132">
        <f t="shared" si="6"/>
        <v>1.978714411956814E-2</v>
      </c>
      <c r="H75" s="68">
        <f t="shared" si="7"/>
        <v>515</v>
      </c>
      <c r="I75" s="52">
        <f t="shared" si="9"/>
        <v>9.2640728461930054E-4</v>
      </c>
      <c r="J75" s="90">
        <f t="shared" si="8"/>
        <v>-1041</v>
      </c>
    </row>
    <row r="76" spans="1:10">
      <c r="A76" s="54">
        <v>75</v>
      </c>
      <c r="B76" s="133" t="s">
        <v>166</v>
      </c>
      <c r="C76" s="90">
        <v>6705</v>
      </c>
      <c r="D76" s="90">
        <v>8694</v>
      </c>
      <c r="E76" s="90">
        <v>8194</v>
      </c>
      <c r="F76" s="132">
        <f t="shared" si="5"/>
        <v>6.0360472980364285E-4</v>
      </c>
      <c r="G76" s="132">
        <f t="shared" si="6"/>
        <v>0.22207307979120058</v>
      </c>
      <c r="H76" s="68">
        <f t="shared" si="7"/>
        <v>1489</v>
      </c>
      <c r="I76" s="52">
        <f t="shared" si="9"/>
        <v>2.6784863044624048E-3</v>
      </c>
      <c r="J76" s="90">
        <f t="shared" si="8"/>
        <v>-500</v>
      </c>
    </row>
    <row r="77" spans="1:10">
      <c r="A77" s="54">
        <v>76</v>
      </c>
      <c r="B77" s="133" t="s">
        <v>167</v>
      </c>
      <c r="C77" s="90">
        <v>13058</v>
      </c>
      <c r="D77" s="90">
        <v>13989</v>
      </c>
      <c r="E77" s="90">
        <v>14181</v>
      </c>
      <c r="F77" s="132">
        <f t="shared" si="5"/>
        <v>1.0446324961368633E-3</v>
      </c>
      <c r="G77" s="132">
        <f t="shared" si="6"/>
        <v>8.6000918976872412E-2</v>
      </c>
      <c r="H77" s="68">
        <f t="shared" si="7"/>
        <v>1123</v>
      </c>
      <c r="I77" s="52">
        <f t="shared" si="9"/>
        <v>2.0201075351989799E-3</v>
      </c>
      <c r="J77" s="90">
        <f t="shared" si="8"/>
        <v>192</v>
      </c>
    </row>
    <row r="78" spans="1:10">
      <c r="A78" s="54">
        <v>77</v>
      </c>
      <c r="B78" s="133" t="s">
        <v>168</v>
      </c>
      <c r="C78" s="90">
        <v>48509</v>
      </c>
      <c r="D78" s="90">
        <v>51409</v>
      </c>
      <c r="E78" s="90">
        <v>51764</v>
      </c>
      <c r="F78" s="132">
        <f t="shared" si="5"/>
        <v>3.8131553860819827E-3</v>
      </c>
      <c r="G78" s="132">
        <f t="shared" si="6"/>
        <v>6.7100950339112328E-2</v>
      </c>
      <c r="H78" s="68">
        <f t="shared" si="7"/>
        <v>3255</v>
      </c>
      <c r="I78" s="52">
        <f t="shared" si="9"/>
        <v>5.8552538086132496E-3</v>
      </c>
      <c r="J78" s="90">
        <f t="shared" si="8"/>
        <v>355</v>
      </c>
    </row>
    <row r="79" spans="1:10">
      <c r="A79" s="54">
        <v>78</v>
      </c>
      <c r="B79" s="133" t="s">
        <v>169</v>
      </c>
      <c r="C79" s="90">
        <v>35678</v>
      </c>
      <c r="D79" s="90">
        <v>36882</v>
      </c>
      <c r="E79" s="90">
        <v>40314</v>
      </c>
      <c r="F79" s="132">
        <f t="shared" si="5"/>
        <v>2.969699911801813E-3</v>
      </c>
      <c r="G79" s="132">
        <f t="shared" si="6"/>
        <v>0.12994001905936431</v>
      </c>
      <c r="H79" s="68">
        <f t="shared" si="7"/>
        <v>4636</v>
      </c>
      <c r="I79" s="52">
        <f t="shared" si="9"/>
        <v>8.3394644106700531E-3</v>
      </c>
      <c r="J79" s="90">
        <f t="shared" si="8"/>
        <v>3432</v>
      </c>
    </row>
    <row r="80" spans="1:10">
      <c r="A80" s="54">
        <v>79</v>
      </c>
      <c r="B80" s="133" t="s">
        <v>170</v>
      </c>
      <c r="C80" s="90">
        <v>11369</v>
      </c>
      <c r="D80" s="90">
        <v>14045</v>
      </c>
      <c r="E80" s="90">
        <v>13628</v>
      </c>
      <c r="F80" s="132">
        <f t="shared" si="5"/>
        <v>1.0038961749773059E-3</v>
      </c>
      <c r="G80" s="132">
        <f t="shared" si="6"/>
        <v>0.19869821444278302</v>
      </c>
      <c r="H80" s="68">
        <f t="shared" si="7"/>
        <v>2259</v>
      </c>
      <c r="I80" s="52">
        <f t="shared" si="9"/>
        <v>4.063600108650485E-3</v>
      </c>
      <c r="J80" s="90">
        <f t="shared" si="8"/>
        <v>-417</v>
      </c>
    </row>
    <row r="81" spans="1:11">
      <c r="A81" s="54">
        <v>80</v>
      </c>
      <c r="B81" s="133" t="s">
        <v>171</v>
      </c>
      <c r="C81" s="90">
        <v>49371</v>
      </c>
      <c r="D81" s="90">
        <v>51925</v>
      </c>
      <c r="E81" s="90">
        <v>51167</v>
      </c>
      <c r="F81" s="132">
        <f t="shared" si="5"/>
        <v>3.7691778386457157E-3</v>
      </c>
      <c r="G81" s="132">
        <f t="shared" si="6"/>
        <v>3.6377630592858153E-2</v>
      </c>
      <c r="H81" s="68">
        <f t="shared" si="7"/>
        <v>1796</v>
      </c>
      <c r="I81" s="52">
        <f t="shared" si="9"/>
        <v>3.2307329770412891E-3</v>
      </c>
      <c r="J81" s="90">
        <f t="shared" si="8"/>
        <v>-758</v>
      </c>
    </row>
    <row r="82" spans="1:11">
      <c r="A82" s="54">
        <v>81</v>
      </c>
      <c r="B82" s="133" t="s">
        <v>172</v>
      </c>
      <c r="C82" s="90">
        <v>67228</v>
      </c>
      <c r="D82" s="90">
        <v>68690</v>
      </c>
      <c r="E82" s="90">
        <v>68222</v>
      </c>
      <c r="F82" s="132">
        <f t="shared" si="5"/>
        <v>5.0255213420385796E-3</v>
      </c>
      <c r="G82" s="132">
        <f t="shared" si="6"/>
        <v>1.4785506039150353E-2</v>
      </c>
      <c r="H82" s="68">
        <f t="shared" si="7"/>
        <v>994</v>
      </c>
      <c r="I82" s="52">
        <f t="shared" si="9"/>
        <v>1.7880560017700675E-3</v>
      </c>
      <c r="J82" s="90">
        <f t="shared" si="8"/>
        <v>-468</v>
      </c>
    </row>
    <row r="83" spans="1:11" s="12" customFormat="1">
      <c r="A83" s="171" t="s">
        <v>173</v>
      </c>
      <c r="B83" s="171"/>
      <c r="C83" s="83">
        <v>13019198</v>
      </c>
      <c r="D83" s="89">
        <v>13620794</v>
      </c>
      <c r="E83" s="89">
        <v>13575109</v>
      </c>
      <c r="F83" s="132">
        <f t="shared" si="5"/>
        <v>1</v>
      </c>
      <c r="G83" s="132">
        <f t="shared" si="6"/>
        <v>4.2699327562266125E-2</v>
      </c>
      <c r="H83" s="68">
        <f t="shared" si="7"/>
        <v>555911</v>
      </c>
      <c r="I83" s="52">
        <f t="shared" si="9"/>
        <v>1</v>
      </c>
      <c r="J83" s="90">
        <f t="shared" si="8"/>
        <v>-45685</v>
      </c>
      <c r="K83" s="12">
        <f>(E83-D83)/D83</f>
        <v>-3.3540629129256341E-3</v>
      </c>
    </row>
    <row r="84" spans="1:11">
      <c r="C84" s="9"/>
      <c r="D84" s="9"/>
      <c r="E84" s="9"/>
      <c r="I84" s="17"/>
    </row>
  </sheetData>
  <mergeCells count="1">
    <mergeCell ref="A83:B83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2060"/>
  </sheetPr>
  <dimension ref="A1:V84"/>
  <sheetViews>
    <sheetView tabSelected="1" topLeftCell="J1" workbookViewId="0">
      <pane ySplit="1" topLeftCell="A2" activePane="bottomLeft" state="frozen"/>
      <selection activeCell="W1" sqref="W1"/>
      <selection pane="bottomLeft" activeCell="L2" sqref="L2:M16"/>
    </sheetView>
  </sheetViews>
  <sheetFormatPr defaultColWidth="9.1796875" defaultRowHeight="14.5"/>
  <cols>
    <col min="1" max="1" width="11.81640625" style="8" customWidth="1"/>
    <col min="2" max="2" width="16.453125" style="8" bestFit="1" customWidth="1"/>
    <col min="3" max="3" width="12" style="8" customWidth="1"/>
    <col min="4" max="4" width="12" style="8" bestFit="1" customWidth="1"/>
    <col min="5" max="5" width="13.6328125" style="8" customWidth="1"/>
    <col min="6" max="6" width="18.1796875" style="8" customWidth="1"/>
    <col min="7" max="7" width="30.453125" style="8" customWidth="1"/>
    <col min="8" max="8" width="27.453125" style="8" customWidth="1"/>
    <col min="9" max="9" width="22.26953125" style="8" customWidth="1"/>
    <col min="10" max="10" width="23.1796875" style="8" customWidth="1"/>
    <col min="11" max="11" width="9.1796875" style="8"/>
    <col min="12" max="12" width="25" style="8" customWidth="1"/>
    <col min="13" max="16384" width="9.1796875" style="8"/>
  </cols>
  <sheetData>
    <row r="1" spans="1:22" ht="29">
      <c r="A1" s="25" t="s">
        <v>91</v>
      </c>
      <c r="B1" s="25" t="s">
        <v>174</v>
      </c>
      <c r="C1" s="59">
        <v>42036</v>
      </c>
      <c r="D1" s="59">
        <v>42005</v>
      </c>
      <c r="E1" s="59">
        <v>42401</v>
      </c>
      <c r="F1" s="76" t="s">
        <v>297</v>
      </c>
      <c r="G1" s="18" t="s">
        <v>301</v>
      </c>
      <c r="H1" s="1" t="s">
        <v>302</v>
      </c>
      <c r="I1" s="1" t="s">
        <v>299</v>
      </c>
      <c r="J1" s="49" t="s">
        <v>303</v>
      </c>
    </row>
    <row r="2" spans="1:22">
      <c r="A2" s="54">
        <v>1</v>
      </c>
      <c r="B2" s="133" t="s">
        <v>92</v>
      </c>
      <c r="C2" s="90">
        <v>52659</v>
      </c>
      <c r="D2" s="90">
        <v>50903</v>
      </c>
      <c r="E2" s="69">
        <v>49673</v>
      </c>
      <c r="F2" s="132">
        <f t="shared" ref="F2:F65" si="0">E2/$E$83</f>
        <v>2.5482167151279111E-2</v>
      </c>
      <c r="G2" s="132">
        <f t="shared" ref="G2:G65" si="1">(E2-C2)/C2</f>
        <v>-5.6704456977914507E-2</v>
      </c>
      <c r="H2" s="68">
        <f t="shared" ref="H2:H65" si="2">E2-C2</f>
        <v>-2986</v>
      </c>
      <c r="I2" s="52">
        <f>H2/$H$83</f>
        <v>3.801787578620356E-2</v>
      </c>
      <c r="J2" s="90">
        <f t="shared" ref="J2:J65" si="3">E2-D2</f>
        <v>-1230</v>
      </c>
      <c r="L2" s="158" t="s">
        <v>162</v>
      </c>
      <c r="M2" s="157">
        <v>-5.269523151347616E-2</v>
      </c>
      <c r="T2" s="4"/>
      <c r="U2" s="35"/>
      <c r="V2" s="11"/>
    </row>
    <row r="3" spans="1:22">
      <c r="A3" s="54">
        <v>2</v>
      </c>
      <c r="B3" s="133" t="s">
        <v>93</v>
      </c>
      <c r="C3" s="90">
        <v>11437</v>
      </c>
      <c r="D3" s="90">
        <v>11050</v>
      </c>
      <c r="E3" s="69">
        <v>10843</v>
      </c>
      <c r="F3" s="132">
        <f t="shared" si="0"/>
        <v>5.5624411334390797E-3</v>
      </c>
      <c r="G3" s="132">
        <f t="shared" si="1"/>
        <v>-5.1936696686193932E-2</v>
      </c>
      <c r="H3" s="68">
        <f t="shared" si="2"/>
        <v>-594</v>
      </c>
      <c r="I3" s="52">
        <f t="shared" ref="I3:I66" si="4">H3/$H$83</f>
        <v>7.5628326245830253E-3</v>
      </c>
      <c r="J3" s="90">
        <f t="shared" si="3"/>
        <v>-207</v>
      </c>
      <c r="L3" s="158" t="s">
        <v>165</v>
      </c>
      <c r="M3" s="157">
        <v>-5.2978515625E-2</v>
      </c>
      <c r="T3" s="4"/>
      <c r="U3" s="35"/>
      <c r="V3" s="11"/>
    </row>
    <row r="4" spans="1:22">
      <c r="A4" s="54">
        <v>3</v>
      </c>
      <c r="B4" s="133" t="s">
        <v>94</v>
      </c>
      <c r="C4" s="90">
        <v>16906</v>
      </c>
      <c r="D4" s="90">
        <v>16945</v>
      </c>
      <c r="E4" s="69">
        <v>16595</v>
      </c>
      <c r="F4" s="132">
        <f t="shared" si="0"/>
        <v>8.5132076555770111E-3</v>
      </c>
      <c r="G4" s="132">
        <f t="shared" si="1"/>
        <v>-1.8395835797941559E-2</v>
      </c>
      <c r="H4" s="68">
        <f t="shared" si="2"/>
        <v>-311</v>
      </c>
      <c r="I4" s="52">
        <f t="shared" si="4"/>
        <v>3.959664892668891E-3</v>
      </c>
      <c r="J4" s="90">
        <f t="shared" si="3"/>
        <v>-350</v>
      </c>
      <c r="L4" s="158" t="s">
        <v>134</v>
      </c>
      <c r="M4" s="157">
        <v>-5.3663894555154558E-2</v>
      </c>
      <c r="T4" s="4"/>
      <c r="U4" s="35"/>
      <c r="V4" s="11"/>
    </row>
    <row r="5" spans="1:22">
      <c r="A5" s="54">
        <v>4</v>
      </c>
      <c r="B5" s="133" t="s">
        <v>95</v>
      </c>
      <c r="C5" s="90">
        <v>5669</v>
      </c>
      <c r="D5" s="90">
        <v>5610</v>
      </c>
      <c r="E5" s="69">
        <v>5467</v>
      </c>
      <c r="F5" s="132">
        <f t="shared" si="0"/>
        <v>2.8045619917468827E-3</v>
      </c>
      <c r="G5" s="132">
        <f t="shared" si="1"/>
        <v>-3.5632386664314696E-2</v>
      </c>
      <c r="H5" s="68">
        <f t="shared" si="2"/>
        <v>-202</v>
      </c>
      <c r="I5" s="52">
        <f t="shared" si="4"/>
        <v>2.57187237401645E-3</v>
      </c>
      <c r="J5" s="90">
        <f t="shared" si="3"/>
        <v>-143</v>
      </c>
      <c r="L5" s="158" t="s">
        <v>128</v>
      </c>
      <c r="M5" s="157">
        <v>-5.4439128123338648E-2</v>
      </c>
      <c r="T5" s="4"/>
      <c r="U5" s="35"/>
      <c r="V5" s="11"/>
    </row>
    <row r="6" spans="1:22">
      <c r="A6" s="54">
        <v>5</v>
      </c>
      <c r="B6" s="133" t="s">
        <v>96</v>
      </c>
      <c r="C6" s="90">
        <v>7566</v>
      </c>
      <c r="D6" s="90">
        <v>7488</v>
      </c>
      <c r="E6" s="69">
        <v>7334</v>
      </c>
      <c r="F6" s="132">
        <f t="shared" si="0"/>
        <v>3.7623299153963117E-3</v>
      </c>
      <c r="G6" s="132">
        <f t="shared" si="1"/>
        <v>-3.0663494581020353E-2</v>
      </c>
      <c r="H6" s="68">
        <f t="shared" si="2"/>
        <v>-232</v>
      </c>
      <c r="I6" s="52">
        <f t="shared" si="4"/>
        <v>2.953833617682259E-3</v>
      </c>
      <c r="J6" s="90">
        <f t="shared" si="3"/>
        <v>-154</v>
      </c>
      <c r="L6" s="158" t="s">
        <v>99</v>
      </c>
      <c r="M6" s="157">
        <v>-5.4685777287761854E-2</v>
      </c>
      <c r="T6" s="4"/>
      <c r="U6" s="35"/>
      <c r="V6" s="11"/>
    </row>
    <row r="7" spans="1:22">
      <c r="A7" s="54">
        <v>6</v>
      </c>
      <c r="B7" s="133" t="s">
        <v>97</v>
      </c>
      <c r="C7" s="90">
        <v>131909</v>
      </c>
      <c r="D7" s="90">
        <v>128605</v>
      </c>
      <c r="E7" s="69">
        <v>123448</v>
      </c>
      <c r="F7" s="132">
        <f t="shared" si="0"/>
        <v>6.3328620588470663E-2</v>
      </c>
      <c r="G7" s="132">
        <f t="shared" si="1"/>
        <v>-6.4142704440182247E-2</v>
      </c>
      <c r="H7" s="68">
        <f t="shared" si="2"/>
        <v>-8461</v>
      </c>
      <c r="I7" s="52">
        <f t="shared" si="4"/>
        <v>0.10772580275521378</v>
      </c>
      <c r="J7" s="90">
        <f t="shared" si="3"/>
        <v>-5157</v>
      </c>
      <c r="L7" s="158" t="s">
        <v>123</v>
      </c>
      <c r="M7" s="157">
        <v>-5.5005500550055007E-2</v>
      </c>
      <c r="T7" s="4"/>
      <c r="U7" s="35"/>
      <c r="V7" s="11"/>
    </row>
    <row r="8" spans="1:22">
      <c r="A8" s="54">
        <v>7</v>
      </c>
      <c r="B8" s="133" t="s">
        <v>98</v>
      </c>
      <c r="C8" s="90">
        <v>90857</v>
      </c>
      <c r="D8" s="90">
        <v>89650</v>
      </c>
      <c r="E8" s="69">
        <v>87020</v>
      </c>
      <c r="F8" s="132">
        <f t="shared" si="0"/>
        <v>4.4641116612733442E-2</v>
      </c>
      <c r="G8" s="132">
        <f t="shared" si="1"/>
        <v>-4.2231198476727162E-2</v>
      </c>
      <c r="H8" s="68">
        <f t="shared" si="2"/>
        <v>-3837</v>
      </c>
      <c r="I8" s="52">
        <f t="shared" si="4"/>
        <v>4.8852843064857022E-2</v>
      </c>
      <c r="J8" s="90">
        <f t="shared" si="3"/>
        <v>-2630</v>
      </c>
      <c r="L8" s="158" t="s">
        <v>92</v>
      </c>
      <c r="M8" s="157">
        <v>-5.6704456977914507E-2</v>
      </c>
      <c r="T8" s="4"/>
      <c r="U8" s="35"/>
      <c r="V8" s="11"/>
    </row>
    <row r="9" spans="1:22">
      <c r="A9" s="54">
        <v>8</v>
      </c>
      <c r="B9" s="133" t="s">
        <v>99</v>
      </c>
      <c r="C9" s="90">
        <v>4535</v>
      </c>
      <c r="D9" s="90">
        <v>4388</v>
      </c>
      <c r="E9" s="69">
        <v>4287</v>
      </c>
      <c r="F9" s="132">
        <f t="shared" si="0"/>
        <v>2.1992239360927174E-3</v>
      </c>
      <c r="G9" s="132">
        <f t="shared" si="1"/>
        <v>-5.4685777287761854E-2</v>
      </c>
      <c r="H9" s="68">
        <f t="shared" si="2"/>
        <v>-248</v>
      </c>
      <c r="I9" s="52">
        <f t="shared" si="4"/>
        <v>3.1575462809706909E-3</v>
      </c>
      <c r="J9" s="90">
        <f t="shared" si="3"/>
        <v>-101</v>
      </c>
      <c r="L9" s="158" t="s">
        <v>116</v>
      </c>
      <c r="M9" s="157">
        <v>-5.9411989308896525E-2</v>
      </c>
      <c r="T9" s="4"/>
      <c r="U9" s="35"/>
      <c r="V9" s="11"/>
    </row>
    <row r="10" spans="1:22">
      <c r="A10" s="54">
        <v>9</v>
      </c>
      <c r="B10" s="133" t="s">
        <v>100</v>
      </c>
      <c r="C10" s="90">
        <v>35597</v>
      </c>
      <c r="D10" s="90">
        <v>35131</v>
      </c>
      <c r="E10" s="69">
        <v>34473</v>
      </c>
      <c r="F10" s="132">
        <f t="shared" si="0"/>
        <v>1.7684592197089864E-2</v>
      </c>
      <c r="G10" s="132">
        <f t="shared" si="1"/>
        <v>-3.1575694581004017E-2</v>
      </c>
      <c r="H10" s="68">
        <f t="shared" si="2"/>
        <v>-1124</v>
      </c>
      <c r="I10" s="52">
        <f t="shared" si="4"/>
        <v>1.4310814596012324E-2</v>
      </c>
      <c r="J10" s="90">
        <f t="shared" si="3"/>
        <v>-658</v>
      </c>
      <c r="L10" s="158" t="s">
        <v>120</v>
      </c>
      <c r="M10" s="157">
        <v>-6.2523683213338385E-2</v>
      </c>
      <c r="T10" s="4"/>
      <c r="U10" s="35"/>
      <c r="V10" s="11"/>
    </row>
    <row r="11" spans="1:22">
      <c r="A11" s="54">
        <v>10</v>
      </c>
      <c r="B11" s="133" t="s">
        <v>101</v>
      </c>
      <c r="C11" s="90">
        <v>35759</v>
      </c>
      <c r="D11" s="90">
        <v>35045</v>
      </c>
      <c r="E11" s="69">
        <v>34246</v>
      </c>
      <c r="F11" s="132">
        <f t="shared" si="0"/>
        <v>1.7568141571129275E-2</v>
      </c>
      <c r="G11" s="132">
        <f t="shared" si="1"/>
        <v>-4.2311026594703434E-2</v>
      </c>
      <c r="H11" s="68">
        <f t="shared" si="2"/>
        <v>-1513</v>
      </c>
      <c r="I11" s="52">
        <f t="shared" si="4"/>
        <v>1.9263578722212321E-2</v>
      </c>
      <c r="J11" s="90">
        <f t="shared" si="3"/>
        <v>-799</v>
      </c>
      <c r="L11" s="158" t="s">
        <v>164</v>
      </c>
      <c r="M11" s="157">
        <v>-6.3641838988154995E-2</v>
      </c>
      <c r="T11" s="4"/>
      <c r="U11" s="35"/>
      <c r="V11" s="11"/>
    </row>
    <row r="12" spans="1:22">
      <c r="A12" s="54">
        <v>11</v>
      </c>
      <c r="B12" s="133" t="s">
        <v>102</v>
      </c>
      <c r="C12" s="90">
        <v>4163</v>
      </c>
      <c r="D12" s="90">
        <v>4089</v>
      </c>
      <c r="E12" s="69">
        <v>3987</v>
      </c>
      <c r="F12" s="132">
        <f t="shared" si="0"/>
        <v>2.0453244304179294E-3</v>
      </c>
      <c r="G12" s="132">
        <f t="shared" si="1"/>
        <v>-4.2277203939466733E-2</v>
      </c>
      <c r="H12" s="68">
        <f t="shared" si="2"/>
        <v>-176</v>
      </c>
      <c r="I12" s="52">
        <f t="shared" si="4"/>
        <v>2.2408392961727483E-3</v>
      </c>
      <c r="J12" s="90">
        <f t="shared" si="3"/>
        <v>-102</v>
      </c>
      <c r="L12" s="158" t="s">
        <v>97</v>
      </c>
      <c r="M12" s="157">
        <v>-6.4142704440182247E-2</v>
      </c>
      <c r="T12" s="4"/>
      <c r="U12" s="35"/>
      <c r="V12" s="11"/>
    </row>
    <row r="13" spans="1:22">
      <c r="A13" s="54">
        <v>12</v>
      </c>
      <c r="B13" s="133" t="s">
        <v>103</v>
      </c>
      <c r="C13" s="90">
        <v>3106</v>
      </c>
      <c r="D13" s="90">
        <v>2979</v>
      </c>
      <c r="E13" s="69">
        <v>2949</v>
      </c>
      <c r="F13" s="132">
        <f t="shared" si="0"/>
        <v>1.5128321407831638E-3</v>
      </c>
      <c r="G13" s="132">
        <f t="shared" si="1"/>
        <v>-5.054732775273664E-2</v>
      </c>
      <c r="H13" s="68">
        <f t="shared" si="2"/>
        <v>-157</v>
      </c>
      <c r="I13" s="52">
        <f t="shared" si="4"/>
        <v>1.9989305085177356E-3</v>
      </c>
      <c r="J13" s="90">
        <f t="shared" si="3"/>
        <v>-30</v>
      </c>
      <c r="L13" s="158" t="s">
        <v>144</v>
      </c>
      <c r="M13" s="157">
        <v>-6.9705093833780166E-2</v>
      </c>
      <c r="T13" s="4"/>
      <c r="U13" s="35"/>
      <c r="V13" s="11"/>
    </row>
    <row r="14" spans="1:22">
      <c r="A14" s="54">
        <v>13</v>
      </c>
      <c r="B14" s="133" t="s">
        <v>104</v>
      </c>
      <c r="C14" s="90">
        <v>4899</v>
      </c>
      <c r="D14" s="90">
        <v>4640</v>
      </c>
      <c r="E14" s="69">
        <v>4545</v>
      </c>
      <c r="F14" s="132">
        <f t="shared" si="0"/>
        <v>2.3315775109730348E-3</v>
      </c>
      <c r="G14" s="132">
        <f t="shared" si="1"/>
        <v>-7.2259644825474589E-2</v>
      </c>
      <c r="H14" s="68">
        <f t="shared" si="2"/>
        <v>-354</v>
      </c>
      <c r="I14" s="52">
        <f t="shared" si="4"/>
        <v>4.5071426752565508E-3</v>
      </c>
      <c r="J14" s="90">
        <f t="shared" si="3"/>
        <v>-95</v>
      </c>
      <c r="L14" s="158" t="s">
        <v>104</v>
      </c>
      <c r="M14" s="157">
        <v>-7.2259644825474589E-2</v>
      </c>
      <c r="T14" s="4"/>
      <c r="U14" s="35"/>
      <c r="V14" s="11"/>
    </row>
    <row r="15" spans="1:22">
      <c r="A15" s="54">
        <v>14</v>
      </c>
      <c r="B15" s="133" t="s">
        <v>105</v>
      </c>
      <c r="C15" s="90">
        <v>6819</v>
      </c>
      <c r="D15" s="90">
        <v>6695</v>
      </c>
      <c r="E15" s="69">
        <v>6521</v>
      </c>
      <c r="F15" s="132">
        <f t="shared" si="0"/>
        <v>3.3452622550176367E-3</v>
      </c>
      <c r="G15" s="132">
        <f t="shared" si="1"/>
        <v>-4.3701422495967153E-2</v>
      </c>
      <c r="H15" s="68">
        <f t="shared" si="2"/>
        <v>-298</v>
      </c>
      <c r="I15" s="52">
        <f t="shared" si="4"/>
        <v>3.7941483537470397E-3</v>
      </c>
      <c r="J15" s="90">
        <f t="shared" si="3"/>
        <v>-174</v>
      </c>
      <c r="L15" s="158" t="s">
        <v>131</v>
      </c>
      <c r="M15" s="157">
        <v>-7.3410077373089258E-2</v>
      </c>
      <c r="T15" s="4"/>
      <c r="U15" s="35"/>
      <c r="V15" s="11"/>
    </row>
    <row r="16" spans="1:22">
      <c r="A16" s="54">
        <v>15</v>
      </c>
      <c r="B16" s="133" t="s">
        <v>106</v>
      </c>
      <c r="C16" s="90">
        <v>8448</v>
      </c>
      <c r="D16" s="90">
        <v>8279</v>
      </c>
      <c r="E16" s="69">
        <v>8087</v>
      </c>
      <c r="F16" s="132">
        <f t="shared" si="0"/>
        <v>4.148617674640029E-3</v>
      </c>
      <c r="G16" s="132">
        <f t="shared" si="1"/>
        <v>-4.2732007575757576E-2</v>
      </c>
      <c r="H16" s="68">
        <f t="shared" si="2"/>
        <v>-361</v>
      </c>
      <c r="I16" s="52">
        <f t="shared" si="4"/>
        <v>4.5962669654452393E-3</v>
      </c>
      <c r="J16" s="90">
        <f t="shared" si="3"/>
        <v>-192</v>
      </c>
      <c r="L16" s="159" t="s">
        <v>158</v>
      </c>
      <c r="M16" s="157">
        <v>-8.1340118744698903E-2</v>
      </c>
      <c r="T16" s="4"/>
      <c r="U16" s="35"/>
      <c r="V16" s="11"/>
    </row>
    <row r="17" spans="1:12">
      <c r="A17" s="54">
        <v>16</v>
      </c>
      <c r="B17" s="133" t="s">
        <v>107</v>
      </c>
      <c r="C17" s="90">
        <v>80197</v>
      </c>
      <c r="D17" s="90">
        <v>79978</v>
      </c>
      <c r="E17" s="69">
        <v>76838</v>
      </c>
      <c r="F17" s="132">
        <f t="shared" si="0"/>
        <v>3.9417767390131142E-2</v>
      </c>
      <c r="G17" s="132">
        <f t="shared" si="1"/>
        <v>-4.1884359764080947E-2</v>
      </c>
      <c r="H17" s="68">
        <f t="shared" si="2"/>
        <v>-3359</v>
      </c>
      <c r="I17" s="52">
        <f t="shared" si="4"/>
        <v>4.2766927249115121E-2</v>
      </c>
      <c r="J17" s="90">
        <f t="shared" si="3"/>
        <v>-3140</v>
      </c>
    </row>
    <row r="18" spans="1:12">
      <c r="A18" s="54">
        <v>17</v>
      </c>
      <c r="B18" s="133" t="s">
        <v>108</v>
      </c>
      <c r="C18" s="90">
        <v>15936</v>
      </c>
      <c r="D18" s="90">
        <v>15552</v>
      </c>
      <c r="E18" s="69">
        <v>15166</v>
      </c>
      <c r="F18" s="132">
        <f t="shared" si="0"/>
        <v>7.7801330102127714E-3</v>
      </c>
      <c r="G18" s="132">
        <f t="shared" si="1"/>
        <v>-4.8318273092369475E-2</v>
      </c>
      <c r="H18" s="68">
        <f t="shared" si="2"/>
        <v>-770</v>
      </c>
      <c r="I18" s="52">
        <f t="shared" si="4"/>
        <v>9.8036719207557736E-3</v>
      </c>
      <c r="J18" s="90">
        <f t="shared" si="3"/>
        <v>-386</v>
      </c>
      <c r="K18" s="10"/>
    </row>
    <row r="19" spans="1:12">
      <c r="A19" s="54">
        <v>18</v>
      </c>
      <c r="B19" s="133" t="s">
        <v>109</v>
      </c>
      <c r="C19" s="90">
        <v>2939</v>
      </c>
      <c r="D19" s="90">
        <v>2899</v>
      </c>
      <c r="E19" s="69">
        <v>2854</v>
      </c>
      <c r="F19" s="132">
        <f t="shared" si="0"/>
        <v>1.464097297319481E-3</v>
      </c>
      <c r="G19" s="132">
        <f t="shared" si="1"/>
        <v>-2.8921401837359646E-2</v>
      </c>
      <c r="H19" s="68">
        <f t="shared" si="2"/>
        <v>-85</v>
      </c>
      <c r="I19" s="52">
        <f t="shared" si="4"/>
        <v>1.0822235237197932E-3</v>
      </c>
      <c r="J19" s="90">
        <f t="shared" si="3"/>
        <v>-45</v>
      </c>
      <c r="K19" s="4"/>
    </row>
    <row r="20" spans="1:12">
      <c r="A20" s="54">
        <v>19</v>
      </c>
      <c r="B20" s="133" t="s">
        <v>110</v>
      </c>
      <c r="C20" s="90">
        <v>12130</v>
      </c>
      <c r="D20" s="90">
        <v>11789</v>
      </c>
      <c r="E20" s="69">
        <v>11527</v>
      </c>
      <c r="F20" s="132">
        <f t="shared" si="0"/>
        <v>5.9133320063775958E-3</v>
      </c>
      <c r="G20" s="132">
        <f t="shared" si="1"/>
        <v>-4.9711459192085736E-2</v>
      </c>
      <c r="H20" s="68">
        <f t="shared" si="2"/>
        <v>-603</v>
      </c>
      <c r="I20" s="52">
        <f t="shared" si="4"/>
        <v>7.6774209976827688E-3</v>
      </c>
      <c r="J20" s="90">
        <f t="shared" si="3"/>
        <v>-262</v>
      </c>
      <c r="K20" s="4"/>
    </row>
    <row r="21" spans="1:12">
      <c r="A21" s="54">
        <v>20</v>
      </c>
      <c r="B21" s="133" t="s">
        <v>111</v>
      </c>
      <c r="C21" s="90">
        <v>34159</v>
      </c>
      <c r="D21" s="90">
        <v>33642</v>
      </c>
      <c r="E21" s="69">
        <v>33215</v>
      </c>
      <c r="F21" s="132">
        <f t="shared" si="0"/>
        <v>1.7039240269960253E-2</v>
      </c>
      <c r="G21" s="132">
        <f t="shared" si="1"/>
        <v>-2.763546942240698E-2</v>
      </c>
      <c r="H21" s="68">
        <f t="shared" si="2"/>
        <v>-944</v>
      </c>
      <c r="I21" s="52">
        <f t="shared" si="4"/>
        <v>1.2019047134017469E-2</v>
      </c>
      <c r="J21" s="90">
        <f t="shared" si="3"/>
        <v>-427</v>
      </c>
      <c r="K21" s="4"/>
      <c r="L21" s="4"/>
    </row>
    <row r="22" spans="1:12">
      <c r="A22" s="54">
        <v>21</v>
      </c>
      <c r="B22" s="133" t="s">
        <v>112</v>
      </c>
      <c r="C22" s="90">
        <v>16928</v>
      </c>
      <c r="D22" s="90">
        <v>17458</v>
      </c>
      <c r="E22" s="69">
        <v>16656</v>
      </c>
      <c r="F22" s="132">
        <f t="shared" si="0"/>
        <v>8.5445005550642168E-3</v>
      </c>
      <c r="G22" s="132">
        <f t="shared" si="1"/>
        <v>-1.6068052930056712E-2</v>
      </c>
      <c r="H22" s="68">
        <f t="shared" si="2"/>
        <v>-272</v>
      </c>
      <c r="I22" s="52">
        <f t="shared" si="4"/>
        <v>3.4631152759033385E-3</v>
      </c>
      <c r="J22" s="90">
        <f t="shared" si="3"/>
        <v>-802</v>
      </c>
      <c r="K22" s="4"/>
      <c r="L22" s="4"/>
    </row>
    <row r="23" spans="1:12">
      <c r="A23" s="54">
        <v>22</v>
      </c>
      <c r="B23" s="133" t="s">
        <v>113</v>
      </c>
      <c r="C23" s="90">
        <v>11108</v>
      </c>
      <c r="D23" s="90">
        <v>10963</v>
      </c>
      <c r="E23" s="69">
        <v>10772</v>
      </c>
      <c r="F23" s="132">
        <f t="shared" si="0"/>
        <v>5.5260182504293792E-3</v>
      </c>
      <c r="G23" s="132">
        <f t="shared" si="1"/>
        <v>-3.0248469571480016E-2</v>
      </c>
      <c r="H23" s="68">
        <f t="shared" si="2"/>
        <v>-336</v>
      </c>
      <c r="I23" s="52">
        <f t="shared" si="4"/>
        <v>4.2779659290570647E-3</v>
      </c>
      <c r="J23" s="90">
        <f t="shared" si="3"/>
        <v>-191</v>
      </c>
      <c r="K23" s="4"/>
      <c r="L23" s="4"/>
    </row>
    <row r="24" spans="1:12">
      <c r="A24" s="54">
        <v>23</v>
      </c>
      <c r="B24" s="133" t="s">
        <v>114</v>
      </c>
      <c r="C24" s="90">
        <v>10196</v>
      </c>
      <c r="D24" s="90">
        <v>10116</v>
      </c>
      <c r="E24" s="69">
        <v>10085</v>
      </c>
      <c r="F24" s="132">
        <f t="shared" si="0"/>
        <v>5.1735883824341154E-3</v>
      </c>
      <c r="G24" s="132">
        <f t="shared" si="1"/>
        <v>-1.088662220478619E-2</v>
      </c>
      <c r="H24" s="68">
        <f t="shared" si="2"/>
        <v>-111</v>
      </c>
      <c r="I24" s="52">
        <f t="shared" si="4"/>
        <v>1.4132566015634947E-3</v>
      </c>
      <c r="J24" s="90">
        <f t="shared" si="3"/>
        <v>-31</v>
      </c>
      <c r="K24" s="4"/>
      <c r="L24" s="4"/>
    </row>
    <row r="25" spans="1:12">
      <c r="A25" s="54">
        <v>24</v>
      </c>
      <c r="B25" s="133" t="s">
        <v>115</v>
      </c>
      <c r="C25" s="90">
        <v>4615</v>
      </c>
      <c r="D25" s="90">
        <v>4498</v>
      </c>
      <c r="E25" s="69">
        <v>4389</v>
      </c>
      <c r="F25" s="132">
        <f t="shared" si="0"/>
        <v>2.2515497680221453E-3</v>
      </c>
      <c r="G25" s="132">
        <f t="shared" si="1"/>
        <v>-4.8970747562296857E-2</v>
      </c>
      <c r="H25" s="68">
        <f t="shared" si="2"/>
        <v>-226</v>
      </c>
      <c r="I25" s="52">
        <f t="shared" si="4"/>
        <v>2.8774413689490975E-3</v>
      </c>
      <c r="J25" s="90">
        <f t="shared" si="3"/>
        <v>-109</v>
      </c>
      <c r="K25" s="4"/>
      <c r="L25" s="4"/>
    </row>
    <row r="26" spans="1:12">
      <c r="A26" s="54">
        <v>25</v>
      </c>
      <c r="B26" s="133" t="s">
        <v>116</v>
      </c>
      <c r="C26" s="90">
        <v>13095</v>
      </c>
      <c r="D26" s="90">
        <v>12573</v>
      </c>
      <c r="E26" s="69">
        <v>12317</v>
      </c>
      <c r="F26" s="132">
        <f t="shared" si="0"/>
        <v>6.3186007046545367E-3</v>
      </c>
      <c r="G26" s="132">
        <f t="shared" si="1"/>
        <v>-5.9411989308896525E-2</v>
      </c>
      <c r="H26" s="68">
        <f t="shared" si="2"/>
        <v>-778</v>
      </c>
      <c r="I26" s="52">
        <f t="shared" si="4"/>
        <v>9.90552825239999E-3</v>
      </c>
      <c r="J26" s="90">
        <f t="shared" si="3"/>
        <v>-256</v>
      </c>
      <c r="K26" s="4"/>
      <c r="L26" s="4"/>
    </row>
    <row r="27" spans="1:12">
      <c r="A27" s="54">
        <v>26</v>
      </c>
      <c r="B27" s="133" t="s">
        <v>117</v>
      </c>
      <c r="C27" s="90">
        <v>17842</v>
      </c>
      <c r="D27" s="90">
        <v>17613</v>
      </c>
      <c r="E27" s="69">
        <v>17268</v>
      </c>
      <c r="F27" s="132">
        <f t="shared" si="0"/>
        <v>8.8584555466407842E-3</v>
      </c>
      <c r="G27" s="132">
        <f t="shared" si="1"/>
        <v>-3.2171281246497027E-2</v>
      </c>
      <c r="H27" s="68">
        <f t="shared" si="2"/>
        <v>-574</v>
      </c>
      <c r="I27" s="52">
        <f t="shared" si="4"/>
        <v>7.308191795472486E-3</v>
      </c>
      <c r="J27" s="90">
        <f t="shared" si="3"/>
        <v>-345</v>
      </c>
      <c r="K27" s="4"/>
      <c r="L27" s="4"/>
    </row>
    <row r="28" spans="1:12">
      <c r="A28" s="54">
        <v>27</v>
      </c>
      <c r="B28" s="133" t="s">
        <v>118</v>
      </c>
      <c r="C28" s="90">
        <v>43053</v>
      </c>
      <c r="D28" s="90">
        <v>43039</v>
      </c>
      <c r="E28" s="69">
        <v>41839</v>
      </c>
      <c r="F28" s="132">
        <f t="shared" si="0"/>
        <v>2.1463338059758152E-2</v>
      </c>
      <c r="G28" s="132">
        <f t="shared" si="1"/>
        <v>-2.8197802708289782E-2</v>
      </c>
      <c r="H28" s="68">
        <f t="shared" si="2"/>
        <v>-1214</v>
      </c>
      <c r="I28" s="52">
        <f t="shared" si="4"/>
        <v>1.5456698327009752E-2</v>
      </c>
      <c r="J28" s="90">
        <f t="shared" si="3"/>
        <v>-1200</v>
      </c>
      <c r="K28" s="4"/>
      <c r="L28" s="4"/>
    </row>
    <row r="29" spans="1:12">
      <c r="A29" s="54">
        <v>28</v>
      </c>
      <c r="B29" s="133" t="s">
        <v>119</v>
      </c>
      <c r="C29" s="90">
        <v>9289</v>
      </c>
      <c r="D29" s="90">
        <v>9351</v>
      </c>
      <c r="E29" s="69">
        <v>9276</v>
      </c>
      <c r="F29" s="132">
        <f t="shared" si="0"/>
        <v>4.7585727154644377E-3</v>
      </c>
      <c r="G29" s="132">
        <f t="shared" si="1"/>
        <v>-1.3995047906125524E-3</v>
      </c>
      <c r="H29" s="68">
        <f t="shared" si="2"/>
        <v>-13</v>
      </c>
      <c r="I29" s="52">
        <f t="shared" si="4"/>
        <v>1.6551653892185074E-4</v>
      </c>
      <c r="J29" s="90">
        <f t="shared" si="3"/>
        <v>-75</v>
      </c>
      <c r="K29" s="4"/>
      <c r="L29" s="4"/>
    </row>
    <row r="30" spans="1:12">
      <c r="A30" s="54">
        <v>29</v>
      </c>
      <c r="B30" s="133" t="s">
        <v>120</v>
      </c>
      <c r="C30" s="90">
        <v>2639</v>
      </c>
      <c r="D30" s="90">
        <v>2499</v>
      </c>
      <c r="E30" s="69">
        <v>2474</v>
      </c>
      <c r="F30" s="132">
        <f t="shared" si="0"/>
        <v>1.2691579234647499E-3</v>
      </c>
      <c r="G30" s="132">
        <f t="shared" si="1"/>
        <v>-6.2523683213338385E-2</v>
      </c>
      <c r="H30" s="68">
        <f t="shared" si="2"/>
        <v>-165</v>
      </c>
      <c r="I30" s="52">
        <f t="shared" si="4"/>
        <v>2.1007868401619516E-3</v>
      </c>
      <c r="J30" s="90">
        <f t="shared" si="3"/>
        <v>-25</v>
      </c>
      <c r="K30" s="4"/>
      <c r="L30" s="4"/>
    </row>
    <row r="31" spans="1:12">
      <c r="A31" s="54">
        <v>30</v>
      </c>
      <c r="B31" s="133" t="s">
        <v>121</v>
      </c>
      <c r="C31" s="90">
        <v>3245</v>
      </c>
      <c r="D31" s="90">
        <v>3245</v>
      </c>
      <c r="E31" s="69">
        <v>3154</v>
      </c>
      <c r="F31" s="132">
        <f t="shared" si="0"/>
        <v>1.6179968029942688E-3</v>
      </c>
      <c r="G31" s="132">
        <f t="shared" si="1"/>
        <v>-2.8043143297380585E-2</v>
      </c>
      <c r="H31" s="68">
        <f t="shared" si="2"/>
        <v>-91</v>
      </c>
      <c r="I31" s="52">
        <f t="shared" si="4"/>
        <v>1.1586157724529551E-3</v>
      </c>
      <c r="J31" s="90">
        <f t="shared" si="3"/>
        <v>-91</v>
      </c>
      <c r="K31" s="4"/>
      <c r="L31" s="4"/>
    </row>
    <row r="32" spans="1:12">
      <c r="A32" s="54">
        <v>31</v>
      </c>
      <c r="B32" s="133" t="s">
        <v>122</v>
      </c>
      <c r="C32" s="90">
        <v>37987</v>
      </c>
      <c r="D32" s="90">
        <v>37323</v>
      </c>
      <c r="E32" s="69">
        <v>36504</v>
      </c>
      <c r="F32" s="132">
        <f t="shared" si="0"/>
        <v>1.8726491850508176E-2</v>
      </c>
      <c r="G32" s="132">
        <f t="shared" si="1"/>
        <v>-3.9039671466554349E-2</v>
      </c>
      <c r="H32" s="68">
        <f t="shared" si="2"/>
        <v>-1483</v>
      </c>
      <c r="I32" s="52">
        <f t="shared" si="4"/>
        <v>1.8881617478546511E-2</v>
      </c>
      <c r="J32" s="90">
        <f t="shared" si="3"/>
        <v>-819</v>
      </c>
      <c r="K32" s="4"/>
      <c r="L32" s="4"/>
    </row>
    <row r="33" spans="1:12">
      <c r="A33" s="54">
        <v>32</v>
      </c>
      <c r="B33" s="133" t="s">
        <v>123</v>
      </c>
      <c r="C33" s="90">
        <v>10908</v>
      </c>
      <c r="D33" s="90">
        <v>10554</v>
      </c>
      <c r="E33" s="69">
        <v>10308</v>
      </c>
      <c r="F33" s="132">
        <f t="shared" si="0"/>
        <v>5.2879870149857081E-3</v>
      </c>
      <c r="G33" s="132">
        <f t="shared" si="1"/>
        <v>-5.5005500550055007E-2</v>
      </c>
      <c r="H33" s="68">
        <f t="shared" si="2"/>
        <v>-600</v>
      </c>
      <c r="I33" s="52">
        <f t="shared" si="4"/>
        <v>7.6392248733161876E-3</v>
      </c>
      <c r="J33" s="90">
        <f t="shared" si="3"/>
        <v>-246</v>
      </c>
      <c r="K33" s="4"/>
      <c r="L33" s="11"/>
    </row>
    <row r="34" spans="1:12">
      <c r="A34" s="54">
        <v>33</v>
      </c>
      <c r="B34" s="133" t="s">
        <v>124</v>
      </c>
      <c r="C34" s="90">
        <v>43198</v>
      </c>
      <c r="D34" s="90">
        <v>44109</v>
      </c>
      <c r="E34" s="69">
        <v>43227</v>
      </c>
      <c r="F34" s="132">
        <f t="shared" si="0"/>
        <v>2.2175379772680172E-2</v>
      </c>
      <c r="G34" s="132">
        <f t="shared" si="1"/>
        <v>6.7132737626741977E-4</v>
      </c>
      <c r="H34" s="68">
        <f t="shared" si="2"/>
        <v>29</v>
      </c>
      <c r="I34" s="52">
        <f t="shared" si="4"/>
        <v>-3.6922920221028237E-4</v>
      </c>
      <c r="J34" s="90">
        <f t="shared" si="3"/>
        <v>-882</v>
      </c>
      <c r="K34" s="4"/>
      <c r="L34" s="11"/>
    </row>
    <row r="35" spans="1:12">
      <c r="A35" s="54">
        <v>34</v>
      </c>
      <c r="B35" s="133" t="s">
        <v>125</v>
      </c>
      <c r="C35" s="90">
        <v>497561</v>
      </c>
      <c r="D35" s="90">
        <v>500033</v>
      </c>
      <c r="E35" s="69">
        <v>477419</v>
      </c>
      <c r="F35" s="132">
        <f t="shared" si="0"/>
        <v>0.24491516033250502</v>
      </c>
      <c r="G35" s="132">
        <f t="shared" si="1"/>
        <v>-4.0481468603849581E-2</v>
      </c>
      <c r="H35" s="68">
        <f t="shared" si="2"/>
        <v>-20142</v>
      </c>
      <c r="I35" s="52">
        <f t="shared" si="4"/>
        <v>0.2564487789972244</v>
      </c>
      <c r="J35" s="90">
        <f t="shared" si="3"/>
        <v>-22614</v>
      </c>
    </row>
    <row r="36" spans="1:12">
      <c r="A36" s="54">
        <v>35</v>
      </c>
      <c r="B36" s="133" t="s">
        <v>126</v>
      </c>
      <c r="C36" s="90">
        <v>119091</v>
      </c>
      <c r="D36" s="90">
        <v>116874</v>
      </c>
      <c r="E36" s="69">
        <v>113495</v>
      </c>
      <c r="F36" s="132">
        <f t="shared" si="0"/>
        <v>5.8222747988533462E-2</v>
      </c>
      <c r="G36" s="132">
        <f t="shared" si="1"/>
        <v>-4.6989277107422053E-2</v>
      </c>
      <c r="H36" s="68">
        <f t="shared" si="2"/>
        <v>-5596</v>
      </c>
      <c r="I36" s="52">
        <f t="shared" si="4"/>
        <v>7.1248503985128969E-2</v>
      </c>
      <c r="J36" s="90">
        <f t="shared" si="3"/>
        <v>-3379</v>
      </c>
    </row>
    <row r="37" spans="1:12">
      <c r="A37" s="54">
        <v>36</v>
      </c>
      <c r="B37" s="133" t="s">
        <v>127</v>
      </c>
      <c r="C37" s="90">
        <v>4493</v>
      </c>
      <c r="D37" s="90">
        <v>4359</v>
      </c>
      <c r="E37" s="69">
        <v>4283</v>
      </c>
      <c r="F37" s="132">
        <f t="shared" si="0"/>
        <v>2.1971719426837201E-3</v>
      </c>
      <c r="G37" s="132">
        <f t="shared" si="1"/>
        <v>-4.6739372356999778E-2</v>
      </c>
      <c r="H37" s="68">
        <f t="shared" si="2"/>
        <v>-210</v>
      </c>
      <c r="I37" s="52">
        <f t="shared" si="4"/>
        <v>2.6737287056606655E-3</v>
      </c>
      <c r="J37" s="90">
        <f t="shared" si="3"/>
        <v>-76</v>
      </c>
    </row>
    <row r="38" spans="1:12">
      <c r="A38" s="54">
        <v>37</v>
      </c>
      <c r="B38" s="133" t="s">
        <v>128</v>
      </c>
      <c r="C38" s="90">
        <v>9405</v>
      </c>
      <c r="D38" s="90">
        <v>9093</v>
      </c>
      <c r="E38" s="69">
        <v>8893</v>
      </c>
      <c r="F38" s="132">
        <f t="shared" si="0"/>
        <v>4.5620943465529591E-3</v>
      </c>
      <c r="G38" s="132">
        <f t="shared" si="1"/>
        <v>-5.4439128123338648E-2</v>
      </c>
      <c r="H38" s="68">
        <f t="shared" si="2"/>
        <v>-512</v>
      </c>
      <c r="I38" s="52">
        <f t="shared" si="4"/>
        <v>6.518805225229813E-3</v>
      </c>
      <c r="J38" s="90">
        <f t="shared" si="3"/>
        <v>-200</v>
      </c>
    </row>
    <row r="39" spans="1:12">
      <c r="A39" s="54">
        <v>38</v>
      </c>
      <c r="B39" s="133" t="s">
        <v>129</v>
      </c>
      <c r="C39" s="90">
        <v>31207</v>
      </c>
      <c r="D39" s="90">
        <v>30420</v>
      </c>
      <c r="E39" s="69">
        <v>29608</v>
      </c>
      <c r="F39" s="132">
        <f t="shared" si="0"/>
        <v>1.5188855213397055E-2</v>
      </c>
      <c r="G39" s="132">
        <f t="shared" si="1"/>
        <v>-5.1238504181754095E-2</v>
      </c>
      <c r="H39" s="68">
        <f t="shared" si="2"/>
        <v>-1599</v>
      </c>
      <c r="I39" s="52">
        <f t="shared" si="4"/>
        <v>2.0358534287387639E-2</v>
      </c>
      <c r="J39" s="90">
        <f t="shared" si="3"/>
        <v>-812</v>
      </c>
    </row>
    <row r="40" spans="1:12">
      <c r="A40" s="54">
        <v>39</v>
      </c>
      <c r="B40" s="133" t="s">
        <v>130</v>
      </c>
      <c r="C40" s="90">
        <v>9559</v>
      </c>
      <c r="D40" s="90">
        <v>9459</v>
      </c>
      <c r="E40" s="69">
        <v>9208</v>
      </c>
      <c r="F40" s="132">
        <f t="shared" si="0"/>
        <v>4.7236888275114857E-3</v>
      </c>
      <c r="G40" s="132">
        <f t="shared" si="1"/>
        <v>-3.6719322104822677E-2</v>
      </c>
      <c r="H40" s="68">
        <f t="shared" si="2"/>
        <v>-351</v>
      </c>
      <c r="I40" s="52">
        <f t="shared" si="4"/>
        <v>4.4689465508899696E-3</v>
      </c>
      <c r="J40" s="90">
        <f t="shared" si="3"/>
        <v>-251</v>
      </c>
    </row>
    <row r="41" spans="1:12">
      <c r="A41" s="54">
        <v>40</v>
      </c>
      <c r="B41" s="133" t="s">
        <v>131</v>
      </c>
      <c r="C41" s="90">
        <v>5299</v>
      </c>
      <c r="D41" s="90">
        <v>5008</v>
      </c>
      <c r="E41" s="69">
        <v>4910</v>
      </c>
      <c r="F41" s="132">
        <f t="shared" si="0"/>
        <v>2.5188219095440265E-3</v>
      </c>
      <c r="G41" s="132">
        <f t="shared" si="1"/>
        <v>-7.3410077373089258E-2</v>
      </c>
      <c r="H41" s="68">
        <f t="shared" si="2"/>
        <v>-389</v>
      </c>
      <c r="I41" s="52">
        <f t="shared" si="4"/>
        <v>4.952764126199995E-3</v>
      </c>
      <c r="J41" s="90">
        <f t="shared" si="3"/>
        <v>-98</v>
      </c>
    </row>
    <row r="42" spans="1:12">
      <c r="A42" s="54">
        <v>41</v>
      </c>
      <c r="B42" s="133" t="s">
        <v>132</v>
      </c>
      <c r="C42" s="90">
        <v>36246</v>
      </c>
      <c r="D42" s="90">
        <v>36434</v>
      </c>
      <c r="E42" s="69">
        <v>34758</v>
      </c>
      <c r="F42" s="132">
        <f t="shared" si="0"/>
        <v>1.7830796727480912E-2</v>
      </c>
      <c r="G42" s="132">
        <f t="shared" si="1"/>
        <v>-4.1052805826849857E-2</v>
      </c>
      <c r="H42" s="68">
        <f t="shared" si="2"/>
        <v>-1488</v>
      </c>
      <c r="I42" s="52">
        <f t="shared" si="4"/>
        <v>1.8945277685824144E-2</v>
      </c>
      <c r="J42" s="90">
        <f t="shared" si="3"/>
        <v>-1676</v>
      </c>
    </row>
    <row r="43" spans="1:12">
      <c r="A43" s="54">
        <v>42</v>
      </c>
      <c r="B43" s="133" t="s">
        <v>133</v>
      </c>
      <c r="C43" s="90">
        <v>58403</v>
      </c>
      <c r="D43" s="90">
        <v>58559</v>
      </c>
      <c r="E43" s="69">
        <v>57615</v>
      </c>
      <c r="F43" s="132">
        <f t="shared" si="0"/>
        <v>2.9556400064842992E-2</v>
      </c>
      <c r="G43" s="132">
        <f t="shared" si="1"/>
        <v>-1.3492457579233943E-2</v>
      </c>
      <c r="H43" s="68">
        <f t="shared" si="2"/>
        <v>-788</v>
      </c>
      <c r="I43" s="52">
        <f t="shared" si="4"/>
        <v>1.0032848666955259E-2</v>
      </c>
      <c r="J43" s="90">
        <f t="shared" si="3"/>
        <v>-944</v>
      </c>
    </row>
    <row r="44" spans="1:12">
      <c r="A44" s="54">
        <v>43</v>
      </c>
      <c r="B44" s="133" t="s">
        <v>134</v>
      </c>
      <c r="C44" s="90">
        <v>12746</v>
      </c>
      <c r="D44" s="90">
        <v>12381</v>
      </c>
      <c r="E44" s="69">
        <v>12062</v>
      </c>
      <c r="F44" s="132">
        <f t="shared" si="0"/>
        <v>6.1877861248309674E-3</v>
      </c>
      <c r="G44" s="132">
        <f t="shared" si="1"/>
        <v>-5.3663894555154558E-2</v>
      </c>
      <c r="H44" s="68">
        <f t="shared" si="2"/>
        <v>-684</v>
      </c>
      <c r="I44" s="52">
        <f t="shared" si="4"/>
        <v>8.708716355580454E-3</v>
      </c>
      <c r="J44" s="90">
        <f t="shared" si="3"/>
        <v>-319</v>
      </c>
    </row>
    <row r="45" spans="1:12">
      <c r="A45" s="54">
        <v>44</v>
      </c>
      <c r="B45" s="133" t="s">
        <v>135</v>
      </c>
      <c r="C45" s="90">
        <v>15822</v>
      </c>
      <c r="D45" s="90">
        <v>15418</v>
      </c>
      <c r="E45" s="69">
        <v>15168</v>
      </c>
      <c r="F45" s="132">
        <f t="shared" si="0"/>
        <v>7.7811590069172699E-3</v>
      </c>
      <c r="G45" s="132">
        <f t="shared" si="1"/>
        <v>-4.1334850208570348E-2</v>
      </c>
      <c r="H45" s="68">
        <f t="shared" si="2"/>
        <v>-654</v>
      </c>
      <c r="I45" s="52">
        <f t="shared" si="4"/>
        <v>8.3267551119146441E-3</v>
      </c>
      <c r="J45" s="90">
        <f t="shared" si="3"/>
        <v>-250</v>
      </c>
    </row>
    <row r="46" spans="1:12">
      <c r="A46" s="54">
        <v>45</v>
      </c>
      <c r="B46" s="133" t="s">
        <v>136</v>
      </c>
      <c r="C46" s="90">
        <v>36227</v>
      </c>
      <c r="D46" s="90">
        <v>36785</v>
      </c>
      <c r="E46" s="69">
        <v>36399</v>
      </c>
      <c r="F46" s="132">
        <f t="shared" si="0"/>
        <v>1.8672627023522001E-2</v>
      </c>
      <c r="G46" s="132">
        <f t="shared" si="1"/>
        <v>4.7478400088331908E-3</v>
      </c>
      <c r="H46" s="68">
        <f t="shared" si="2"/>
        <v>172</v>
      </c>
      <c r="I46" s="52">
        <f t="shared" si="4"/>
        <v>-2.1899111303506406E-3</v>
      </c>
      <c r="J46" s="90">
        <f t="shared" si="3"/>
        <v>-386</v>
      </c>
    </row>
    <row r="47" spans="1:12">
      <c r="A47" s="54">
        <v>46</v>
      </c>
      <c r="B47" s="133" t="s">
        <v>137</v>
      </c>
      <c r="C47" s="90">
        <v>22433</v>
      </c>
      <c r="D47" s="90">
        <v>22107</v>
      </c>
      <c r="E47" s="69">
        <v>21698</v>
      </c>
      <c r="F47" s="132">
        <f t="shared" si="0"/>
        <v>1.113103824710515E-2</v>
      </c>
      <c r="G47" s="132">
        <f t="shared" si="1"/>
        <v>-3.2764231266437835E-2</v>
      </c>
      <c r="H47" s="68">
        <f t="shared" si="2"/>
        <v>-735</v>
      </c>
      <c r="I47" s="52">
        <f t="shared" si="4"/>
        <v>9.3580504698123294E-3</v>
      </c>
      <c r="J47" s="90">
        <f t="shared" si="3"/>
        <v>-409</v>
      </c>
    </row>
    <row r="48" spans="1:12">
      <c r="A48" s="54">
        <v>47</v>
      </c>
      <c r="B48" s="133" t="s">
        <v>138</v>
      </c>
      <c r="C48" s="90">
        <v>9892</v>
      </c>
      <c r="D48" s="90">
        <v>9989</v>
      </c>
      <c r="E48" s="69">
        <v>9632</v>
      </c>
      <c r="F48" s="132">
        <f t="shared" si="0"/>
        <v>4.9412001288651865E-3</v>
      </c>
      <c r="G48" s="132">
        <f t="shared" si="1"/>
        <v>-2.6283865750101092E-2</v>
      </c>
      <c r="H48" s="68">
        <f t="shared" si="2"/>
        <v>-260</v>
      </c>
      <c r="I48" s="52">
        <f t="shared" si="4"/>
        <v>3.3103307784370147E-3</v>
      </c>
      <c r="J48" s="90">
        <f t="shared" si="3"/>
        <v>-357</v>
      </c>
    </row>
    <row r="49" spans="1:10">
      <c r="A49" s="54">
        <v>48</v>
      </c>
      <c r="B49" s="133" t="s">
        <v>139</v>
      </c>
      <c r="C49" s="90">
        <v>37685</v>
      </c>
      <c r="D49" s="90">
        <v>37482</v>
      </c>
      <c r="E49" s="69">
        <v>36459</v>
      </c>
      <c r="F49" s="132">
        <f t="shared" si="0"/>
        <v>1.8703406924656957E-2</v>
      </c>
      <c r="G49" s="132">
        <f t="shared" si="1"/>
        <v>-3.253283799920393E-2</v>
      </c>
      <c r="H49" s="68">
        <f t="shared" si="2"/>
        <v>-1226</v>
      </c>
      <c r="I49" s="52">
        <f t="shared" si="4"/>
        <v>1.5609482824476077E-2</v>
      </c>
      <c r="J49" s="90">
        <f t="shared" si="3"/>
        <v>-1023</v>
      </c>
    </row>
    <row r="50" spans="1:10">
      <c r="A50" s="54">
        <v>49</v>
      </c>
      <c r="B50" s="133" t="s">
        <v>140</v>
      </c>
      <c r="C50" s="90">
        <v>4105</v>
      </c>
      <c r="D50" s="90">
        <v>4079</v>
      </c>
      <c r="E50" s="69">
        <v>3944</v>
      </c>
      <c r="F50" s="132">
        <f t="shared" si="0"/>
        <v>2.0232655012712101E-3</v>
      </c>
      <c r="G50" s="132">
        <f t="shared" si="1"/>
        <v>-3.9220462850182707E-2</v>
      </c>
      <c r="H50" s="68">
        <f t="shared" si="2"/>
        <v>-161</v>
      </c>
      <c r="I50" s="52">
        <f t="shared" si="4"/>
        <v>2.0498586743398438E-3</v>
      </c>
      <c r="J50" s="90">
        <f t="shared" si="3"/>
        <v>-135</v>
      </c>
    </row>
    <row r="51" spans="1:10">
      <c r="A51" s="54">
        <v>50</v>
      </c>
      <c r="B51" s="133" t="s">
        <v>141</v>
      </c>
      <c r="C51" s="90">
        <v>9383</v>
      </c>
      <c r="D51" s="90">
        <v>9214</v>
      </c>
      <c r="E51" s="69">
        <v>9006</v>
      </c>
      <c r="F51" s="132">
        <f t="shared" si="0"/>
        <v>4.6200631603571293E-3</v>
      </c>
      <c r="G51" s="132">
        <f t="shared" si="1"/>
        <v>-4.0179047213044869E-2</v>
      </c>
      <c r="H51" s="68">
        <f t="shared" si="2"/>
        <v>-377</v>
      </c>
      <c r="I51" s="52">
        <f t="shared" si="4"/>
        <v>4.7999796287336713E-3</v>
      </c>
      <c r="J51" s="90">
        <f t="shared" si="3"/>
        <v>-208</v>
      </c>
    </row>
    <row r="52" spans="1:10">
      <c r="A52" s="54">
        <v>51</v>
      </c>
      <c r="B52" s="133" t="s">
        <v>142</v>
      </c>
      <c r="C52" s="90">
        <v>8598</v>
      </c>
      <c r="D52" s="90">
        <v>8478</v>
      </c>
      <c r="E52" s="69">
        <v>8394</v>
      </c>
      <c r="F52" s="132">
        <f t="shared" si="0"/>
        <v>4.3061081687805619E-3</v>
      </c>
      <c r="G52" s="132">
        <f t="shared" si="1"/>
        <v>-2.3726448011165389E-2</v>
      </c>
      <c r="H52" s="68">
        <f t="shared" si="2"/>
        <v>-204</v>
      </c>
      <c r="I52" s="52">
        <f t="shared" si="4"/>
        <v>2.5973364569275036E-3</v>
      </c>
      <c r="J52" s="90">
        <f t="shared" si="3"/>
        <v>-84</v>
      </c>
    </row>
    <row r="53" spans="1:10">
      <c r="A53" s="54">
        <v>52</v>
      </c>
      <c r="B53" s="133" t="s">
        <v>143</v>
      </c>
      <c r="C53" s="90">
        <v>15664</v>
      </c>
      <c r="D53" s="90">
        <v>15160</v>
      </c>
      <c r="E53" s="69">
        <v>14839</v>
      </c>
      <c r="F53" s="132">
        <f t="shared" si="0"/>
        <v>7.6123825490272525E-3</v>
      </c>
      <c r="G53" s="132">
        <f t="shared" si="1"/>
        <v>-5.2668539325842693E-2</v>
      </c>
      <c r="H53" s="68">
        <f t="shared" si="2"/>
        <v>-825</v>
      </c>
      <c r="I53" s="52">
        <f t="shared" si="4"/>
        <v>1.0503934200809757E-2</v>
      </c>
      <c r="J53" s="90">
        <f t="shared" si="3"/>
        <v>-321</v>
      </c>
    </row>
    <row r="54" spans="1:10">
      <c r="A54" s="54">
        <v>53</v>
      </c>
      <c r="B54" s="133" t="s">
        <v>144</v>
      </c>
      <c r="C54" s="90">
        <v>7833</v>
      </c>
      <c r="D54" s="90">
        <v>7477</v>
      </c>
      <c r="E54" s="69">
        <v>7287</v>
      </c>
      <c r="F54" s="132">
        <f t="shared" si="0"/>
        <v>3.7382189928405951E-3</v>
      </c>
      <c r="G54" s="132">
        <f t="shared" si="1"/>
        <v>-6.9705093833780166E-2</v>
      </c>
      <c r="H54" s="68">
        <f t="shared" si="2"/>
        <v>-546</v>
      </c>
      <c r="I54" s="52">
        <f t="shared" si="4"/>
        <v>6.9516946347177302E-3</v>
      </c>
      <c r="J54" s="90">
        <f t="shared" si="3"/>
        <v>-190</v>
      </c>
    </row>
    <row r="55" spans="1:10">
      <c r="A55" s="54">
        <v>54</v>
      </c>
      <c r="B55" s="133" t="s">
        <v>145</v>
      </c>
      <c r="C55" s="90">
        <v>25373</v>
      </c>
      <c r="D55" s="90">
        <v>25559</v>
      </c>
      <c r="E55" s="69">
        <v>24835</v>
      </c>
      <c r="F55" s="132">
        <f t="shared" si="0"/>
        <v>1.2740314078111182E-2</v>
      </c>
      <c r="G55" s="132">
        <f t="shared" si="1"/>
        <v>-2.1203641666338233E-2</v>
      </c>
      <c r="H55" s="68">
        <f t="shared" si="2"/>
        <v>-538</v>
      </c>
      <c r="I55" s="52">
        <f t="shared" si="4"/>
        <v>6.8498383030735147E-3</v>
      </c>
      <c r="J55" s="90">
        <f t="shared" si="3"/>
        <v>-724</v>
      </c>
    </row>
    <row r="56" spans="1:10">
      <c r="A56" s="54">
        <v>55</v>
      </c>
      <c r="B56" s="133" t="s">
        <v>146</v>
      </c>
      <c r="C56" s="90">
        <v>29972</v>
      </c>
      <c r="D56" s="90">
        <v>29489</v>
      </c>
      <c r="E56" s="69">
        <v>28719</v>
      </c>
      <c r="F56" s="132">
        <f t="shared" si="0"/>
        <v>1.4732799678247433E-2</v>
      </c>
      <c r="G56" s="132">
        <f t="shared" si="1"/>
        <v>-4.1805685306285867E-2</v>
      </c>
      <c r="H56" s="68">
        <f t="shared" si="2"/>
        <v>-1253</v>
      </c>
      <c r="I56" s="52">
        <f t="shared" si="4"/>
        <v>1.5953247943775305E-2</v>
      </c>
      <c r="J56" s="90">
        <f t="shared" si="3"/>
        <v>-770</v>
      </c>
    </row>
    <row r="57" spans="1:10">
      <c r="A57" s="54">
        <v>56</v>
      </c>
      <c r="B57" s="133" t="s">
        <v>147</v>
      </c>
      <c r="C57" s="90">
        <v>3210</v>
      </c>
      <c r="D57" s="90">
        <v>3076</v>
      </c>
      <c r="E57" s="69">
        <v>3043</v>
      </c>
      <c r="F57" s="132">
        <f t="shared" si="0"/>
        <v>1.5610539858945973E-3</v>
      </c>
      <c r="G57" s="132">
        <f t="shared" si="1"/>
        <v>-5.2024922118380064E-2</v>
      </c>
      <c r="H57" s="68">
        <f t="shared" si="2"/>
        <v>-167</v>
      </c>
      <c r="I57" s="52">
        <f t="shared" si="4"/>
        <v>2.1262509230730057E-3</v>
      </c>
      <c r="J57" s="90">
        <f t="shared" si="3"/>
        <v>-33</v>
      </c>
    </row>
    <row r="58" spans="1:10">
      <c r="A58" s="54">
        <v>57</v>
      </c>
      <c r="B58" s="133" t="s">
        <v>148</v>
      </c>
      <c r="C58" s="90">
        <v>4758</v>
      </c>
      <c r="D58" s="90">
        <v>4635</v>
      </c>
      <c r="E58" s="69">
        <v>4516</v>
      </c>
      <c r="F58" s="132">
        <f t="shared" si="0"/>
        <v>2.3167005587578053E-3</v>
      </c>
      <c r="G58" s="132">
        <f t="shared" si="1"/>
        <v>-5.086170659941152E-2</v>
      </c>
      <c r="H58" s="68">
        <f t="shared" si="2"/>
        <v>-242</v>
      </c>
      <c r="I58" s="52">
        <f t="shared" si="4"/>
        <v>3.0811540322375291E-3</v>
      </c>
      <c r="J58" s="90">
        <f t="shared" si="3"/>
        <v>-119</v>
      </c>
    </row>
    <row r="59" spans="1:10">
      <c r="A59" s="54">
        <v>58</v>
      </c>
      <c r="B59" s="133" t="s">
        <v>149</v>
      </c>
      <c r="C59" s="90">
        <v>12083</v>
      </c>
      <c r="D59" s="90">
        <v>11868</v>
      </c>
      <c r="E59" s="69">
        <v>11536</v>
      </c>
      <c r="F59" s="132">
        <f t="shared" si="0"/>
        <v>5.9179489915478388E-3</v>
      </c>
      <c r="G59" s="132">
        <f t="shared" si="1"/>
        <v>-4.527021435074071E-2</v>
      </c>
      <c r="H59" s="68">
        <f t="shared" si="2"/>
        <v>-547</v>
      </c>
      <c r="I59" s="52">
        <f t="shared" si="4"/>
        <v>6.9644266761732573E-3</v>
      </c>
      <c r="J59" s="90">
        <f t="shared" si="3"/>
        <v>-332</v>
      </c>
    </row>
    <row r="60" spans="1:10">
      <c r="A60" s="54">
        <v>59</v>
      </c>
      <c r="B60" s="133" t="s">
        <v>150</v>
      </c>
      <c r="C60" s="90">
        <v>23630</v>
      </c>
      <c r="D60" s="90">
        <v>23662</v>
      </c>
      <c r="E60" s="69">
        <v>22811</v>
      </c>
      <c r="F60" s="132">
        <f t="shared" si="0"/>
        <v>1.1702005413158613E-2</v>
      </c>
      <c r="G60" s="132">
        <f t="shared" si="1"/>
        <v>-3.4659331358442659E-2</v>
      </c>
      <c r="H60" s="68">
        <f t="shared" si="2"/>
        <v>-819</v>
      </c>
      <c r="I60" s="52">
        <f t="shared" si="4"/>
        <v>1.0427541952076597E-2</v>
      </c>
      <c r="J60" s="90">
        <f t="shared" si="3"/>
        <v>-851</v>
      </c>
    </row>
    <row r="61" spans="1:10">
      <c r="A61" s="54">
        <v>60</v>
      </c>
      <c r="B61" s="133" t="s">
        <v>151</v>
      </c>
      <c r="C61" s="90">
        <v>12468</v>
      </c>
      <c r="D61" s="90">
        <v>12274</v>
      </c>
      <c r="E61" s="69">
        <v>12066</v>
      </c>
      <c r="F61" s="132">
        <f t="shared" si="0"/>
        <v>6.1898381182399643E-3</v>
      </c>
      <c r="G61" s="132">
        <f t="shared" si="1"/>
        <v>-3.2242540904716073E-2</v>
      </c>
      <c r="H61" s="68">
        <f t="shared" si="2"/>
        <v>-402</v>
      </c>
      <c r="I61" s="52">
        <f t="shared" si="4"/>
        <v>5.1182806651218458E-3</v>
      </c>
      <c r="J61" s="90">
        <f t="shared" si="3"/>
        <v>-208</v>
      </c>
    </row>
    <row r="62" spans="1:10">
      <c r="A62" s="54">
        <v>61</v>
      </c>
      <c r="B62" s="133" t="s">
        <v>152</v>
      </c>
      <c r="C62" s="90">
        <v>17971</v>
      </c>
      <c r="D62" s="90">
        <v>17635</v>
      </c>
      <c r="E62" s="69">
        <v>17538</v>
      </c>
      <c r="F62" s="132">
        <f t="shared" si="0"/>
        <v>8.9969651017480935E-3</v>
      </c>
      <c r="G62" s="132">
        <f t="shared" si="1"/>
        <v>-2.409437426965667E-2</v>
      </c>
      <c r="H62" s="68">
        <f t="shared" si="2"/>
        <v>-433</v>
      </c>
      <c r="I62" s="52">
        <f t="shared" si="4"/>
        <v>5.5129739502431819E-3</v>
      </c>
      <c r="J62" s="90">
        <f t="shared" si="3"/>
        <v>-97</v>
      </c>
    </row>
    <row r="63" spans="1:10">
      <c r="A63" s="54">
        <v>62</v>
      </c>
      <c r="B63" s="133" t="s">
        <v>153</v>
      </c>
      <c r="C63" s="90">
        <v>1986</v>
      </c>
      <c r="D63" s="90">
        <v>1943</v>
      </c>
      <c r="E63" s="69">
        <v>1915</v>
      </c>
      <c r="F63" s="132">
        <f t="shared" si="0"/>
        <v>9.8239184455739537E-4</v>
      </c>
      <c r="G63" s="132">
        <f t="shared" si="1"/>
        <v>-3.5750251762336357E-2</v>
      </c>
      <c r="H63" s="68">
        <f t="shared" si="2"/>
        <v>-71</v>
      </c>
      <c r="I63" s="52">
        <f t="shared" si="4"/>
        <v>9.0397494334241556E-4</v>
      </c>
      <c r="J63" s="90">
        <f t="shared" si="3"/>
        <v>-28</v>
      </c>
    </row>
    <row r="64" spans="1:10">
      <c r="A64" s="54">
        <v>63</v>
      </c>
      <c r="B64" s="133" t="s">
        <v>154</v>
      </c>
      <c r="C64" s="90">
        <v>29554</v>
      </c>
      <c r="D64" s="90">
        <v>30146</v>
      </c>
      <c r="E64" s="69">
        <v>29370</v>
      </c>
      <c r="F64" s="132">
        <f t="shared" si="0"/>
        <v>1.5066761605561724E-2</v>
      </c>
      <c r="G64" s="132">
        <f t="shared" si="1"/>
        <v>-6.2258915882790825E-3</v>
      </c>
      <c r="H64" s="68">
        <f t="shared" si="2"/>
        <v>-184</v>
      </c>
      <c r="I64" s="52">
        <f t="shared" si="4"/>
        <v>2.3426956278169643E-3</v>
      </c>
      <c r="J64" s="90">
        <f t="shared" si="3"/>
        <v>-776</v>
      </c>
    </row>
    <row r="65" spans="1:10">
      <c r="A65" s="54">
        <v>64</v>
      </c>
      <c r="B65" s="133" t="s">
        <v>155</v>
      </c>
      <c r="C65" s="90">
        <v>11461</v>
      </c>
      <c r="D65" s="90">
        <v>11150</v>
      </c>
      <c r="E65" s="69">
        <v>10984</v>
      </c>
      <c r="F65" s="132">
        <f t="shared" si="0"/>
        <v>5.6347739011062296E-3</v>
      </c>
      <c r="G65" s="132">
        <f t="shared" si="1"/>
        <v>-4.1619404938487044E-2</v>
      </c>
      <c r="H65" s="68">
        <f t="shared" si="2"/>
        <v>-477</v>
      </c>
      <c r="I65" s="52">
        <f t="shared" si="4"/>
        <v>6.0731837742863688E-3</v>
      </c>
      <c r="J65" s="90">
        <f t="shared" si="3"/>
        <v>-166</v>
      </c>
    </row>
    <row r="66" spans="1:10">
      <c r="A66" s="54">
        <v>65</v>
      </c>
      <c r="B66" s="133" t="s">
        <v>156</v>
      </c>
      <c r="C66" s="90">
        <v>12462</v>
      </c>
      <c r="D66" s="90">
        <v>12323</v>
      </c>
      <c r="E66" s="69">
        <v>12001</v>
      </c>
      <c r="F66" s="132">
        <f t="shared" ref="F66:F83" si="5">E66/$E$83</f>
        <v>6.15649322534376E-3</v>
      </c>
      <c r="G66" s="132">
        <f t="shared" ref="G66:G83" si="6">(E66-C66)/C66</f>
        <v>-3.6992457069491252E-2</v>
      </c>
      <c r="H66" s="68">
        <f t="shared" ref="H66:H83" si="7">E66-C66</f>
        <v>-461</v>
      </c>
      <c r="I66" s="52">
        <f t="shared" si="4"/>
        <v>5.8694711109979376E-3</v>
      </c>
      <c r="J66" s="90">
        <f t="shared" ref="J66:J83" si="8">E66-D66</f>
        <v>-322</v>
      </c>
    </row>
    <row r="67" spans="1:10">
      <c r="A67" s="54">
        <v>66</v>
      </c>
      <c r="B67" s="133" t="s">
        <v>157</v>
      </c>
      <c r="C67" s="90">
        <v>9983</v>
      </c>
      <c r="D67" s="90">
        <v>9855</v>
      </c>
      <c r="E67" s="69">
        <v>9706</v>
      </c>
      <c r="F67" s="132">
        <f t="shared" si="5"/>
        <v>4.9791620069316337E-3</v>
      </c>
      <c r="G67" s="132">
        <f t="shared" si="6"/>
        <v>-2.7747170189321848E-2</v>
      </c>
      <c r="H67" s="68">
        <f t="shared" si="7"/>
        <v>-277</v>
      </c>
      <c r="I67" s="52">
        <f t="shared" ref="I67:I83" si="9">H67/$H$83</f>
        <v>3.5267754831809733E-3</v>
      </c>
      <c r="J67" s="90">
        <f t="shared" si="8"/>
        <v>-149</v>
      </c>
    </row>
    <row r="68" spans="1:10">
      <c r="A68" s="54">
        <v>67</v>
      </c>
      <c r="B68" s="133" t="s">
        <v>158</v>
      </c>
      <c r="C68" s="90">
        <v>11790</v>
      </c>
      <c r="D68" s="90">
        <v>11130</v>
      </c>
      <c r="E68" s="69">
        <v>10831</v>
      </c>
      <c r="F68" s="132">
        <f t="shared" si="5"/>
        <v>5.5562851532120882E-3</v>
      </c>
      <c r="G68" s="132">
        <f t="shared" si="6"/>
        <v>-8.1340118744698903E-2</v>
      </c>
      <c r="H68" s="68">
        <f t="shared" si="7"/>
        <v>-959</v>
      </c>
      <c r="I68" s="52">
        <f t="shared" si="9"/>
        <v>1.2210027755850374E-2</v>
      </c>
      <c r="J68" s="90">
        <f t="shared" si="8"/>
        <v>-299</v>
      </c>
    </row>
    <row r="69" spans="1:10">
      <c r="A69" s="54">
        <v>68</v>
      </c>
      <c r="B69" s="133" t="s">
        <v>159</v>
      </c>
      <c r="C69" s="90">
        <v>10347</v>
      </c>
      <c r="D69" s="90">
        <v>10338</v>
      </c>
      <c r="E69" s="69">
        <v>10117</v>
      </c>
      <c r="F69" s="132">
        <f t="shared" si="5"/>
        <v>5.190004329706093E-3</v>
      </c>
      <c r="G69" s="132">
        <f t="shared" si="6"/>
        <v>-2.2228665313617474E-2</v>
      </c>
      <c r="H69" s="68">
        <f t="shared" si="7"/>
        <v>-230</v>
      </c>
      <c r="I69" s="52">
        <f t="shared" si="9"/>
        <v>2.9283695347712053E-3</v>
      </c>
      <c r="J69" s="90">
        <f t="shared" si="8"/>
        <v>-221</v>
      </c>
    </row>
    <row r="70" spans="1:10">
      <c r="A70" s="54">
        <v>69</v>
      </c>
      <c r="B70" s="133" t="s">
        <v>160</v>
      </c>
      <c r="C70" s="90">
        <v>1662</v>
      </c>
      <c r="D70" s="90">
        <v>1603</v>
      </c>
      <c r="E70" s="69">
        <v>1578</v>
      </c>
      <c r="F70" s="132">
        <f t="shared" si="5"/>
        <v>8.095113998493837E-4</v>
      </c>
      <c r="G70" s="132">
        <f t="shared" si="6"/>
        <v>-5.0541516245487361E-2</v>
      </c>
      <c r="H70" s="68">
        <f t="shared" si="7"/>
        <v>-84</v>
      </c>
      <c r="I70" s="52">
        <f t="shared" si="9"/>
        <v>1.0694914822642662E-3</v>
      </c>
      <c r="J70" s="90">
        <f t="shared" si="8"/>
        <v>-25</v>
      </c>
    </row>
    <row r="71" spans="1:10">
      <c r="A71" s="54">
        <v>70</v>
      </c>
      <c r="B71" s="133" t="s">
        <v>161</v>
      </c>
      <c r="C71" s="90">
        <v>6607</v>
      </c>
      <c r="D71" s="90">
        <v>6534</v>
      </c>
      <c r="E71" s="69">
        <v>6489</v>
      </c>
      <c r="F71" s="132">
        <f t="shared" si="5"/>
        <v>3.3288463077456596E-3</v>
      </c>
      <c r="G71" s="132">
        <f t="shared" si="6"/>
        <v>-1.7859845618283639E-2</v>
      </c>
      <c r="H71" s="68">
        <f t="shared" si="7"/>
        <v>-118</v>
      </c>
      <c r="I71" s="52">
        <f t="shared" si="9"/>
        <v>1.5023808917521836E-3</v>
      </c>
      <c r="J71" s="90">
        <f t="shared" si="8"/>
        <v>-45</v>
      </c>
    </row>
    <row r="72" spans="1:10">
      <c r="A72" s="54">
        <v>71</v>
      </c>
      <c r="B72" s="133" t="s">
        <v>162</v>
      </c>
      <c r="C72" s="90">
        <v>5788</v>
      </c>
      <c r="D72" s="90">
        <v>5611</v>
      </c>
      <c r="E72" s="69">
        <v>5483</v>
      </c>
      <c r="F72" s="132">
        <f t="shared" si="5"/>
        <v>2.812769965382871E-3</v>
      </c>
      <c r="G72" s="132">
        <f t="shared" si="6"/>
        <v>-5.269523151347616E-2</v>
      </c>
      <c r="H72" s="68">
        <f t="shared" si="7"/>
        <v>-305</v>
      </c>
      <c r="I72" s="52">
        <f t="shared" si="9"/>
        <v>3.8832726439357286E-3</v>
      </c>
      <c r="J72" s="90">
        <f t="shared" si="8"/>
        <v>-128</v>
      </c>
    </row>
    <row r="73" spans="1:10">
      <c r="A73" s="54">
        <v>72</v>
      </c>
      <c r="B73" s="133" t="s">
        <v>163</v>
      </c>
      <c r="C73" s="90">
        <v>5885</v>
      </c>
      <c r="D73" s="90">
        <v>5844</v>
      </c>
      <c r="E73" s="69">
        <v>5627</v>
      </c>
      <c r="F73" s="132">
        <f t="shared" si="5"/>
        <v>2.8866417281067694E-3</v>
      </c>
      <c r="G73" s="132">
        <f t="shared" si="6"/>
        <v>-4.3840271877655053E-2</v>
      </c>
      <c r="H73" s="68">
        <f t="shared" si="7"/>
        <v>-258</v>
      </c>
      <c r="I73" s="52">
        <f t="shared" si="9"/>
        <v>3.2848666955259606E-3</v>
      </c>
      <c r="J73" s="90">
        <f t="shared" si="8"/>
        <v>-217</v>
      </c>
    </row>
    <row r="74" spans="1:10">
      <c r="A74" s="54">
        <v>73</v>
      </c>
      <c r="B74" s="133" t="s">
        <v>164</v>
      </c>
      <c r="C74" s="90">
        <v>4981</v>
      </c>
      <c r="D74" s="90">
        <v>4961</v>
      </c>
      <c r="E74" s="69">
        <v>4664</v>
      </c>
      <c r="F74" s="132">
        <f t="shared" si="5"/>
        <v>2.3926243148907006E-3</v>
      </c>
      <c r="G74" s="132">
        <f t="shared" si="6"/>
        <v>-6.3641838988154995E-2</v>
      </c>
      <c r="H74" s="68">
        <f t="shared" si="7"/>
        <v>-317</v>
      </c>
      <c r="I74" s="52">
        <f t="shared" si="9"/>
        <v>4.0360571414020524E-3</v>
      </c>
      <c r="J74" s="90">
        <f t="shared" si="8"/>
        <v>-297</v>
      </c>
    </row>
    <row r="75" spans="1:10">
      <c r="A75" s="54">
        <v>74</v>
      </c>
      <c r="B75" s="133" t="s">
        <v>165</v>
      </c>
      <c r="C75" s="90">
        <v>4096</v>
      </c>
      <c r="D75" s="90">
        <v>3968</v>
      </c>
      <c r="E75" s="69">
        <v>3879</v>
      </c>
      <c r="F75" s="132">
        <f t="shared" si="5"/>
        <v>1.9899206083750058E-3</v>
      </c>
      <c r="G75" s="132">
        <f t="shared" si="6"/>
        <v>-5.2978515625E-2</v>
      </c>
      <c r="H75" s="68">
        <f t="shared" si="7"/>
        <v>-217</v>
      </c>
      <c r="I75" s="52">
        <f t="shared" si="9"/>
        <v>2.7628529958493545E-3</v>
      </c>
      <c r="J75" s="90">
        <f t="shared" si="8"/>
        <v>-89</v>
      </c>
    </row>
    <row r="76" spans="1:10">
      <c r="A76" s="54">
        <v>75</v>
      </c>
      <c r="B76" s="133" t="s">
        <v>166</v>
      </c>
      <c r="C76" s="90">
        <v>1972</v>
      </c>
      <c r="D76" s="90">
        <v>1936</v>
      </c>
      <c r="E76" s="69">
        <v>1884</v>
      </c>
      <c r="F76" s="132">
        <f t="shared" si="5"/>
        <v>9.6648889563766716E-4</v>
      </c>
      <c r="G76" s="132">
        <f t="shared" si="6"/>
        <v>-4.4624746450304259E-2</v>
      </c>
      <c r="H76" s="68">
        <f t="shared" si="7"/>
        <v>-88</v>
      </c>
      <c r="I76" s="52">
        <f t="shared" si="9"/>
        <v>1.1204196480863742E-3</v>
      </c>
      <c r="J76" s="90">
        <f t="shared" si="8"/>
        <v>-52</v>
      </c>
    </row>
    <row r="77" spans="1:10">
      <c r="A77" s="54">
        <v>76</v>
      </c>
      <c r="B77" s="133" t="s">
        <v>167</v>
      </c>
      <c r="C77" s="90">
        <v>3473</v>
      </c>
      <c r="D77" s="90">
        <v>3427</v>
      </c>
      <c r="E77" s="69">
        <v>3394</v>
      </c>
      <c r="F77" s="132">
        <f t="shared" si="5"/>
        <v>1.7411164075340989E-3</v>
      </c>
      <c r="G77" s="132">
        <f t="shared" si="6"/>
        <v>-2.2746904693348689E-2</v>
      </c>
      <c r="H77" s="68">
        <f t="shared" si="7"/>
        <v>-79</v>
      </c>
      <c r="I77" s="52">
        <f t="shared" si="9"/>
        <v>1.0058312749866313E-3</v>
      </c>
      <c r="J77" s="90">
        <f t="shared" si="8"/>
        <v>-33</v>
      </c>
    </row>
    <row r="78" spans="1:10">
      <c r="A78" s="54">
        <v>77</v>
      </c>
      <c r="B78" s="133" t="s">
        <v>168</v>
      </c>
      <c r="C78" s="90">
        <v>6972</v>
      </c>
      <c r="D78" s="90">
        <v>6891</v>
      </c>
      <c r="E78" s="69">
        <v>6719</v>
      </c>
      <c r="F78" s="132">
        <f t="shared" si="5"/>
        <v>3.4468359287629967E-3</v>
      </c>
      <c r="G78" s="132">
        <f t="shared" si="6"/>
        <v>-3.6288009179575448E-2</v>
      </c>
      <c r="H78" s="68">
        <f t="shared" si="7"/>
        <v>-253</v>
      </c>
      <c r="I78" s="52">
        <f t="shared" si="9"/>
        <v>3.2212064882483258E-3</v>
      </c>
      <c r="J78" s="90">
        <f t="shared" si="8"/>
        <v>-172</v>
      </c>
    </row>
    <row r="79" spans="1:10">
      <c r="A79" s="54">
        <v>78</v>
      </c>
      <c r="B79" s="133" t="s">
        <v>169</v>
      </c>
      <c r="C79" s="90">
        <v>4746</v>
      </c>
      <c r="D79" s="90">
        <v>4632</v>
      </c>
      <c r="E79" s="69">
        <v>4525</v>
      </c>
      <c r="F79" s="132">
        <f t="shared" si="5"/>
        <v>2.3213175439280487E-3</v>
      </c>
      <c r="G79" s="132">
        <f t="shared" si="6"/>
        <v>-4.6565528866413824E-2</v>
      </c>
      <c r="H79" s="68">
        <f t="shared" si="7"/>
        <v>-221</v>
      </c>
      <c r="I79" s="52">
        <f t="shared" si="9"/>
        <v>2.8137811616714622E-3</v>
      </c>
      <c r="J79" s="90">
        <f t="shared" si="8"/>
        <v>-107</v>
      </c>
    </row>
    <row r="80" spans="1:10">
      <c r="A80" s="54">
        <v>79</v>
      </c>
      <c r="B80" s="133" t="s">
        <v>170</v>
      </c>
      <c r="C80" s="90">
        <v>3450</v>
      </c>
      <c r="D80" s="90">
        <v>3434</v>
      </c>
      <c r="E80" s="69">
        <v>3385</v>
      </c>
      <c r="F80" s="132">
        <f t="shared" si="5"/>
        <v>1.7364994223638553E-3</v>
      </c>
      <c r="G80" s="132">
        <f t="shared" si="6"/>
        <v>-1.8840579710144929E-2</v>
      </c>
      <c r="H80" s="68">
        <f t="shared" si="7"/>
        <v>-65</v>
      </c>
      <c r="I80" s="52">
        <f t="shared" si="9"/>
        <v>8.2758269460925368E-4</v>
      </c>
      <c r="J80" s="90">
        <f t="shared" si="8"/>
        <v>-49</v>
      </c>
    </row>
    <row r="81" spans="1:10">
      <c r="A81" s="54">
        <v>80</v>
      </c>
      <c r="B81" s="133" t="s">
        <v>171</v>
      </c>
      <c r="C81" s="90">
        <v>10968</v>
      </c>
      <c r="D81" s="90">
        <v>10844</v>
      </c>
      <c r="E81" s="69">
        <v>10696</v>
      </c>
      <c r="F81" s="132">
        <f t="shared" si="5"/>
        <v>5.4870303756584336E-3</v>
      </c>
      <c r="G81" s="132">
        <f t="shared" si="6"/>
        <v>-2.4799416484318017E-2</v>
      </c>
      <c r="H81" s="68">
        <f t="shared" si="7"/>
        <v>-272</v>
      </c>
      <c r="I81" s="52">
        <f t="shared" si="9"/>
        <v>3.4631152759033385E-3</v>
      </c>
      <c r="J81" s="90">
        <f t="shared" si="8"/>
        <v>-148</v>
      </c>
    </row>
    <row r="82" spans="1:10">
      <c r="A82" s="54">
        <v>81</v>
      </c>
      <c r="B82" s="133" t="s">
        <v>172</v>
      </c>
      <c r="C82" s="90">
        <v>8773</v>
      </c>
      <c r="D82" s="90">
        <v>8838</v>
      </c>
      <c r="E82" s="69">
        <v>8592</v>
      </c>
      <c r="F82" s="132">
        <f t="shared" si="5"/>
        <v>4.4076818425259215E-3</v>
      </c>
      <c r="G82" s="132">
        <f t="shared" si="6"/>
        <v>-2.0631482959078993E-2</v>
      </c>
      <c r="H82" s="68">
        <f t="shared" si="7"/>
        <v>-181</v>
      </c>
      <c r="I82" s="52">
        <f t="shared" si="9"/>
        <v>2.3044995034503832E-3</v>
      </c>
      <c r="J82" s="90">
        <f t="shared" si="8"/>
        <v>-246</v>
      </c>
    </row>
    <row r="83" spans="1:10" s="12" customFormat="1">
      <c r="A83" s="171" t="s">
        <v>173</v>
      </c>
      <c r="B83" s="171"/>
      <c r="C83" s="83">
        <v>2027866</v>
      </c>
      <c r="D83" s="83">
        <v>2011113</v>
      </c>
      <c r="E83" s="88">
        <v>1949324</v>
      </c>
      <c r="F83" s="132">
        <f t="shared" si="5"/>
        <v>1</v>
      </c>
      <c r="G83" s="132">
        <f t="shared" si="6"/>
        <v>-3.8731356016620429E-2</v>
      </c>
      <c r="H83" s="68">
        <f t="shared" si="7"/>
        <v>-78542</v>
      </c>
      <c r="I83" s="52">
        <f t="shared" si="9"/>
        <v>1</v>
      </c>
      <c r="J83" s="90">
        <f t="shared" si="8"/>
        <v>-61789</v>
      </c>
    </row>
    <row r="84" spans="1:10">
      <c r="C84" s="9"/>
      <c r="D84" s="9"/>
      <c r="E84" s="9"/>
      <c r="I84" s="17"/>
    </row>
  </sheetData>
  <mergeCells count="1">
    <mergeCell ref="A83:B83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2060"/>
  </sheetPr>
  <dimension ref="A1:T84"/>
  <sheetViews>
    <sheetView topLeftCell="I1" workbookViewId="0">
      <pane ySplit="1" topLeftCell="A2" activePane="bottomLeft" state="frozen"/>
      <selection activeCell="W1" sqref="W1"/>
      <selection pane="bottomLeft" activeCell="L19" sqref="L19"/>
    </sheetView>
  </sheetViews>
  <sheetFormatPr defaultColWidth="9.1796875" defaultRowHeight="14.5"/>
  <cols>
    <col min="1" max="1" width="11.81640625" style="8" customWidth="1"/>
    <col min="2" max="2" width="16.453125" style="8" bestFit="1" customWidth="1"/>
    <col min="3" max="3" width="12" style="8" customWidth="1"/>
    <col min="4" max="4" width="12" style="8" bestFit="1" customWidth="1"/>
    <col min="5" max="5" width="12" style="8" customWidth="1"/>
    <col min="6" max="6" width="18.1796875" style="8" customWidth="1"/>
    <col min="7" max="7" width="30.453125" style="8" customWidth="1"/>
    <col min="8" max="8" width="27.453125" style="8" customWidth="1"/>
    <col min="9" max="9" width="22.26953125" style="8" customWidth="1"/>
    <col min="10" max="10" width="25.1796875" style="8" customWidth="1"/>
    <col min="11" max="11" width="11" style="8" bestFit="1" customWidth="1"/>
    <col min="12" max="12" width="10.36328125" style="8" customWidth="1"/>
    <col min="13" max="14" width="9.1796875" style="8"/>
    <col min="15" max="15" width="11" style="8" bestFit="1" customWidth="1"/>
    <col min="16" max="18" width="9.1796875" style="8"/>
    <col min="19" max="19" width="14" style="8" bestFit="1" customWidth="1"/>
    <col min="20" max="16384" width="9.1796875" style="8"/>
  </cols>
  <sheetData>
    <row r="1" spans="1:20" ht="29.5" thickBot="1">
      <c r="A1" s="59" t="s">
        <v>91</v>
      </c>
      <c r="B1" s="59" t="s">
        <v>174</v>
      </c>
      <c r="C1" s="59">
        <v>42036</v>
      </c>
      <c r="D1" s="59">
        <v>42370</v>
      </c>
      <c r="E1" s="59">
        <v>42401</v>
      </c>
      <c r="F1" s="1" t="s">
        <v>304</v>
      </c>
      <c r="G1" s="1" t="s">
        <v>305</v>
      </c>
      <c r="H1" s="1" t="s">
        <v>306</v>
      </c>
      <c r="I1" s="1" t="s">
        <v>299</v>
      </c>
      <c r="J1" s="55" t="s">
        <v>307</v>
      </c>
      <c r="K1" s="6"/>
    </row>
    <row r="2" spans="1:20" ht="15" thickBot="1">
      <c r="A2" s="54">
        <v>1</v>
      </c>
      <c r="B2" s="133" t="s">
        <v>92</v>
      </c>
      <c r="C2" s="90">
        <v>19536</v>
      </c>
      <c r="D2" s="90">
        <v>17759</v>
      </c>
      <c r="E2" s="70">
        <v>17711</v>
      </c>
      <c r="F2" s="132">
        <f>E2/$E$83</f>
        <v>2.22127740695869E-2</v>
      </c>
      <c r="G2" s="132">
        <f t="shared" ref="G2:G65" si="0">(E2-C2)/C2</f>
        <v>-9.3417280917280923E-2</v>
      </c>
      <c r="H2" s="68">
        <f t="shared" ref="H2:H65" si="1">E2-C2</f>
        <v>-1825</v>
      </c>
      <c r="I2" s="52">
        <f>H2/$H$83</f>
        <v>2.0427351384023015E-2</v>
      </c>
      <c r="J2" s="90">
        <f t="shared" ref="J2:J65" si="2">E2-D2</f>
        <v>-48</v>
      </c>
      <c r="L2" s="80" t="s">
        <v>376</v>
      </c>
      <c r="M2" s="157">
        <v>-0.13204998311381291</v>
      </c>
      <c r="N2" s="10"/>
      <c r="O2" s="10"/>
      <c r="P2" s="11"/>
      <c r="S2" s="4"/>
      <c r="T2" s="11"/>
    </row>
    <row r="3" spans="1:20" ht="15" thickBot="1">
      <c r="A3" s="54">
        <v>2</v>
      </c>
      <c r="B3" s="133" t="s">
        <v>93</v>
      </c>
      <c r="C3" s="90">
        <v>6754</v>
      </c>
      <c r="D3" s="90">
        <v>5796</v>
      </c>
      <c r="E3" s="70">
        <v>5877</v>
      </c>
      <c r="F3" s="132">
        <f t="shared" ref="F3:F66" si="3">E3/$E$83</f>
        <v>7.3708132351059906E-3</v>
      </c>
      <c r="G3" s="132">
        <f t="shared" si="0"/>
        <v>-0.12984897838318032</v>
      </c>
      <c r="H3" s="68">
        <f t="shared" si="1"/>
        <v>-877</v>
      </c>
      <c r="I3" s="52">
        <f t="shared" ref="I3:I66" si="4">H3/$H$83</f>
        <v>9.8163217335825656E-3</v>
      </c>
      <c r="J3" s="90">
        <f t="shared" si="2"/>
        <v>81</v>
      </c>
      <c r="L3" s="79" t="s">
        <v>377</v>
      </c>
      <c r="M3" s="157">
        <v>-0.13458262350936967</v>
      </c>
      <c r="N3" s="10"/>
      <c r="O3" s="10"/>
      <c r="P3" s="11"/>
      <c r="S3" s="4"/>
      <c r="T3" s="11"/>
    </row>
    <row r="4" spans="1:20" ht="15" thickBot="1">
      <c r="A4" s="54">
        <v>3</v>
      </c>
      <c r="B4" s="133" t="s">
        <v>94</v>
      </c>
      <c r="C4" s="90">
        <v>20117</v>
      </c>
      <c r="D4" s="90">
        <v>18454</v>
      </c>
      <c r="E4" s="70">
        <v>18567</v>
      </c>
      <c r="F4" s="132">
        <f t="shared" si="3"/>
        <v>2.3286351767264409E-2</v>
      </c>
      <c r="G4" s="132">
        <f t="shared" si="0"/>
        <v>-7.704926181836258E-2</v>
      </c>
      <c r="H4" s="68">
        <f t="shared" si="1"/>
        <v>-1550</v>
      </c>
      <c r="I4" s="52">
        <f t="shared" si="4"/>
        <v>1.7349257339855161E-2</v>
      </c>
      <c r="J4" s="90">
        <f t="shared" si="2"/>
        <v>113</v>
      </c>
      <c r="L4" s="79" t="s">
        <v>378</v>
      </c>
      <c r="M4" s="157">
        <v>-0.13661710037174721</v>
      </c>
      <c r="N4" s="10"/>
      <c r="O4" s="10"/>
      <c r="P4" s="11"/>
      <c r="S4" s="4"/>
      <c r="T4" s="11"/>
    </row>
    <row r="5" spans="1:20" ht="15" thickBot="1">
      <c r="A5" s="54">
        <v>4</v>
      </c>
      <c r="B5" s="133" t="s">
        <v>95</v>
      </c>
      <c r="C5" s="90">
        <v>4019</v>
      </c>
      <c r="D5" s="90">
        <v>3517</v>
      </c>
      <c r="E5" s="70">
        <v>3513</v>
      </c>
      <c r="F5" s="132">
        <f t="shared" si="3"/>
        <v>4.4059327709592214E-3</v>
      </c>
      <c r="G5" s="132">
        <f t="shared" si="0"/>
        <v>-0.12590196566310027</v>
      </c>
      <c r="H5" s="68">
        <f t="shared" si="1"/>
        <v>-506</v>
      </c>
      <c r="I5" s="52">
        <f t="shared" si="4"/>
        <v>5.663693041268846E-3</v>
      </c>
      <c r="J5" s="90">
        <f t="shared" si="2"/>
        <v>-4</v>
      </c>
      <c r="L5" s="79" t="s">
        <v>379</v>
      </c>
      <c r="M5" s="157">
        <v>-0.1395139513951395</v>
      </c>
      <c r="N5" s="10"/>
      <c r="O5" s="10"/>
      <c r="P5" s="11"/>
      <c r="S5" s="4"/>
      <c r="T5" s="11"/>
    </row>
    <row r="6" spans="1:20" ht="15" thickBot="1">
      <c r="A6" s="54">
        <v>5</v>
      </c>
      <c r="B6" s="133" t="s">
        <v>96</v>
      </c>
      <c r="C6" s="90">
        <v>6262</v>
      </c>
      <c r="D6" s="90">
        <v>5525</v>
      </c>
      <c r="E6" s="70">
        <v>5601</v>
      </c>
      <c r="F6" s="132">
        <f t="shared" si="3"/>
        <v>7.0246596783781956E-3</v>
      </c>
      <c r="G6" s="132">
        <f t="shared" si="0"/>
        <v>-0.10555732992654104</v>
      </c>
      <c r="H6" s="68">
        <f t="shared" si="1"/>
        <v>-661</v>
      </c>
      <c r="I6" s="52">
        <f t="shared" si="4"/>
        <v>7.3986187752543625E-3</v>
      </c>
      <c r="J6" s="90">
        <f t="shared" si="2"/>
        <v>76</v>
      </c>
      <c r="L6" s="79" t="s">
        <v>380</v>
      </c>
      <c r="M6" s="157">
        <v>-0.14429683921209344</v>
      </c>
      <c r="N6" s="10"/>
      <c r="O6" s="10"/>
      <c r="P6" s="11"/>
      <c r="S6" s="4"/>
      <c r="T6" s="11"/>
    </row>
    <row r="7" spans="1:20" ht="15" thickBot="1">
      <c r="A7" s="54">
        <v>6</v>
      </c>
      <c r="B7" s="133" t="s">
        <v>97</v>
      </c>
      <c r="C7" s="90">
        <v>18099</v>
      </c>
      <c r="D7" s="90">
        <v>16656</v>
      </c>
      <c r="E7" s="70">
        <v>16648</v>
      </c>
      <c r="F7" s="132">
        <f t="shared" si="3"/>
        <v>2.0879581204363541E-2</v>
      </c>
      <c r="G7" s="132">
        <f t="shared" si="0"/>
        <v>-8.0170175147798214E-2</v>
      </c>
      <c r="H7" s="68">
        <f t="shared" si="1"/>
        <v>-1451</v>
      </c>
      <c r="I7" s="52">
        <f t="shared" si="4"/>
        <v>1.6241143483954737E-2</v>
      </c>
      <c r="J7" s="90">
        <f t="shared" si="2"/>
        <v>-8</v>
      </c>
      <c r="L7" s="79" t="s">
        <v>381</v>
      </c>
      <c r="M7" s="157">
        <v>-0.14750762970498474</v>
      </c>
      <c r="N7" s="10"/>
      <c r="O7" s="10"/>
      <c r="P7" s="11"/>
      <c r="S7" s="4"/>
      <c r="T7" s="11"/>
    </row>
    <row r="8" spans="1:20" ht="15" thickBot="1">
      <c r="A8" s="54">
        <v>7</v>
      </c>
      <c r="B8" s="133" t="s">
        <v>98</v>
      </c>
      <c r="C8" s="90">
        <v>44759</v>
      </c>
      <c r="D8" s="90">
        <v>41115</v>
      </c>
      <c r="E8" s="70">
        <v>41355</v>
      </c>
      <c r="F8" s="132">
        <f t="shared" si="3"/>
        <v>5.1866595429268032E-2</v>
      </c>
      <c r="G8" s="132">
        <f t="shared" si="0"/>
        <v>-7.6051743783373177E-2</v>
      </c>
      <c r="H8" s="68">
        <f t="shared" si="1"/>
        <v>-3404</v>
      </c>
      <c r="I8" s="52">
        <f t="shared" si="4"/>
        <v>3.8101207732172238E-2</v>
      </c>
      <c r="J8" s="90">
        <f t="shared" si="2"/>
        <v>240</v>
      </c>
      <c r="L8" s="79" t="s">
        <v>382</v>
      </c>
      <c r="M8" s="157">
        <v>-0.14962216624685137</v>
      </c>
      <c r="N8" s="10"/>
      <c r="O8" s="10"/>
      <c r="P8" s="11"/>
      <c r="S8" s="4"/>
      <c r="T8" s="11"/>
    </row>
    <row r="9" spans="1:20" ht="15" thickBot="1">
      <c r="A9" s="54">
        <v>8</v>
      </c>
      <c r="B9" s="133" t="s">
        <v>99</v>
      </c>
      <c r="C9" s="90">
        <v>1761</v>
      </c>
      <c r="D9" s="90">
        <v>1427</v>
      </c>
      <c r="E9" s="70">
        <v>1454</v>
      </c>
      <c r="F9" s="132">
        <f t="shared" si="3"/>
        <v>1.8235770705877336E-3</v>
      </c>
      <c r="G9" s="132">
        <f t="shared" si="0"/>
        <v>-0.1743327654741624</v>
      </c>
      <c r="H9" s="68">
        <f t="shared" si="1"/>
        <v>-307</v>
      </c>
      <c r="I9" s="52">
        <f t="shared" si="4"/>
        <v>3.436272260216474E-3</v>
      </c>
      <c r="J9" s="90">
        <f t="shared" si="2"/>
        <v>27</v>
      </c>
      <c r="L9" s="79" t="s">
        <v>383</v>
      </c>
      <c r="M9" s="157">
        <v>-0.15280266188891733</v>
      </c>
      <c r="N9" s="10"/>
      <c r="O9" s="10"/>
      <c r="P9" s="11"/>
      <c r="S9" s="4"/>
      <c r="T9" s="11"/>
    </row>
    <row r="10" spans="1:20" ht="15" thickBot="1">
      <c r="A10" s="54">
        <v>9</v>
      </c>
      <c r="B10" s="133" t="s">
        <v>100</v>
      </c>
      <c r="C10" s="90">
        <v>24742</v>
      </c>
      <c r="D10" s="90">
        <v>22718</v>
      </c>
      <c r="E10" s="70">
        <v>22855</v>
      </c>
      <c r="F10" s="132">
        <f t="shared" si="3"/>
        <v>2.8664273692078853E-2</v>
      </c>
      <c r="G10" s="132">
        <f t="shared" si="0"/>
        <v>-7.6267076226659125E-2</v>
      </c>
      <c r="H10" s="68">
        <f t="shared" si="1"/>
        <v>-1887</v>
      </c>
      <c r="I10" s="52">
        <f t="shared" si="4"/>
        <v>2.1121321677617218E-2</v>
      </c>
      <c r="J10" s="90">
        <f t="shared" si="2"/>
        <v>137</v>
      </c>
      <c r="L10" s="79" t="s">
        <v>384</v>
      </c>
      <c r="M10" s="157">
        <v>-0.15995456422965718</v>
      </c>
      <c r="N10" s="10"/>
      <c r="O10" s="10"/>
      <c r="P10" s="11"/>
      <c r="S10" s="4"/>
      <c r="T10" s="11"/>
    </row>
    <row r="11" spans="1:20" ht="15" thickBot="1">
      <c r="A11" s="54">
        <v>10</v>
      </c>
      <c r="B11" s="133" t="s">
        <v>101</v>
      </c>
      <c r="C11" s="90">
        <v>29114</v>
      </c>
      <c r="D11" s="90">
        <v>25810</v>
      </c>
      <c r="E11" s="70">
        <v>26033</v>
      </c>
      <c r="F11" s="132">
        <f t="shared" si="3"/>
        <v>3.2650056312661949E-2</v>
      </c>
      <c r="G11" s="132">
        <f t="shared" si="0"/>
        <v>-0.1058253761077145</v>
      </c>
      <c r="H11" s="68">
        <f t="shared" si="1"/>
        <v>-3081</v>
      </c>
      <c r="I11" s="52">
        <f t="shared" si="4"/>
        <v>3.4485846363931455E-2</v>
      </c>
      <c r="J11" s="90">
        <f t="shared" si="2"/>
        <v>223</v>
      </c>
      <c r="L11" s="79" t="s">
        <v>385</v>
      </c>
      <c r="M11" s="157">
        <v>-0.16379615848040258</v>
      </c>
      <c r="N11" s="10"/>
      <c r="O11" s="10"/>
      <c r="P11" s="11"/>
      <c r="S11" s="4"/>
      <c r="T11" s="11"/>
    </row>
    <row r="12" spans="1:20" ht="15" thickBot="1">
      <c r="A12" s="54">
        <v>11</v>
      </c>
      <c r="B12" s="133" t="s">
        <v>102</v>
      </c>
      <c r="C12" s="90">
        <v>2400</v>
      </c>
      <c r="D12" s="90">
        <v>2317</v>
      </c>
      <c r="E12" s="70">
        <v>2308</v>
      </c>
      <c r="F12" s="132">
        <f t="shared" si="3"/>
        <v>2.8946464091585207E-3</v>
      </c>
      <c r="G12" s="132">
        <f t="shared" si="0"/>
        <v>-3.833333333333333E-2</v>
      </c>
      <c r="H12" s="68">
        <f t="shared" si="1"/>
        <v>-92</v>
      </c>
      <c r="I12" s="52">
        <f t="shared" si="4"/>
        <v>1.0297623711397902E-3</v>
      </c>
      <c r="J12" s="90">
        <f t="shared" si="2"/>
        <v>-9</v>
      </c>
      <c r="L12" s="79" t="s">
        <v>386</v>
      </c>
      <c r="M12" s="157">
        <v>-0.17096427612140747</v>
      </c>
      <c r="N12" s="10"/>
      <c r="O12" s="10"/>
      <c r="P12" s="11"/>
      <c r="S12" s="4"/>
      <c r="T12" s="11"/>
    </row>
    <row r="13" spans="1:20" ht="15" thickBot="1">
      <c r="A13" s="54">
        <v>12</v>
      </c>
      <c r="B13" s="133" t="s">
        <v>103</v>
      </c>
      <c r="C13" s="90">
        <v>1111</v>
      </c>
      <c r="D13" s="90">
        <v>937</v>
      </c>
      <c r="E13" s="70">
        <v>956</v>
      </c>
      <c r="F13" s="132">
        <f t="shared" si="3"/>
        <v>1.1989956530136681E-3</v>
      </c>
      <c r="G13" s="132">
        <f t="shared" si="0"/>
        <v>-0.1395139513951395</v>
      </c>
      <c r="H13" s="68">
        <f t="shared" si="1"/>
        <v>-155</v>
      </c>
      <c r="I13" s="52">
        <f t="shared" si="4"/>
        <v>1.7349257339855163E-3</v>
      </c>
      <c r="J13" s="90">
        <f t="shared" si="2"/>
        <v>19</v>
      </c>
      <c r="L13" s="79" t="s">
        <v>387</v>
      </c>
      <c r="M13" s="157">
        <v>-0.1743327654741624</v>
      </c>
      <c r="N13" s="10"/>
      <c r="O13" s="10"/>
      <c r="P13" s="11"/>
      <c r="S13" s="4"/>
      <c r="T13" s="11"/>
    </row>
    <row r="14" spans="1:20" ht="15" thickBot="1">
      <c r="A14" s="54">
        <v>13</v>
      </c>
      <c r="B14" s="133" t="s">
        <v>104</v>
      </c>
      <c r="C14" s="90">
        <v>3529</v>
      </c>
      <c r="D14" s="90">
        <v>3129</v>
      </c>
      <c r="E14" s="70">
        <v>3132</v>
      </c>
      <c r="F14" s="132">
        <f t="shared" si="3"/>
        <v>3.9280903611284609E-3</v>
      </c>
      <c r="G14" s="132">
        <f t="shared" si="0"/>
        <v>-0.11249645792009068</v>
      </c>
      <c r="H14" s="68">
        <f t="shared" si="1"/>
        <v>-397</v>
      </c>
      <c r="I14" s="52">
        <f t="shared" si="4"/>
        <v>4.4436484928532249E-3</v>
      </c>
      <c r="J14" s="90">
        <f t="shared" si="2"/>
        <v>3</v>
      </c>
      <c r="L14" s="79" t="s">
        <v>388</v>
      </c>
      <c r="M14" s="157">
        <v>-0.17466600692726372</v>
      </c>
      <c r="N14" s="10"/>
      <c r="O14" s="10"/>
      <c r="P14" s="11"/>
      <c r="S14" s="4"/>
      <c r="T14" s="11"/>
    </row>
    <row r="15" spans="1:20" ht="15" thickBot="1">
      <c r="A15" s="54">
        <v>14</v>
      </c>
      <c r="B15" s="133" t="s">
        <v>105</v>
      </c>
      <c r="C15" s="90">
        <v>4441</v>
      </c>
      <c r="D15" s="90">
        <v>3923</v>
      </c>
      <c r="E15" s="70">
        <v>3979</v>
      </c>
      <c r="F15" s="132">
        <f t="shared" si="3"/>
        <v>4.9903804428257171E-3</v>
      </c>
      <c r="G15" s="132">
        <f t="shared" si="0"/>
        <v>-0.10403062373339338</v>
      </c>
      <c r="H15" s="68">
        <f t="shared" si="1"/>
        <v>-462</v>
      </c>
      <c r="I15" s="52">
        <f t="shared" si="4"/>
        <v>5.1711979942019905E-3</v>
      </c>
      <c r="J15" s="90">
        <f t="shared" si="2"/>
        <v>56</v>
      </c>
      <c r="L15" s="79" t="s">
        <v>389</v>
      </c>
      <c r="M15" s="157">
        <v>-0.19875195007800311</v>
      </c>
      <c r="N15" s="10"/>
      <c r="O15" s="10"/>
      <c r="P15" s="11"/>
      <c r="S15" s="4"/>
      <c r="T15" s="11"/>
    </row>
    <row r="16" spans="1:20">
      <c r="A16" s="54">
        <v>15</v>
      </c>
      <c r="B16" s="133" t="s">
        <v>106</v>
      </c>
      <c r="C16" s="90">
        <v>8455</v>
      </c>
      <c r="D16" s="90">
        <v>7533</v>
      </c>
      <c r="E16" s="70">
        <v>7602</v>
      </c>
      <c r="F16" s="132">
        <f t="shared" si="3"/>
        <v>9.5342729646547119E-3</v>
      </c>
      <c r="G16" s="132">
        <f t="shared" si="0"/>
        <v>-0.10088704908338261</v>
      </c>
      <c r="H16" s="68">
        <f t="shared" si="1"/>
        <v>-853</v>
      </c>
      <c r="I16" s="52">
        <f t="shared" si="4"/>
        <v>9.5476880715460993E-3</v>
      </c>
      <c r="J16" s="90">
        <f t="shared" si="2"/>
        <v>69</v>
      </c>
      <c r="L16" s="137" t="s">
        <v>390</v>
      </c>
      <c r="M16" s="157">
        <v>-0.3750663129973475</v>
      </c>
      <c r="N16" s="10"/>
      <c r="O16" s="10"/>
      <c r="P16" s="11"/>
      <c r="S16" s="4"/>
      <c r="T16" s="11"/>
    </row>
    <row r="17" spans="1:11">
      <c r="A17" s="54">
        <v>16</v>
      </c>
      <c r="B17" s="133" t="s">
        <v>107</v>
      </c>
      <c r="C17" s="90">
        <v>22272</v>
      </c>
      <c r="D17" s="90">
        <v>20254</v>
      </c>
      <c r="E17" s="70">
        <v>20386</v>
      </c>
      <c r="F17" s="132">
        <f t="shared" si="3"/>
        <v>2.5567704374829119E-2</v>
      </c>
      <c r="G17" s="132">
        <f t="shared" si="0"/>
        <v>-8.4680316091954019E-2</v>
      </c>
      <c r="H17" s="68">
        <f t="shared" si="1"/>
        <v>-1886</v>
      </c>
      <c r="I17" s="52">
        <f t="shared" si="4"/>
        <v>2.11101286083657E-2</v>
      </c>
      <c r="J17" s="90">
        <f t="shared" si="2"/>
        <v>132</v>
      </c>
    </row>
    <row r="18" spans="1:11">
      <c r="A18" s="54">
        <v>17</v>
      </c>
      <c r="B18" s="133" t="s">
        <v>108</v>
      </c>
      <c r="C18" s="90">
        <v>12787</v>
      </c>
      <c r="D18" s="90">
        <v>11953</v>
      </c>
      <c r="E18" s="70">
        <v>12001</v>
      </c>
      <c r="F18" s="132">
        <f t="shared" si="3"/>
        <v>1.5051408819892292E-2</v>
      </c>
      <c r="G18" s="132">
        <f t="shared" si="0"/>
        <v>-6.14686791272386E-2</v>
      </c>
      <c r="H18" s="68">
        <f t="shared" si="1"/>
        <v>-786</v>
      </c>
      <c r="I18" s="52">
        <f t="shared" si="4"/>
        <v>8.7977524316942956E-3</v>
      </c>
      <c r="J18" s="90">
        <f t="shared" si="2"/>
        <v>48</v>
      </c>
    </row>
    <row r="19" spans="1:11">
      <c r="A19" s="54">
        <v>18</v>
      </c>
      <c r="B19" s="133" t="s">
        <v>109</v>
      </c>
      <c r="C19" s="90">
        <v>4817</v>
      </c>
      <c r="D19" s="90">
        <v>4326</v>
      </c>
      <c r="E19" s="70">
        <v>4386</v>
      </c>
      <c r="F19" s="132">
        <f t="shared" si="3"/>
        <v>5.5008315210438785E-3</v>
      </c>
      <c r="G19" s="132">
        <f t="shared" si="0"/>
        <v>-8.9474776832053141E-2</v>
      </c>
      <c r="H19" s="68">
        <f t="shared" si="1"/>
        <v>-431</v>
      </c>
      <c r="I19" s="52">
        <f t="shared" si="4"/>
        <v>4.8242128474048872E-3</v>
      </c>
      <c r="J19" s="90">
        <f t="shared" si="2"/>
        <v>60</v>
      </c>
    </row>
    <row r="20" spans="1:11">
      <c r="A20" s="54">
        <v>19</v>
      </c>
      <c r="B20" s="133" t="s">
        <v>110</v>
      </c>
      <c r="C20" s="90">
        <v>9684</v>
      </c>
      <c r="D20" s="90">
        <v>8066</v>
      </c>
      <c r="E20" s="70">
        <v>8135</v>
      </c>
      <c r="F20" s="132">
        <f t="shared" si="3"/>
        <v>1.0202750666596433E-2</v>
      </c>
      <c r="G20" s="132">
        <f t="shared" si="0"/>
        <v>-0.15995456422965718</v>
      </c>
      <c r="H20" s="68">
        <f t="shared" si="1"/>
        <v>-1549</v>
      </c>
      <c r="I20" s="52">
        <f t="shared" si="4"/>
        <v>1.7338064270603644E-2</v>
      </c>
      <c r="J20" s="90">
        <f t="shared" si="2"/>
        <v>69</v>
      </c>
      <c r="K20" s="4"/>
    </row>
    <row r="21" spans="1:11">
      <c r="A21" s="54">
        <v>20</v>
      </c>
      <c r="B21" s="133" t="s">
        <v>111</v>
      </c>
      <c r="C21" s="90">
        <v>19429</v>
      </c>
      <c r="D21" s="90">
        <v>17244</v>
      </c>
      <c r="E21" s="70">
        <v>17333</v>
      </c>
      <c r="F21" s="132">
        <f t="shared" si="3"/>
        <v>2.173869419841622E-2</v>
      </c>
      <c r="G21" s="132">
        <f t="shared" si="0"/>
        <v>-0.1078799732358845</v>
      </c>
      <c r="H21" s="68">
        <f t="shared" si="1"/>
        <v>-2096</v>
      </c>
      <c r="I21" s="52">
        <f t="shared" si="4"/>
        <v>2.3460673151184785E-2</v>
      </c>
      <c r="J21" s="90">
        <f t="shared" si="2"/>
        <v>89</v>
      </c>
      <c r="K21" s="4"/>
    </row>
    <row r="22" spans="1:11">
      <c r="A22" s="54">
        <v>21</v>
      </c>
      <c r="B22" s="133" t="s">
        <v>112</v>
      </c>
      <c r="C22" s="90">
        <v>8231</v>
      </c>
      <c r="D22" s="90">
        <v>7348</v>
      </c>
      <c r="E22" s="70">
        <v>7341</v>
      </c>
      <c r="F22" s="132">
        <f t="shared" si="3"/>
        <v>9.20693210122734E-3</v>
      </c>
      <c r="G22" s="132">
        <f t="shared" si="0"/>
        <v>-0.10812780950066821</v>
      </c>
      <c r="H22" s="68">
        <f t="shared" si="1"/>
        <v>-890</v>
      </c>
      <c r="I22" s="52">
        <f t="shared" si="4"/>
        <v>9.9618316338523187E-3</v>
      </c>
      <c r="J22" s="90">
        <f t="shared" si="2"/>
        <v>-7</v>
      </c>
      <c r="K22" s="4"/>
    </row>
    <row r="23" spans="1:11">
      <c r="A23" s="54">
        <v>22</v>
      </c>
      <c r="B23" s="133" t="s">
        <v>113</v>
      </c>
      <c r="C23" s="90">
        <v>10786</v>
      </c>
      <c r="D23" s="90">
        <v>9910</v>
      </c>
      <c r="E23" s="70">
        <v>9929</v>
      </c>
      <c r="F23" s="132">
        <f t="shared" si="3"/>
        <v>1.2452748785327103E-2</v>
      </c>
      <c r="G23" s="132">
        <f t="shared" si="0"/>
        <v>-7.9454848878175416E-2</v>
      </c>
      <c r="H23" s="68">
        <f t="shared" si="1"/>
        <v>-857</v>
      </c>
      <c r="I23" s="52">
        <f t="shared" si="4"/>
        <v>9.5924603485521773E-3</v>
      </c>
      <c r="J23" s="90">
        <f t="shared" si="2"/>
        <v>19</v>
      </c>
      <c r="K23" s="4"/>
    </row>
    <row r="24" spans="1:11">
      <c r="A24" s="54">
        <v>23</v>
      </c>
      <c r="B24" s="133" t="s">
        <v>114</v>
      </c>
      <c r="C24" s="90">
        <v>6937</v>
      </c>
      <c r="D24" s="90">
        <v>6019</v>
      </c>
      <c r="E24" s="70">
        <v>6136</v>
      </c>
      <c r="F24" s="132">
        <f t="shared" si="3"/>
        <v>7.6956457394266389E-3</v>
      </c>
      <c r="G24" s="132">
        <f t="shared" si="0"/>
        <v>-0.11546778146172697</v>
      </c>
      <c r="H24" s="68">
        <f t="shared" si="1"/>
        <v>-801</v>
      </c>
      <c r="I24" s="52">
        <f t="shared" si="4"/>
        <v>8.9656484704670868E-3</v>
      </c>
      <c r="J24" s="90">
        <f t="shared" si="2"/>
        <v>117</v>
      </c>
      <c r="K24" s="4"/>
    </row>
    <row r="25" spans="1:11">
      <c r="A25" s="54">
        <v>24</v>
      </c>
      <c r="B25" s="133" t="s">
        <v>115</v>
      </c>
      <c r="C25" s="90">
        <v>5116</v>
      </c>
      <c r="D25" s="90">
        <v>4457</v>
      </c>
      <c r="E25" s="70">
        <v>4500</v>
      </c>
      <c r="F25" s="132">
        <f t="shared" si="3"/>
        <v>5.6438079901270982E-3</v>
      </c>
      <c r="G25" s="132">
        <f t="shared" si="0"/>
        <v>-0.12040656763096169</v>
      </c>
      <c r="H25" s="68">
        <f t="shared" si="1"/>
        <v>-616</v>
      </c>
      <c r="I25" s="52">
        <f t="shared" si="4"/>
        <v>6.894930658935987E-3</v>
      </c>
      <c r="J25" s="90">
        <f t="shared" si="2"/>
        <v>43</v>
      </c>
      <c r="K25" s="4"/>
    </row>
    <row r="26" spans="1:11">
      <c r="A26" s="54">
        <v>25</v>
      </c>
      <c r="B26" s="133" t="s">
        <v>116</v>
      </c>
      <c r="C26" s="90">
        <v>8732</v>
      </c>
      <c r="D26" s="90">
        <v>7448</v>
      </c>
      <c r="E26" s="70">
        <v>7472</v>
      </c>
      <c r="F26" s="132">
        <f t="shared" si="3"/>
        <v>9.3712296227177073E-3</v>
      </c>
      <c r="G26" s="132">
        <f t="shared" si="0"/>
        <v>-0.14429683921209344</v>
      </c>
      <c r="H26" s="68">
        <f t="shared" si="1"/>
        <v>-1260</v>
      </c>
      <c r="I26" s="52">
        <f t="shared" si="4"/>
        <v>1.4103267256914518E-2</v>
      </c>
      <c r="J26" s="90">
        <f t="shared" si="2"/>
        <v>24</v>
      </c>
      <c r="K26" s="4"/>
    </row>
    <row r="27" spans="1:11">
      <c r="A27" s="54">
        <v>26</v>
      </c>
      <c r="B27" s="133" t="s">
        <v>117</v>
      </c>
      <c r="C27" s="90">
        <v>7490</v>
      </c>
      <c r="D27" s="90">
        <v>7057</v>
      </c>
      <c r="E27" s="70">
        <v>7077</v>
      </c>
      <c r="F27" s="132">
        <f t="shared" si="3"/>
        <v>8.8758286991398837E-3</v>
      </c>
      <c r="G27" s="132">
        <f t="shared" si="0"/>
        <v>-5.5140186915887852E-2</v>
      </c>
      <c r="H27" s="68">
        <f t="shared" si="1"/>
        <v>-413</v>
      </c>
      <c r="I27" s="52">
        <f t="shared" si="4"/>
        <v>4.622737600877537E-3</v>
      </c>
      <c r="J27" s="90">
        <f t="shared" si="2"/>
        <v>20</v>
      </c>
      <c r="K27" s="4"/>
    </row>
    <row r="28" spans="1:11">
      <c r="A28" s="54">
        <v>27</v>
      </c>
      <c r="B28" s="133" t="s">
        <v>118</v>
      </c>
      <c r="C28" s="90">
        <v>18056</v>
      </c>
      <c r="D28" s="90">
        <v>17019</v>
      </c>
      <c r="E28" s="70">
        <v>17018</v>
      </c>
      <c r="F28" s="132">
        <f t="shared" si="3"/>
        <v>2.1343627639107327E-2</v>
      </c>
      <c r="G28" s="132">
        <f t="shared" si="0"/>
        <v>-5.7487815684536994E-2</v>
      </c>
      <c r="H28" s="68">
        <f t="shared" si="1"/>
        <v>-1038</v>
      </c>
      <c r="I28" s="52">
        <f t="shared" si="4"/>
        <v>1.1618405883077198E-2</v>
      </c>
      <c r="J28" s="90">
        <f t="shared" si="2"/>
        <v>-1</v>
      </c>
      <c r="K28" s="4"/>
    </row>
    <row r="29" spans="1:11">
      <c r="A29" s="54">
        <v>28</v>
      </c>
      <c r="B29" s="133" t="s">
        <v>119</v>
      </c>
      <c r="C29" s="90">
        <v>9637</v>
      </c>
      <c r="D29" s="90">
        <v>8261</v>
      </c>
      <c r="E29" s="70">
        <v>8376</v>
      </c>
      <c r="F29" s="132">
        <f t="shared" si="3"/>
        <v>1.0505007938956572E-2</v>
      </c>
      <c r="G29" s="132">
        <f t="shared" si="0"/>
        <v>-0.13084984953823803</v>
      </c>
      <c r="H29" s="68">
        <f t="shared" si="1"/>
        <v>-1261</v>
      </c>
      <c r="I29" s="52">
        <f t="shared" si="4"/>
        <v>1.4114460326166037E-2</v>
      </c>
      <c r="J29" s="90">
        <f t="shared" si="2"/>
        <v>115</v>
      </c>
      <c r="K29" s="4"/>
    </row>
    <row r="30" spans="1:11">
      <c r="A30" s="54">
        <v>29</v>
      </c>
      <c r="B30" s="133" t="s">
        <v>120</v>
      </c>
      <c r="C30" s="90">
        <v>3205</v>
      </c>
      <c r="D30" s="90">
        <v>2504</v>
      </c>
      <c r="E30" s="70">
        <v>2568</v>
      </c>
      <c r="F30" s="132">
        <f t="shared" si="3"/>
        <v>3.2207330930325308E-3</v>
      </c>
      <c r="G30" s="132">
        <f t="shared" si="0"/>
        <v>-0.19875195007800311</v>
      </c>
      <c r="H30" s="68">
        <f t="shared" si="1"/>
        <v>-637</v>
      </c>
      <c r="I30" s="52">
        <f t="shared" si="4"/>
        <v>7.1299851132178953E-3</v>
      </c>
      <c r="J30" s="90">
        <f t="shared" si="2"/>
        <v>64</v>
      </c>
      <c r="K30" s="4"/>
    </row>
    <row r="31" spans="1:11">
      <c r="A31" s="54">
        <v>30</v>
      </c>
      <c r="B31" s="133" t="s">
        <v>121</v>
      </c>
      <c r="C31" s="90">
        <v>1676</v>
      </c>
      <c r="D31" s="90">
        <v>1404</v>
      </c>
      <c r="E31" s="70">
        <v>1494</v>
      </c>
      <c r="F31" s="132">
        <f t="shared" si="3"/>
        <v>1.8737442527221968E-3</v>
      </c>
      <c r="G31" s="132">
        <f t="shared" si="0"/>
        <v>-0.10859188544152745</v>
      </c>
      <c r="H31" s="68">
        <f t="shared" si="1"/>
        <v>-182</v>
      </c>
      <c r="I31" s="52">
        <f t="shared" si="4"/>
        <v>2.0371386037765418E-3</v>
      </c>
      <c r="J31" s="90">
        <f t="shared" si="2"/>
        <v>90</v>
      </c>
      <c r="K31" s="4"/>
    </row>
    <row r="32" spans="1:11">
      <c r="A32" s="54">
        <v>31</v>
      </c>
      <c r="B32" s="133" t="s">
        <v>122</v>
      </c>
      <c r="C32" s="90">
        <v>26370</v>
      </c>
      <c r="D32" s="90">
        <v>22935</v>
      </c>
      <c r="E32" s="70">
        <v>23098</v>
      </c>
      <c r="F32" s="132">
        <f t="shared" si="3"/>
        <v>2.8969039323545717E-2</v>
      </c>
      <c r="G32" s="132">
        <f t="shared" si="0"/>
        <v>-0.12408039438756162</v>
      </c>
      <c r="H32" s="68">
        <f t="shared" si="1"/>
        <v>-3272</v>
      </c>
      <c r="I32" s="52">
        <f t="shared" si="4"/>
        <v>3.6623722590971672E-2</v>
      </c>
      <c r="J32" s="90">
        <f t="shared" si="2"/>
        <v>163</v>
      </c>
      <c r="K32" s="4"/>
    </row>
    <row r="33" spans="1:12">
      <c r="A33" s="54">
        <v>32</v>
      </c>
      <c r="B33" s="133" t="s">
        <v>123</v>
      </c>
      <c r="C33" s="90">
        <v>7190</v>
      </c>
      <c r="D33" s="90">
        <v>6683</v>
      </c>
      <c r="E33" s="70">
        <v>6723</v>
      </c>
      <c r="F33" s="132">
        <f t="shared" si="3"/>
        <v>8.431849137249885E-3</v>
      </c>
      <c r="G33" s="132">
        <f t="shared" si="0"/>
        <v>-6.4951321279554941E-2</v>
      </c>
      <c r="H33" s="68">
        <f t="shared" si="1"/>
        <v>-467</v>
      </c>
      <c r="I33" s="52">
        <f t="shared" si="4"/>
        <v>5.2271633404595876E-3</v>
      </c>
      <c r="J33" s="90">
        <f t="shared" si="2"/>
        <v>40</v>
      </c>
      <c r="K33" s="4"/>
      <c r="L33" s="11"/>
    </row>
    <row r="34" spans="1:12">
      <c r="A34" s="54">
        <v>33</v>
      </c>
      <c r="B34" s="133" t="s">
        <v>124</v>
      </c>
      <c r="C34" s="90">
        <v>35943</v>
      </c>
      <c r="D34" s="90">
        <v>31964</v>
      </c>
      <c r="E34" s="70">
        <v>31995</v>
      </c>
      <c r="F34" s="132">
        <f t="shared" si="3"/>
        <v>4.0127474809803672E-2</v>
      </c>
      <c r="G34" s="132">
        <f t="shared" si="0"/>
        <v>-0.10984058091978967</v>
      </c>
      <c r="H34" s="68">
        <f t="shared" si="1"/>
        <v>-3948</v>
      </c>
      <c r="I34" s="52">
        <f t="shared" si="4"/>
        <v>4.4190237404998826E-2</v>
      </c>
      <c r="J34" s="90">
        <f t="shared" si="2"/>
        <v>31</v>
      </c>
      <c r="K34" s="4"/>
      <c r="L34" s="11"/>
    </row>
    <row r="35" spans="1:12">
      <c r="A35" s="54">
        <v>34</v>
      </c>
      <c r="B35" s="133" t="s">
        <v>125</v>
      </c>
      <c r="C35" s="90">
        <v>6428</v>
      </c>
      <c r="D35" s="90">
        <v>5928</v>
      </c>
      <c r="E35" s="70">
        <v>5942</v>
      </c>
      <c r="F35" s="132">
        <f t="shared" si="3"/>
        <v>7.4523349060744929E-3</v>
      </c>
      <c r="G35" s="132">
        <f t="shared" si="0"/>
        <v>-7.5606720597386434E-2</v>
      </c>
      <c r="H35" s="68">
        <f t="shared" si="1"/>
        <v>-486</v>
      </c>
      <c r="I35" s="52">
        <f t="shared" si="4"/>
        <v>5.4398316562384568E-3</v>
      </c>
      <c r="J35" s="90">
        <f t="shared" si="2"/>
        <v>14</v>
      </c>
    </row>
    <row r="36" spans="1:12" ht="15.75" customHeight="1">
      <c r="A36" s="54">
        <v>35</v>
      </c>
      <c r="B36" s="133" t="s">
        <v>126</v>
      </c>
      <c r="C36" s="90">
        <v>30790</v>
      </c>
      <c r="D36" s="90">
        <v>28320</v>
      </c>
      <c r="E36" s="70">
        <v>28394</v>
      </c>
      <c r="F36" s="132">
        <f t="shared" si="3"/>
        <v>3.5611174238148628E-2</v>
      </c>
      <c r="G36" s="132">
        <f t="shared" si="0"/>
        <v>-7.7817473205586227E-2</v>
      </c>
      <c r="H36" s="68">
        <f t="shared" si="1"/>
        <v>-2396</v>
      </c>
      <c r="I36" s="52">
        <f t="shared" si="4"/>
        <v>2.6818593926640624E-2</v>
      </c>
      <c r="J36" s="90">
        <f t="shared" si="2"/>
        <v>74</v>
      </c>
    </row>
    <row r="37" spans="1:12">
      <c r="A37" s="54">
        <v>36</v>
      </c>
      <c r="B37" s="133" t="s">
        <v>127</v>
      </c>
      <c r="C37" s="90">
        <v>5084</v>
      </c>
      <c r="D37" s="90">
        <v>4641</v>
      </c>
      <c r="E37" s="70">
        <v>4660</v>
      </c>
      <c r="F37" s="132">
        <f t="shared" si="3"/>
        <v>5.8444767186649508E-3</v>
      </c>
      <c r="G37" s="132">
        <f t="shared" si="0"/>
        <v>-8.3398898505114089E-2</v>
      </c>
      <c r="H37" s="68">
        <f t="shared" si="1"/>
        <v>-424</v>
      </c>
      <c r="I37" s="52">
        <f t="shared" si="4"/>
        <v>4.7458613626442511E-3</v>
      </c>
      <c r="J37" s="90">
        <f t="shared" si="2"/>
        <v>19</v>
      </c>
    </row>
    <row r="38" spans="1:12">
      <c r="A38" s="54">
        <v>37</v>
      </c>
      <c r="B38" s="133" t="s">
        <v>128</v>
      </c>
      <c r="C38" s="90">
        <v>10704</v>
      </c>
      <c r="D38" s="90">
        <v>9387</v>
      </c>
      <c r="E38" s="70">
        <v>9400</v>
      </c>
      <c r="F38" s="132">
        <f t="shared" si="3"/>
        <v>1.1789287801598828E-2</v>
      </c>
      <c r="G38" s="132">
        <f t="shared" si="0"/>
        <v>-0.12182361733931241</v>
      </c>
      <c r="H38" s="68">
        <f t="shared" si="1"/>
        <v>-1304</v>
      </c>
      <c r="I38" s="52">
        <f t="shared" si="4"/>
        <v>1.4595762303981375E-2</v>
      </c>
      <c r="J38" s="90">
        <f t="shared" si="2"/>
        <v>13</v>
      </c>
    </row>
    <row r="39" spans="1:12">
      <c r="A39" s="54">
        <v>38</v>
      </c>
      <c r="B39" s="133" t="s">
        <v>129</v>
      </c>
      <c r="C39" s="90">
        <v>13113</v>
      </c>
      <c r="D39" s="90">
        <v>12121</v>
      </c>
      <c r="E39" s="70">
        <v>12105</v>
      </c>
      <c r="F39" s="132">
        <f t="shared" si="3"/>
        <v>1.5181843493441895E-2</v>
      </c>
      <c r="G39" s="132">
        <f t="shared" si="0"/>
        <v>-7.6870281400137269E-2</v>
      </c>
      <c r="H39" s="68">
        <f t="shared" si="1"/>
        <v>-1008</v>
      </c>
      <c r="I39" s="52">
        <f t="shared" si="4"/>
        <v>1.1282613805531614E-2</v>
      </c>
      <c r="J39" s="90">
        <f t="shared" si="2"/>
        <v>-16</v>
      </c>
    </row>
    <row r="40" spans="1:12">
      <c r="A40" s="54">
        <v>39</v>
      </c>
      <c r="B40" s="133" t="s">
        <v>130</v>
      </c>
      <c r="C40" s="90">
        <v>5689</v>
      </c>
      <c r="D40" s="90">
        <v>5091</v>
      </c>
      <c r="E40" s="70">
        <v>5117</v>
      </c>
      <c r="F40" s="132">
        <f t="shared" si="3"/>
        <v>6.4176367745511914E-3</v>
      </c>
      <c r="G40" s="132">
        <f t="shared" si="0"/>
        <v>-0.10054491123220249</v>
      </c>
      <c r="H40" s="68">
        <f t="shared" si="1"/>
        <v>-572</v>
      </c>
      <c r="I40" s="52">
        <f t="shared" si="4"/>
        <v>6.4024356118691306E-3</v>
      </c>
      <c r="J40" s="90">
        <f t="shared" si="2"/>
        <v>26</v>
      </c>
    </row>
    <row r="41" spans="1:12">
      <c r="A41" s="54">
        <v>40</v>
      </c>
      <c r="B41" s="133" t="s">
        <v>131</v>
      </c>
      <c r="C41" s="90">
        <v>4417</v>
      </c>
      <c r="D41" s="90">
        <v>3999</v>
      </c>
      <c r="E41" s="70">
        <v>4050</v>
      </c>
      <c r="F41" s="132">
        <f t="shared" si="3"/>
        <v>5.0794271911143883E-3</v>
      </c>
      <c r="G41" s="132">
        <f t="shared" si="0"/>
        <v>-8.3088068824994338E-2</v>
      </c>
      <c r="H41" s="68">
        <f t="shared" si="1"/>
        <v>-367</v>
      </c>
      <c r="I41" s="52">
        <f t="shared" si="4"/>
        <v>4.1078564153076416E-3</v>
      </c>
      <c r="J41" s="90">
        <f t="shared" si="2"/>
        <v>51</v>
      </c>
    </row>
    <row r="42" spans="1:12">
      <c r="A42" s="54">
        <v>41</v>
      </c>
      <c r="B42" s="133" t="s">
        <v>132</v>
      </c>
      <c r="C42" s="90">
        <v>3216</v>
      </c>
      <c r="D42" s="90">
        <v>2861</v>
      </c>
      <c r="E42" s="70">
        <v>2862</v>
      </c>
      <c r="F42" s="132">
        <f t="shared" si="3"/>
        <v>3.5894618817208348E-3</v>
      </c>
      <c r="G42" s="132">
        <f t="shared" si="0"/>
        <v>-0.11007462686567164</v>
      </c>
      <c r="H42" s="68">
        <f t="shared" si="1"/>
        <v>-354</v>
      </c>
      <c r="I42" s="52">
        <f t="shared" si="4"/>
        <v>3.9623465150378885E-3</v>
      </c>
      <c r="J42" s="90">
        <f t="shared" si="2"/>
        <v>1</v>
      </c>
    </row>
    <row r="43" spans="1:12">
      <c r="A43" s="54">
        <v>42</v>
      </c>
      <c r="B43" s="133" t="s">
        <v>133</v>
      </c>
      <c r="C43" s="90">
        <v>49627</v>
      </c>
      <c r="D43" s="90">
        <v>45022</v>
      </c>
      <c r="E43" s="70">
        <v>45168</v>
      </c>
      <c r="F43" s="132">
        <f t="shared" si="3"/>
        <v>5.6648782066235734E-2</v>
      </c>
      <c r="G43" s="132">
        <f t="shared" si="0"/>
        <v>-8.9850283112015636E-2</v>
      </c>
      <c r="H43" s="68">
        <f t="shared" si="1"/>
        <v>-4459</v>
      </c>
      <c r="I43" s="52">
        <f t="shared" si="4"/>
        <v>4.990989579252527E-2</v>
      </c>
      <c r="J43" s="90">
        <f t="shared" si="2"/>
        <v>146</v>
      </c>
    </row>
    <row r="44" spans="1:12">
      <c r="A44" s="54">
        <v>43</v>
      </c>
      <c r="B44" s="133" t="s">
        <v>134</v>
      </c>
      <c r="C44" s="90">
        <v>8891</v>
      </c>
      <c r="D44" s="90">
        <v>7803</v>
      </c>
      <c r="E44" s="70">
        <v>7861</v>
      </c>
      <c r="F44" s="132">
        <f t="shared" si="3"/>
        <v>9.8591054689753602E-3</v>
      </c>
      <c r="G44" s="132">
        <f t="shared" si="0"/>
        <v>-0.11584748622202228</v>
      </c>
      <c r="H44" s="68">
        <f t="shared" si="1"/>
        <v>-1030</v>
      </c>
      <c r="I44" s="52">
        <f t="shared" si="4"/>
        <v>1.1528861329065042E-2</v>
      </c>
      <c r="J44" s="90">
        <f t="shared" si="2"/>
        <v>58</v>
      </c>
    </row>
    <row r="45" spans="1:12">
      <c r="A45" s="54">
        <v>44</v>
      </c>
      <c r="B45" s="133" t="s">
        <v>135</v>
      </c>
      <c r="C45" s="90">
        <v>15530</v>
      </c>
      <c r="D45" s="90">
        <v>14058</v>
      </c>
      <c r="E45" s="70">
        <v>14149</v>
      </c>
      <c r="F45" s="132">
        <f t="shared" si="3"/>
        <v>1.7745386500512959E-2</v>
      </c>
      <c r="G45" s="132">
        <f t="shared" si="0"/>
        <v>-8.8924661944623312E-2</v>
      </c>
      <c r="H45" s="68">
        <f t="shared" si="1"/>
        <v>-1381</v>
      </c>
      <c r="I45" s="52">
        <f t="shared" si="4"/>
        <v>1.5457628636348373E-2</v>
      </c>
      <c r="J45" s="90">
        <f t="shared" si="2"/>
        <v>91</v>
      </c>
    </row>
    <row r="46" spans="1:12">
      <c r="A46" s="54">
        <v>45</v>
      </c>
      <c r="B46" s="133" t="s">
        <v>136</v>
      </c>
      <c r="C46" s="90">
        <v>40025</v>
      </c>
      <c r="D46" s="90">
        <v>34630</v>
      </c>
      <c r="E46" s="70">
        <v>34951</v>
      </c>
      <c r="F46" s="132">
        <f t="shared" si="3"/>
        <v>4.3834829569540497E-2</v>
      </c>
      <c r="G46" s="132">
        <f t="shared" si="0"/>
        <v>-0.12677076826983136</v>
      </c>
      <c r="H46" s="68">
        <f t="shared" si="1"/>
        <v>-5074</v>
      </c>
      <c r="I46" s="52">
        <f t="shared" si="4"/>
        <v>5.6793633382209739E-2</v>
      </c>
      <c r="J46" s="90">
        <f t="shared" si="2"/>
        <v>321</v>
      </c>
    </row>
    <row r="47" spans="1:12">
      <c r="A47" s="54">
        <v>46</v>
      </c>
      <c r="B47" s="133" t="s">
        <v>137</v>
      </c>
      <c r="C47" s="90">
        <v>12595</v>
      </c>
      <c r="D47" s="90">
        <v>11270</v>
      </c>
      <c r="E47" s="70">
        <v>11307</v>
      </c>
      <c r="F47" s="132">
        <f t="shared" si="3"/>
        <v>1.4181008209859356E-2</v>
      </c>
      <c r="G47" s="132">
        <f t="shared" si="0"/>
        <v>-0.10226280269948393</v>
      </c>
      <c r="H47" s="68">
        <f t="shared" si="1"/>
        <v>-1288</v>
      </c>
      <c r="I47" s="52">
        <f t="shared" si="4"/>
        <v>1.4416673195957063E-2</v>
      </c>
      <c r="J47" s="90">
        <f t="shared" si="2"/>
        <v>37</v>
      </c>
    </row>
    <row r="48" spans="1:12">
      <c r="A48" s="54">
        <v>47</v>
      </c>
      <c r="B48" s="133" t="s">
        <v>138</v>
      </c>
      <c r="C48" s="90">
        <v>10156</v>
      </c>
      <c r="D48" s="90">
        <v>9083</v>
      </c>
      <c r="E48" s="70">
        <v>9205</v>
      </c>
      <c r="F48" s="132">
        <f t="shared" si="3"/>
        <v>1.1544722788693321E-2</v>
      </c>
      <c r="G48" s="132">
        <f t="shared" si="0"/>
        <v>-9.3639228042536438E-2</v>
      </c>
      <c r="H48" s="68">
        <f t="shared" si="1"/>
        <v>-951</v>
      </c>
      <c r="I48" s="52">
        <f t="shared" si="4"/>
        <v>1.0644608858195006E-2</v>
      </c>
      <c r="J48" s="90">
        <f t="shared" si="2"/>
        <v>122</v>
      </c>
    </row>
    <row r="49" spans="1:10">
      <c r="A49" s="54">
        <v>48</v>
      </c>
      <c r="B49" s="133" t="s">
        <v>139</v>
      </c>
      <c r="C49" s="90">
        <v>14385</v>
      </c>
      <c r="D49" s="90">
        <v>13081</v>
      </c>
      <c r="E49" s="70">
        <v>13198</v>
      </c>
      <c r="F49" s="132">
        <f t="shared" si="3"/>
        <v>1.6552661745266099E-2</v>
      </c>
      <c r="G49" s="132">
        <f t="shared" si="0"/>
        <v>-8.2516510253736533E-2</v>
      </c>
      <c r="H49" s="68">
        <f t="shared" si="1"/>
        <v>-1187</v>
      </c>
      <c r="I49" s="52">
        <f t="shared" si="4"/>
        <v>1.3286173201553599E-2</v>
      </c>
      <c r="J49" s="90">
        <f t="shared" si="2"/>
        <v>117</v>
      </c>
    </row>
    <row r="50" spans="1:10">
      <c r="A50" s="54">
        <v>49</v>
      </c>
      <c r="B50" s="133" t="s">
        <v>140</v>
      </c>
      <c r="C50" s="90">
        <v>2961</v>
      </c>
      <c r="D50" s="90">
        <v>2547</v>
      </c>
      <c r="E50" s="70">
        <v>2570</v>
      </c>
      <c r="F50" s="132">
        <f t="shared" si="3"/>
        <v>3.2232414521392539E-3</v>
      </c>
      <c r="G50" s="132">
        <f t="shared" si="0"/>
        <v>-0.13204998311381291</v>
      </c>
      <c r="H50" s="68">
        <f t="shared" si="1"/>
        <v>-391</v>
      </c>
      <c r="I50" s="52">
        <f t="shared" si="4"/>
        <v>4.3764900773441088E-3</v>
      </c>
      <c r="J50" s="90">
        <f t="shared" si="2"/>
        <v>23</v>
      </c>
    </row>
    <row r="51" spans="1:10">
      <c r="A51" s="54">
        <v>50</v>
      </c>
      <c r="B51" s="133" t="s">
        <v>141</v>
      </c>
      <c r="C51" s="90">
        <v>9237</v>
      </c>
      <c r="D51" s="90">
        <v>8458</v>
      </c>
      <c r="E51" s="70">
        <v>8503</v>
      </c>
      <c r="F51" s="132">
        <f t="shared" si="3"/>
        <v>1.0664288742233493E-2</v>
      </c>
      <c r="G51" s="132">
        <f t="shared" si="0"/>
        <v>-7.946302912200931E-2</v>
      </c>
      <c r="H51" s="68">
        <f t="shared" si="1"/>
        <v>-734</v>
      </c>
      <c r="I51" s="52">
        <f t="shared" si="4"/>
        <v>8.2157128306152832E-3</v>
      </c>
      <c r="J51" s="90">
        <f t="shared" si="2"/>
        <v>45</v>
      </c>
    </row>
    <row r="52" spans="1:10">
      <c r="A52" s="54">
        <v>51</v>
      </c>
      <c r="B52" s="133" t="s">
        <v>142</v>
      </c>
      <c r="C52" s="90">
        <v>13546</v>
      </c>
      <c r="D52" s="90">
        <v>13168</v>
      </c>
      <c r="E52" s="70">
        <v>13134</v>
      </c>
      <c r="F52" s="132">
        <f t="shared" si="3"/>
        <v>1.6472394253850959E-2</v>
      </c>
      <c r="G52" s="132">
        <f t="shared" si="0"/>
        <v>-3.0414882622176287E-2</v>
      </c>
      <c r="H52" s="68">
        <f t="shared" si="1"/>
        <v>-412</v>
      </c>
      <c r="I52" s="52">
        <f t="shared" si="4"/>
        <v>4.6115445316260171E-3</v>
      </c>
      <c r="J52" s="90">
        <f t="shared" si="2"/>
        <v>-34</v>
      </c>
    </row>
    <row r="53" spans="1:10">
      <c r="A53" s="54">
        <v>52</v>
      </c>
      <c r="B53" s="133" t="s">
        <v>143</v>
      </c>
      <c r="C53" s="90">
        <v>14109</v>
      </c>
      <c r="D53" s="90">
        <v>11635</v>
      </c>
      <c r="E53" s="70">
        <v>11798</v>
      </c>
      <c r="F53" s="132">
        <f t="shared" si="3"/>
        <v>1.4796810370559891E-2</v>
      </c>
      <c r="G53" s="132">
        <f t="shared" si="0"/>
        <v>-0.16379615848040258</v>
      </c>
      <c r="H53" s="68">
        <f t="shared" si="1"/>
        <v>-2311</v>
      </c>
      <c r="I53" s="52">
        <f t="shared" si="4"/>
        <v>2.586718304026147E-2</v>
      </c>
      <c r="J53" s="90">
        <f t="shared" si="2"/>
        <v>163</v>
      </c>
    </row>
    <row r="54" spans="1:10">
      <c r="A54" s="54">
        <v>53</v>
      </c>
      <c r="B54" s="133" t="s">
        <v>144</v>
      </c>
      <c r="C54" s="90">
        <v>10196</v>
      </c>
      <c r="D54" s="90">
        <v>8868</v>
      </c>
      <c r="E54" s="70">
        <v>8912</v>
      </c>
      <c r="F54" s="132">
        <f t="shared" si="3"/>
        <v>1.1177248179558378E-2</v>
      </c>
      <c r="G54" s="132">
        <f t="shared" si="0"/>
        <v>-0.12593173793644566</v>
      </c>
      <c r="H54" s="68">
        <f t="shared" si="1"/>
        <v>-1284</v>
      </c>
      <c r="I54" s="52">
        <f t="shared" si="4"/>
        <v>1.4371900918950985E-2</v>
      </c>
      <c r="J54" s="90">
        <f t="shared" si="2"/>
        <v>44</v>
      </c>
    </row>
    <row r="55" spans="1:10">
      <c r="A55" s="54">
        <v>54</v>
      </c>
      <c r="B55" s="133" t="s">
        <v>145</v>
      </c>
      <c r="C55" s="90">
        <v>12054</v>
      </c>
      <c r="D55" s="90">
        <v>10405</v>
      </c>
      <c r="E55" s="70">
        <v>10522</v>
      </c>
      <c r="F55" s="132">
        <f t="shared" si="3"/>
        <v>1.3196477260470518E-2</v>
      </c>
      <c r="G55" s="132">
        <f t="shared" si="0"/>
        <v>-0.12709474033515844</v>
      </c>
      <c r="H55" s="68">
        <f t="shared" si="1"/>
        <v>-1532</v>
      </c>
      <c r="I55" s="52">
        <f t="shared" si="4"/>
        <v>1.7147782093327811E-2</v>
      </c>
      <c r="J55" s="90">
        <f t="shared" si="2"/>
        <v>117</v>
      </c>
    </row>
    <row r="56" spans="1:10">
      <c r="A56" s="54">
        <v>55</v>
      </c>
      <c r="B56" s="133" t="s">
        <v>146</v>
      </c>
      <c r="C56" s="90">
        <v>26639</v>
      </c>
      <c r="D56" s="90">
        <v>23119</v>
      </c>
      <c r="E56" s="70">
        <v>23360</v>
      </c>
      <c r="F56" s="132">
        <f t="shared" si="3"/>
        <v>2.9297634366526451E-2</v>
      </c>
      <c r="G56" s="132">
        <f t="shared" si="0"/>
        <v>-0.12309020608881714</v>
      </c>
      <c r="H56" s="68">
        <f t="shared" si="1"/>
        <v>-3279</v>
      </c>
      <c r="I56" s="52">
        <f t="shared" si="4"/>
        <v>3.6702074075732304E-2</v>
      </c>
      <c r="J56" s="90">
        <f t="shared" si="2"/>
        <v>241</v>
      </c>
    </row>
    <row r="57" spans="1:10">
      <c r="A57" s="54">
        <v>56</v>
      </c>
      <c r="B57" s="133" t="s">
        <v>147</v>
      </c>
      <c r="C57" s="90">
        <v>2348</v>
      </c>
      <c r="D57" s="90">
        <v>2039</v>
      </c>
      <c r="E57" s="70">
        <v>2032</v>
      </c>
      <c r="F57" s="132">
        <f t="shared" si="3"/>
        <v>2.5484928524307253E-3</v>
      </c>
      <c r="G57" s="132">
        <f t="shared" si="0"/>
        <v>-0.13458262350936967</v>
      </c>
      <c r="H57" s="68">
        <f t="shared" si="1"/>
        <v>-316</v>
      </c>
      <c r="I57" s="52">
        <f t="shared" si="4"/>
        <v>3.5370098834801491E-3</v>
      </c>
      <c r="J57" s="90">
        <f t="shared" si="2"/>
        <v>-7</v>
      </c>
    </row>
    <row r="58" spans="1:10">
      <c r="A58" s="54">
        <v>57</v>
      </c>
      <c r="B58" s="133" t="s">
        <v>148</v>
      </c>
      <c r="C58" s="90">
        <v>4026</v>
      </c>
      <c r="D58" s="90">
        <v>3516</v>
      </c>
      <c r="E58" s="70">
        <v>3553</v>
      </c>
      <c r="F58" s="132">
        <f t="shared" si="3"/>
        <v>4.4560999530936845E-3</v>
      </c>
      <c r="G58" s="132">
        <f t="shared" si="0"/>
        <v>-0.11748633879781421</v>
      </c>
      <c r="H58" s="68">
        <f t="shared" si="1"/>
        <v>-473</v>
      </c>
      <c r="I58" s="52">
        <f t="shared" si="4"/>
        <v>5.2943217559687046E-3</v>
      </c>
      <c r="J58" s="90">
        <f t="shared" si="2"/>
        <v>37</v>
      </c>
    </row>
    <row r="59" spans="1:10">
      <c r="A59" s="54">
        <v>58</v>
      </c>
      <c r="B59" s="133" t="s">
        <v>149</v>
      </c>
      <c r="C59" s="90">
        <v>15419</v>
      </c>
      <c r="D59" s="90">
        <v>13744</v>
      </c>
      <c r="E59" s="70">
        <v>13754</v>
      </c>
      <c r="F59" s="132">
        <f t="shared" si="3"/>
        <v>1.7249985576935137E-2</v>
      </c>
      <c r="G59" s="132">
        <f t="shared" si="0"/>
        <v>-0.10798365652766068</v>
      </c>
      <c r="H59" s="68">
        <f t="shared" si="1"/>
        <v>-1665</v>
      </c>
      <c r="I59" s="52">
        <f t="shared" si="4"/>
        <v>1.8636460303779901E-2</v>
      </c>
      <c r="J59" s="90">
        <f t="shared" si="2"/>
        <v>10</v>
      </c>
    </row>
    <row r="60" spans="1:10">
      <c r="A60" s="54">
        <v>59</v>
      </c>
      <c r="B60" s="133" t="s">
        <v>150</v>
      </c>
      <c r="C60" s="90">
        <v>8545</v>
      </c>
      <c r="D60" s="90">
        <v>7901</v>
      </c>
      <c r="E60" s="70">
        <v>7946</v>
      </c>
      <c r="F60" s="132">
        <f t="shared" si="3"/>
        <v>9.9657107310110946E-3</v>
      </c>
      <c r="G60" s="132">
        <f t="shared" si="0"/>
        <v>-7.0099473376243421E-2</v>
      </c>
      <c r="H60" s="68">
        <f t="shared" si="1"/>
        <v>-599</v>
      </c>
      <c r="I60" s="52">
        <f t="shared" si="4"/>
        <v>6.7046484816601559E-3</v>
      </c>
      <c r="J60" s="90">
        <f t="shared" si="2"/>
        <v>45</v>
      </c>
    </row>
    <row r="61" spans="1:10">
      <c r="A61" s="54">
        <v>60</v>
      </c>
      <c r="B61" s="133" t="s">
        <v>151</v>
      </c>
      <c r="C61" s="90">
        <v>11910</v>
      </c>
      <c r="D61" s="90">
        <v>9984</v>
      </c>
      <c r="E61" s="70">
        <v>10128</v>
      </c>
      <c r="F61" s="132">
        <f t="shared" si="3"/>
        <v>1.2702330516446057E-2</v>
      </c>
      <c r="G61" s="132">
        <f t="shared" si="0"/>
        <v>-0.14962216624685137</v>
      </c>
      <c r="H61" s="68">
        <f t="shared" si="1"/>
        <v>-1782</v>
      </c>
      <c r="I61" s="52">
        <f t="shared" si="4"/>
        <v>1.9946049406207676E-2</v>
      </c>
      <c r="J61" s="90">
        <f t="shared" si="2"/>
        <v>144</v>
      </c>
    </row>
    <row r="62" spans="1:10">
      <c r="A62" s="54">
        <v>61</v>
      </c>
      <c r="B62" s="133" t="s">
        <v>152</v>
      </c>
      <c r="C62" s="90">
        <v>7446</v>
      </c>
      <c r="D62" s="90">
        <v>6086</v>
      </c>
      <c r="E62" s="70">
        <v>6173</v>
      </c>
      <c r="F62" s="132">
        <f t="shared" si="3"/>
        <v>7.7420503829010176E-3</v>
      </c>
      <c r="G62" s="132">
        <f t="shared" si="0"/>
        <v>-0.17096427612140747</v>
      </c>
      <c r="H62" s="68">
        <f t="shared" si="1"/>
        <v>-1273</v>
      </c>
      <c r="I62" s="52">
        <f t="shared" si="4"/>
        <v>1.4248777157184271E-2</v>
      </c>
      <c r="J62" s="90">
        <f t="shared" si="2"/>
        <v>87</v>
      </c>
    </row>
    <row r="63" spans="1:10">
      <c r="A63" s="54">
        <v>62</v>
      </c>
      <c r="B63" s="133" t="s">
        <v>153</v>
      </c>
      <c r="C63" s="90">
        <v>1360</v>
      </c>
      <c r="D63" s="90">
        <v>1241</v>
      </c>
      <c r="E63" s="70">
        <v>1242</v>
      </c>
      <c r="F63" s="132">
        <f t="shared" si="3"/>
        <v>1.5576910052750791E-3</v>
      </c>
      <c r="G63" s="132">
        <f t="shared" si="0"/>
        <v>-8.6764705882352938E-2</v>
      </c>
      <c r="H63" s="68">
        <f t="shared" si="1"/>
        <v>-118</v>
      </c>
      <c r="I63" s="52">
        <f t="shared" si="4"/>
        <v>1.3207821716792962E-3</v>
      </c>
      <c r="J63" s="90">
        <f t="shared" si="2"/>
        <v>1</v>
      </c>
    </row>
    <row r="64" spans="1:10">
      <c r="A64" s="54">
        <v>63</v>
      </c>
      <c r="B64" s="133" t="s">
        <v>154</v>
      </c>
      <c r="C64" s="90">
        <v>22287</v>
      </c>
      <c r="D64" s="90">
        <v>20539</v>
      </c>
      <c r="E64" s="70">
        <v>20605</v>
      </c>
      <c r="F64" s="132">
        <f t="shared" si="3"/>
        <v>2.5842369697015304E-2</v>
      </c>
      <c r="G64" s="132">
        <f t="shared" si="0"/>
        <v>-7.5470004935612692E-2</v>
      </c>
      <c r="H64" s="68">
        <f t="shared" si="1"/>
        <v>-1682</v>
      </c>
      <c r="I64" s="52">
        <f t="shared" si="4"/>
        <v>1.882674248105573E-2</v>
      </c>
      <c r="J64" s="90">
        <f t="shared" si="2"/>
        <v>66</v>
      </c>
    </row>
    <row r="65" spans="1:20">
      <c r="A65" s="54">
        <v>64</v>
      </c>
      <c r="B65" s="133" t="s">
        <v>155</v>
      </c>
      <c r="C65" s="90">
        <v>8629</v>
      </c>
      <c r="D65" s="90">
        <v>7539</v>
      </c>
      <c r="E65" s="70">
        <v>7666</v>
      </c>
      <c r="F65" s="132">
        <f t="shared" si="3"/>
        <v>9.6145404560698533E-3</v>
      </c>
      <c r="G65" s="132">
        <f t="shared" si="0"/>
        <v>-0.11160041719782129</v>
      </c>
      <c r="H65" s="68">
        <f t="shared" si="1"/>
        <v>-963</v>
      </c>
      <c r="I65" s="52">
        <f t="shared" si="4"/>
        <v>1.0778925689213239E-2</v>
      </c>
      <c r="J65" s="90">
        <f t="shared" si="2"/>
        <v>127</v>
      </c>
    </row>
    <row r="66" spans="1:20">
      <c r="A66" s="54">
        <v>65</v>
      </c>
      <c r="B66" s="133" t="s">
        <v>156</v>
      </c>
      <c r="C66" s="90">
        <v>3907</v>
      </c>
      <c r="D66" s="90">
        <v>3283</v>
      </c>
      <c r="E66" s="70">
        <v>3310</v>
      </c>
      <c r="F66" s="132">
        <f t="shared" si="3"/>
        <v>4.1513343216268211E-3</v>
      </c>
      <c r="G66" s="132">
        <f t="shared" ref="G66:G83" si="5">(E66-C66)/C66</f>
        <v>-0.15280266188891733</v>
      </c>
      <c r="H66" s="68">
        <f t="shared" ref="H66:H82" si="6">E66-C66</f>
        <v>-597</v>
      </c>
      <c r="I66" s="52">
        <f t="shared" si="4"/>
        <v>6.6822623431571169E-3</v>
      </c>
      <c r="J66" s="90">
        <f t="shared" ref="J66:J82" si="7">E66-D66</f>
        <v>27</v>
      </c>
      <c r="S66" s="12"/>
      <c r="T66" s="12"/>
    </row>
    <row r="67" spans="1:20">
      <c r="A67" s="54">
        <v>66</v>
      </c>
      <c r="B67" s="133" t="s">
        <v>157</v>
      </c>
      <c r="C67" s="90">
        <v>14797</v>
      </c>
      <c r="D67" s="90">
        <v>12938</v>
      </c>
      <c r="E67" s="70">
        <v>12958</v>
      </c>
      <c r="F67" s="132">
        <f t="shared" ref="F67:F82" si="8">E67/$E$83</f>
        <v>1.6251658652459321E-2</v>
      </c>
      <c r="G67" s="132">
        <f t="shared" si="5"/>
        <v>-0.12428194904372508</v>
      </c>
      <c r="H67" s="68">
        <f t="shared" si="6"/>
        <v>-1839</v>
      </c>
      <c r="I67" s="52">
        <f t="shared" ref="I67:I83" si="9">H67/$H$83</f>
        <v>2.0584054353544285E-2</v>
      </c>
      <c r="J67" s="90">
        <f t="shared" si="7"/>
        <v>20</v>
      </c>
    </row>
    <row r="68" spans="1:20">
      <c r="A68" s="54">
        <v>67</v>
      </c>
      <c r="B68" s="133" t="s">
        <v>158</v>
      </c>
      <c r="C68" s="90">
        <v>1966</v>
      </c>
      <c r="D68" s="90">
        <v>1670</v>
      </c>
      <c r="E68" s="70">
        <v>1676</v>
      </c>
      <c r="F68" s="132">
        <f t="shared" si="8"/>
        <v>2.1020049314340039E-3</v>
      </c>
      <c r="G68" s="132">
        <f t="shared" si="5"/>
        <v>-0.14750762970498474</v>
      </c>
      <c r="H68" s="68">
        <f t="shared" si="6"/>
        <v>-290</v>
      </c>
      <c r="I68" s="52">
        <f t="shared" si="9"/>
        <v>3.2459900829406433E-3</v>
      </c>
      <c r="J68" s="90">
        <f t="shared" si="7"/>
        <v>6</v>
      </c>
    </row>
    <row r="69" spans="1:20">
      <c r="A69" s="54">
        <v>68</v>
      </c>
      <c r="B69" s="133" t="s">
        <v>159</v>
      </c>
      <c r="C69" s="90">
        <v>11442</v>
      </c>
      <c r="D69" s="90">
        <v>10448</v>
      </c>
      <c r="E69" s="70">
        <v>10441</v>
      </c>
      <c r="F69" s="132">
        <f t="shared" si="8"/>
        <v>1.3094888716648231E-2</v>
      </c>
      <c r="G69" s="132">
        <f t="shared" si="5"/>
        <v>-8.7484705471071497E-2</v>
      </c>
      <c r="H69" s="68">
        <f t="shared" si="6"/>
        <v>-1001</v>
      </c>
      <c r="I69" s="52">
        <f t="shared" si="9"/>
        <v>1.1204262320770979E-2</v>
      </c>
      <c r="J69" s="90">
        <f t="shared" si="7"/>
        <v>-7</v>
      </c>
    </row>
    <row r="70" spans="1:20">
      <c r="A70" s="54">
        <v>69</v>
      </c>
      <c r="B70" s="133" t="s">
        <v>160</v>
      </c>
      <c r="C70" s="90">
        <v>2021</v>
      </c>
      <c r="D70" s="90">
        <v>1622</v>
      </c>
      <c r="E70" s="70">
        <v>1668</v>
      </c>
      <c r="F70" s="132">
        <f t="shared" si="8"/>
        <v>2.091971495007111E-3</v>
      </c>
      <c r="G70" s="132">
        <f t="shared" si="5"/>
        <v>-0.17466600692726372</v>
      </c>
      <c r="H70" s="68">
        <f t="shared" si="6"/>
        <v>-353</v>
      </c>
      <c r="I70" s="52">
        <f t="shared" si="9"/>
        <v>3.9511534457863694E-3</v>
      </c>
      <c r="J70" s="90">
        <f t="shared" si="7"/>
        <v>46</v>
      </c>
    </row>
    <row r="71" spans="1:20">
      <c r="A71" s="54">
        <v>70</v>
      </c>
      <c r="B71" s="133" t="s">
        <v>161</v>
      </c>
      <c r="C71" s="90">
        <v>6652</v>
      </c>
      <c r="D71" s="90">
        <v>6057</v>
      </c>
      <c r="E71" s="70">
        <v>6224</v>
      </c>
      <c r="F71" s="132">
        <f t="shared" si="8"/>
        <v>7.8060135401224577E-3</v>
      </c>
      <c r="G71" s="132">
        <f t="shared" si="5"/>
        <v>-6.4341551413108836E-2</v>
      </c>
      <c r="H71" s="68">
        <f t="shared" si="6"/>
        <v>-428</v>
      </c>
      <c r="I71" s="52">
        <f t="shared" si="9"/>
        <v>4.7906336396503282E-3</v>
      </c>
      <c r="J71" s="90">
        <f t="shared" si="7"/>
        <v>167</v>
      </c>
    </row>
    <row r="72" spans="1:20">
      <c r="A72" s="54">
        <v>71</v>
      </c>
      <c r="B72" s="133" t="s">
        <v>162</v>
      </c>
      <c r="C72" s="90">
        <v>3873</v>
      </c>
      <c r="D72" s="90">
        <v>3344</v>
      </c>
      <c r="E72" s="70">
        <v>3414</v>
      </c>
      <c r="F72" s="132">
        <f t="shared" si="8"/>
        <v>4.2817689951764257E-3</v>
      </c>
      <c r="G72" s="132">
        <f t="shared" si="5"/>
        <v>-0.1185127807900852</v>
      </c>
      <c r="H72" s="68">
        <f t="shared" si="6"/>
        <v>-459</v>
      </c>
      <c r="I72" s="52">
        <f t="shared" si="9"/>
        <v>5.1376187864474315E-3</v>
      </c>
      <c r="J72" s="90">
        <f t="shared" si="7"/>
        <v>70</v>
      </c>
    </row>
    <row r="73" spans="1:20">
      <c r="A73" s="54">
        <v>72</v>
      </c>
      <c r="B73" s="133" t="s">
        <v>163</v>
      </c>
      <c r="C73" s="90">
        <v>1885</v>
      </c>
      <c r="D73" s="90">
        <v>1184</v>
      </c>
      <c r="E73" s="70">
        <v>1178</v>
      </c>
      <c r="F73" s="132">
        <f t="shared" si="8"/>
        <v>1.4774235138599382E-3</v>
      </c>
      <c r="G73" s="132">
        <f t="shared" si="5"/>
        <v>-0.3750663129973475</v>
      </c>
      <c r="H73" s="68">
        <f t="shared" si="6"/>
        <v>-707</v>
      </c>
      <c r="I73" s="52">
        <f t="shared" si="9"/>
        <v>7.9134999608242579E-3</v>
      </c>
      <c r="J73" s="90">
        <f t="shared" si="7"/>
        <v>-6</v>
      </c>
    </row>
    <row r="74" spans="1:20">
      <c r="A74" s="54">
        <v>73</v>
      </c>
      <c r="B74" s="133" t="s">
        <v>164</v>
      </c>
      <c r="C74" s="90">
        <v>1076</v>
      </c>
      <c r="D74" s="90">
        <v>920</v>
      </c>
      <c r="E74" s="70">
        <v>929</v>
      </c>
      <c r="F74" s="132">
        <f t="shared" si="8"/>
        <v>1.1651328050729054E-3</v>
      </c>
      <c r="G74" s="132">
        <f t="shared" si="5"/>
        <v>-0.13661710037174721</v>
      </c>
      <c r="H74" s="68">
        <f t="shared" si="6"/>
        <v>-147</v>
      </c>
      <c r="I74" s="52">
        <f t="shared" si="9"/>
        <v>1.6453811799733604E-3</v>
      </c>
      <c r="J74" s="90">
        <f t="shared" si="7"/>
        <v>9</v>
      </c>
    </row>
    <row r="75" spans="1:20">
      <c r="A75" s="54">
        <v>74</v>
      </c>
      <c r="B75" s="133" t="s">
        <v>165</v>
      </c>
      <c r="C75" s="90">
        <v>802</v>
      </c>
      <c r="D75" s="90">
        <v>678</v>
      </c>
      <c r="E75" s="70">
        <v>718</v>
      </c>
      <c r="F75" s="132">
        <f t="shared" si="8"/>
        <v>9.0050091931361258E-4</v>
      </c>
      <c r="G75" s="132">
        <f t="shared" si="5"/>
        <v>-0.10473815461346633</v>
      </c>
      <c r="H75" s="68">
        <f t="shared" si="6"/>
        <v>-84</v>
      </c>
      <c r="I75" s="52">
        <f t="shared" si="9"/>
        <v>9.4021781712763457E-4</v>
      </c>
      <c r="J75" s="90">
        <f t="shared" si="7"/>
        <v>40</v>
      </c>
    </row>
    <row r="76" spans="1:20">
      <c r="A76" s="54">
        <v>75</v>
      </c>
      <c r="B76" s="133" t="s">
        <v>166</v>
      </c>
      <c r="C76" s="90">
        <v>3628</v>
      </c>
      <c r="D76" s="90">
        <v>3308</v>
      </c>
      <c r="E76" s="70">
        <v>3369</v>
      </c>
      <c r="F76" s="132">
        <f t="shared" si="8"/>
        <v>4.2253309152751545E-3</v>
      </c>
      <c r="G76" s="132">
        <f t="shared" si="5"/>
        <v>-7.1389195148842344E-2</v>
      </c>
      <c r="H76" s="68">
        <f t="shared" si="6"/>
        <v>-259</v>
      </c>
      <c r="I76" s="52">
        <f t="shared" si="9"/>
        <v>2.89900493614354E-3</v>
      </c>
      <c r="J76" s="90">
        <f t="shared" si="7"/>
        <v>61</v>
      </c>
    </row>
    <row r="77" spans="1:20">
      <c r="A77" s="54">
        <v>76</v>
      </c>
      <c r="B77" s="133" t="s">
        <v>167</v>
      </c>
      <c r="C77" s="90">
        <v>2230</v>
      </c>
      <c r="D77" s="90">
        <v>1957</v>
      </c>
      <c r="E77" s="70">
        <v>1960</v>
      </c>
      <c r="F77" s="132">
        <f t="shared" si="8"/>
        <v>2.4581919245886918E-3</v>
      </c>
      <c r="G77" s="132">
        <f t="shared" si="5"/>
        <v>-0.1210762331838565</v>
      </c>
      <c r="H77" s="68">
        <f t="shared" si="6"/>
        <v>-270</v>
      </c>
      <c r="I77" s="52">
        <f t="shared" si="9"/>
        <v>3.0221286979102541E-3</v>
      </c>
      <c r="J77" s="90">
        <f t="shared" si="7"/>
        <v>3</v>
      </c>
    </row>
    <row r="78" spans="1:20">
      <c r="A78" s="54">
        <v>77</v>
      </c>
      <c r="B78" s="133" t="s">
        <v>168</v>
      </c>
      <c r="C78" s="90">
        <v>1758</v>
      </c>
      <c r="D78" s="90">
        <v>1544</v>
      </c>
      <c r="E78" s="70">
        <v>1560</v>
      </c>
      <c r="F78" s="132">
        <f t="shared" si="8"/>
        <v>1.9565201032440607E-3</v>
      </c>
      <c r="G78" s="132">
        <f t="shared" si="5"/>
        <v>-0.11262798634812286</v>
      </c>
      <c r="H78" s="68">
        <f t="shared" si="6"/>
        <v>-198</v>
      </c>
      <c r="I78" s="52">
        <f t="shared" si="9"/>
        <v>2.2162277118008529E-3</v>
      </c>
      <c r="J78" s="90">
        <f t="shared" si="7"/>
        <v>16</v>
      </c>
    </row>
    <row r="79" spans="1:20">
      <c r="A79" s="54">
        <v>78</v>
      </c>
      <c r="B79" s="133" t="s">
        <v>169</v>
      </c>
      <c r="C79" s="90">
        <v>1368</v>
      </c>
      <c r="D79" s="90">
        <v>1234</v>
      </c>
      <c r="E79" s="70">
        <v>1247</v>
      </c>
      <c r="F79" s="132">
        <f t="shared" si="8"/>
        <v>1.5639619030418871E-3</v>
      </c>
      <c r="G79" s="132">
        <f t="shared" si="5"/>
        <v>-8.8450292397660821E-2</v>
      </c>
      <c r="H79" s="68">
        <f t="shared" si="6"/>
        <v>-121</v>
      </c>
      <c r="I79" s="52">
        <f t="shared" si="9"/>
        <v>1.3543613794338545E-3</v>
      </c>
      <c r="J79" s="90">
        <f t="shared" si="7"/>
        <v>13</v>
      </c>
    </row>
    <row r="80" spans="1:20">
      <c r="A80" s="54">
        <v>79</v>
      </c>
      <c r="B80" s="133" t="s">
        <v>170</v>
      </c>
      <c r="C80" s="90">
        <v>2695</v>
      </c>
      <c r="D80" s="90">
        <v>2414</v>
      </c>
      <c r="E80" s="70">
        <v>2365</v>
      </c>
      <c r="F80" s="132">
        <f t="shared" si="8"/>
        <v>2.9661346437001306E-3</v>
      </c>
      <c r="G80" s="132">
        <f t="shared" si="5"/>
        <v>-0.12244897959183673</v>
      </c>
      <c r="H80" s="68">
        <f t="shared" si="6"/>
        <v>-330</v>
      </c>
      <c r="I80" s="52">
        <f t="shared" si="9"/>
        <v>3.6937128530014217E-3</v>
      </c>
      <c r="J80" s="90">
        <f t="shared" si="7"/>
        <v>-49</v>
      </c>
    </row>
    <row r="81" spans="1:20">
      <c r="A81" s="54">
        <v>80</v>
      </c>
      <c r="B81" s="133" t="s">
        <v>171</v>
      </c>
      <c r="C81" s="90">
        <v>6630</v>
      </c>
      <c r="D81" s="90">
        <v>5876</v>
      </c>
      <c r="E81" s="70">
        <v>5913</v>
      </c>
      <c r="F81" s="132">
        <f t="shared" si="8"/>
        <v>7.4159636990270075E-3</v>
      </c>
      <c r="G81" s="132">
        <f t="shared" si="5"/>
        <v>-0.1081447963800905</v>
      </c>
      <c r="H81" s="68">
        <f t="shared" si="6"/>
        <v>-717</v>
      </c>
      <c r="I81" s="52">
        <f t="shared" si="9"/>
        <v>8.025430653339452E-3</v>
      </c>
      <c r="J81" s="90">
        <f t="shared" si="7"/>
        <v>37</v>
      </c>
    </row>
    <row r="82" spans="1:20">
      <c r="A82" s="54">
        <v>81</v>
      </c>
      <c r="B82" s="133" t="s">
        <v>172</v>
      </c>
      <c r="C82" s="90">
        <v>5126</v>
      </c>
      <c r="D82" s="90">
        <v>4586</v>
      </c>
      <c r="E82" s="70">
        <v>4578</v>
      </c>
      <c r="F82" s="132">
        <f t="shared" si="8"/>
        <v>5.7416339952893018E-3</v>
      </c>
      <c r="G82" s="132">
        <f t="shared" si="5"/>
        <v>-0.10690596956691377</v>
      </c>
      <c r="H82" s="68">
        <f t="shared" si="6"/>
        <v>-548</v>
      </c>
      <c r="I82" s="52">
        <f t="shared" si="9"/>
        <v>6.1338019498326634E-3</v>
      </c>
      <c r="J82" s="90">
        <f t="shared" si="7"/>
        <v>-8</v>
      </c>
    </row>
    <row r="83" spans="1:20" s="12" customFormat="1">
      <c r="A83" s="171" t="s">
        <v>173</v>
      </c>
      <c r="B83" s="171"/>
      <c r="C83" s="83">
        <v>886675</v>
      </c>
      <c r="D83" s="83">
        <v>792615</v>
      </c>
      <c r="E83" s="85">
        <v>797334</v>
      </c>
      <c r="F83" s="132">
        <f>SUM(F2:F82)</f>
        <v>0.99999999999999989</v>
      </c>
      <c r="G83" s="132">
        <f t="shared" si="5"/>
        <v>-0.10075957932726196</v>
      </c>
      <c r="H83" s="68">
        <f>SUM(H2:H82)</f>
        <v>-89341</v>
      </c>
      <c r="I83" s="52">
        <f t="shared" si="9"/>
        <v>1</v>
      </c>
      <c r="J83" s="90">
        <f>SUM(J2:J82)</f>
        <v>4719</v>
      </c>
      <c r="S83" s="8"/>
      <c r="T83" s="8"/>
    </row>
    <row r="84" spans="1:20">
      <c r="C84" s="9"/>
      <c r="D84" s="9"/>
      <c r="E84" s="9"/>
      <c r="I84" s="17"/>
    </row>
  </sheetData>
  <mergeCells count="1">
    <mergeCell ref="A83:B83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2060"/>
  </sheetPr>
  <dimension ref="A1:U84"/>
  <sheetViews>
    <sheetView topLeftCell="H1" workbookViewId="0">
      <pane ySplit="1" topLeftCell="A2" activePane="bottomLeft" state="frozen"/>
      <selection activeCell="W1" sqref="W1"/>
      <selection pane="bottomLeft" activeCell="L19" sqref="L19"/>
    </sheetView>
  </sheetViews>
  <sheetFormatPr defaultColWidth="9.1796875" defaultRowHeight="14.5"/>
  <cols>
    <col min="1" max="1" width="11.81640625" style="8" customWidth="1"/>
    <col min="2" max="2" width="16.453125" style="8" bestFit="1" customWidth="1"/>
    <col min="3" max="3" width="12" style="8" customWidth="1"/>
    <col min="4" max="4" width="12" style="8" bestFit="1" customWidth="1"/>
    <col min="5" max="5" width="12" style="8" customWidth="1"/>
    <col min="6" max="6" width="18.1796875" style="8" customWidth="1"/>
    <col min="7" max="7" width="30.453125" style="8" customWidth="1"/>
    <col min="8" max="8" width="27.453125" style="8" customWidth="1"/>
    <col min="9" max="9" width="22.26953125" style="8" customWidth="1"/>
    <col min="10" max="10" width="27.54296875" style="8" customWidth="1"/>
    <col min="11" max="18" width="9.1796875" style="8"/>
    <col min="19" max="19" width="10.26953125" style="8" bestFit="1" customWidth="1"/>
    <col min="20" max="16384" width="9.1796875" style="8"/>
  </cols>
  <sheetData>
    <row r="1" spans="1:21" ht="29.5" thickBot="1">
      <c r="A1" s="25" t="s">
        <v>91</v>
      </c>
      <c r="B1" s="25" t="s">
        <v>174</v>
      </c>
      <c r="C1" s="59">
        <v>42036</v>
      </c>
      <c r="D1" s="59">
        <v>42370</v>
      </c>
      <c r="E1" s="25">
        <v>42401</v>
      </c>
      <c r="F1" s="78" t="s">
        <v>297</v>
      </c>
      <c r="G1" s="18" t="s">
        <v>289</v>
      </c>
      <c r="H1" s="1" t="s">
        <v>290</v>
      </c>
      <c r="I1" s="1" t="s">
        <v>299</v>
      </c>
      <c r="J1" s="49" t="s">
        <v>293</v>
      </c>
    </row>
    <row r="2" spans="1:21" ht="15" thickBot="1">
      <c r="A2" s="54">
        <v>1</v>
      </c>
      <c r="B2" s="133" t="s">
        <v>92</v>
      </c>
      <c r="C2" s="42">
        <v>71084</v>
      </c>
      <c r="D2" s="42">
        <v>73498</v>
      </c>
      <c r="E2" s="42">
        <v>73931</v>
      </c>
      <c r="F2" s="132">
        <f t="shared" ref="F2:F65" si="0">E2/$E$83</f>
        <v>2.4166277956488211E-2</v>
      </c>
      <c r="G2" s="132">
        <f t="shared" ref="G2:G65" si="1">(E2-C2)/C2</f>
        <v>4.0051207022677393E-2</v>
      </c>
      <c r="H2" s="68">
        <f t="shared" ref="H2:H65" si="2">E2-C2</f>
        <v>2847</v>
      </c>
      <c r="I2" s="52">
        <f>H2/$H$83</f>
        <v>2.192057161336023E-2</v>
      </c>
      <c r="J2" s="56">
        <f t="shared" ref="J2:J65" si="3">E2-D2</f>
        <v>433</v>
      </c>
      <c r="L2" s="80" t="s">
        <v>391</v>
      </c>
      <c r="M2" s="157">
        <v>5.7903860901843775E-2</v>
      </c>
      <c r="N2" s="10"/>
      <c r="O2" s="4"/>
      <c r="P2" s="11"/>
      <c r="S2" s="4"/>
      <c r="T2" s="10"/>
      <c r="U2" s="11"/>
    </row>
    <row r="3" spans="1:21" ht="15" thickBot="1">
      <c r="A3" s="54">
        <v>2</v>
      </c>
      <c r="B3" s="133" t="s">
        <v>93</v>
      </c>
      <c r="C3" s="42">
        <v>21618</v>
      </c>
      <c r="D3" s="42">
        <v>22316</v>
      </c>
      <c r="E3" s="42">
        <v>22674</v>
      </c>
      <c r="F3" s="132">
        <f t="shared" si="0"/>
        <v>7.4115890003572755E-3</v>
      </c>
      <c r="G3" s="132">
        <f t="shared" si="1"/>
        <v>4.8848182070496807E-2</v>
      </c>
      <c r="H3" s="68">
        <f t="shared" si="2"/>
        <v>1056</v>
      </c>
      <c r="I3" s="52">
        <f t="shared" ref="I3:I66" si="4">H3/$H$83</f>
        <v>8.1307072791388848E-3</v>
      </c>
      <c r="J3" s="56">
        <f t="shared" si="3"/>
        <v>358</v>
      </c>
      <c r="L3" s="79" t="s">
        <v>392</v>
      </c>
      <c r="M3" s="157">
        <v>5.8447323127094844E-2</v>
      </c>
      <c r="N3" s="10"/>
      <c r="O3" s="4"/>
      <c r="P3" s="11"/>
      <c r="S3" s="4"/>
      <c r="T3" s="10"/>
      <c r="U3" s="11"/>
    </row>
    <row r="4" spans="1:21" ht="15" thickBot="1">
      <c r="A4" s="54">
        <v>3</v>
      </c>
      <c r="B4" s="133" t="s">
        <v>94</v>
      </c>
      <c r="C4" s="42">
        <v>27532</v>
      </c>
      <c r="D4" s="42">
        <v>28684</v>
      </c>
      <c r="E4" s="42">
        <v>28887</v>
      </c>
      <c r="F4" s="132">
        <f t="shared" si="0"/>
        <v>9.4424702943159845E-3</v>
      </c>
      <c r="G4" s="132">
        <f t="shared" si="1"/>
        <v>4.9215458375708267E-2</v>
      </c>
      <c r="H4" s="68">
        <f t="shared" si="2"/>
        <v>1355</v>
      </c>
      <c r="I4" s="52">
        <f t="shared" si="4"/>
        <v>1.0432867768213247E-2</v>
      </c>
      <c r="J4" s="56">
        <f t="shared" si="3"/>
        <v>203</v>
      </c>
      <c r="L4" s="79" t="s">
        <v>393</v>
      </c>
      <c r="M4" s="157">
        <v>5.8973677213507048E-2</v>
      </c>
      <c r="N4" s="10"/>
      <c r="O4" s="4"/>
      <c r="P4" s="11"/>
      <c r="S4" s="4"/>
      <c r="T4" s="4"/>
      <c r="U4" s="11"/>
    </row>
    <row r="5" spans="1:21" ht="14.25" customHeight="1" thickBot="1">
      <c r="A5" s="54">
        <v>4</v>
      </c>
      <c r="B5" s="133" t="s">
        <v>95</v>
      </c>
      <c r="C5" s="42">
        <v>18805</v>
      </c>
      <c r="D5" s="42">
        <v>20200</v>
      </c>
      <c r="E5" s="42">
        <v>19914</v>
      </c>
      <c r="F5" s="132">
        <f t="shared" si="0"/>
        <v>6.5094109267493511E-3</v>
      </c>
      <c r="G5" s="132">
        <f t="shared" si="1"/>
        <v>5.8973677213507048E-2</v>
      </c>
      <c r="H5" s="68">
        <f t="shared" si="2"/>
        <v>1109</v>
      </c>
      <c r="I5" s="52">
        <f t="shared" si="4"/>
        <v>8.5387825497774839E-3</v>
      </c>
      <c r="J5" s="56">
        <f t="shared" si="3"/>
        <v>-286</v>
      </c>
      <c r="L5" s="79" t="s">
        <v>394</v>
      </c>
      <c r="M5" s="157">
        <v>6.1772758384668038E-2</v>
      </c>
      <c r="N5" s="10"/>
      <c r="O5" s="4"/>
      <c r="P5" s="11"/>
      <c r="S5" s="4"/>
      <c r="T5" s="4"/>
      <c r="U5" s="11"/>
    </row>
    <row r="6" spans="1:21" ht="15" thickBot="1">
      <c r="A6" s="54">
        <v>5</v>
      </c>
      <c r="B6" s="133" t="s">
        <v>96</v>
      </c>
      <c r="C6" s="42">
        <v>17470</v>
      </c>
      <c r="D6" s="42">
        <v>16774</v>
      </c>
      <c r="E6" s="42">
        <v>17008</v>
      </c>
      <c r="F6" s="132">
        <f t="shared" si="0"/>
        <v>5.559508940552022E-3</v>
      </c>
      <c r="G6" s="132">
        <f t="shared" si="1"/>
        <v>-2.6445334859759587E-2</v>
      </c>
      <c r="H6" s="68">
        <f t="shared" si="2"/>
        <v>-462</v>
      </c>
      <c r="I6" s="52">
        <f t="shared" si="4"/>
        <v>-3.557184434623262E-3</v>
      </c>
      <c r="J6" s="56">
        <f t="shared" si="3"/>
        <v>234</v>
      </c>
      <c r="L6" s="79" t="s">
        <v>395</v>
      </c>
      <c r="M6" s="157">
        <v>6.1930579621038512E-2</v>
      </c>
      <c r="N6" s="10"/>
      <c r="O6" s="4"/>
      <c r="P6" s="11"/>
      <c r="S6" s="4"/>
      <c r="T6" s="10"/>
      <c r="U6" s="11"/>
    </row>
    <row r="7" spans="1:21" ht="15" thickBot="1">
      <c r="A7" s="54">
        <v>6</v>
      </c>
      <c r="B7" s="133" t="s">
        <v>97</v>
      </c>
      <c r="C7" s="42">
        <v>393834</v>
      </c>
      <c r="D7" s="42">
        <v>406493</v>
      </c>
      <c r="E7" s="42">
        <v>409121</v>
      </c>
      <c r="F7" s="132">
        <f t="shared" si="0"/>
        <v>0.13373188248280712</v>
      </c>
      <c r="G7" s="132">
        <f t="shared" si="1"/>
        <v>3.8815846270255999E-2</v>
      </c>
      <c r="H7" s="68">
        <f t="shared" si="2"/>
        <v>15287</v>
      </c>
      <c r="I7" s="52">
        <f t="shared" si="4"/>
        <v>0.11770276721230694</v>
      </c>
      <c r="J7" s="56">
        <f t="shared" si="3"/>
        <v>2628</v>
      </c>
      <c r="L7" s="79" t="s">
        <v>396</v>
      </c>
      <c r="M7" s="157">
        <v>6.3353870881328683E-2</v>
      </c>
      <c r="N7" s="10"/>
      <c r="O7" s="4"/>
      <c r="P7" s="11"/>
      <c r="S7" s="4"/>
      <c r="T7" s="4"/>
      <c r="U7" s="11"/>
    </row>
    <row r="8" spans="1:21" ht="15" thickBot="1">
      <c r="A8" s="54">
        <v>7</v>
      </c>
      <c r="B8" s="133" t="s">
        <v>98</v>
      </c>
      <c r="C8" s="42">
        <v>67806</v>
      </c>
      <c r="D8" s="42">
        <v>72183</v>
      </c>
      <c r="E8" s="42">
        <v>72721</v>
      </c>
      <c r="F8" s="132">
        <f t="shared" si="0"/>
        <v>2.377075785900068E-2</v>
      </c>
      <c r="G8" s="132">
        <f t="shared" si="1"/>
        <v>7.2486210659823608E-2</v>
      </c>
      <c r="H8" s="68">
        <f t="shared" si="2"/>
        <v>4915</v>
      </c>
      <c r="I8" s="52">
        <f t="shared" si="4"/>
        <v>3.7843206701673876E-2</v>
      </c>
      <c r="J8" s="56">
        <f t="shared" si="3"/>
        <v>538</v>
      </c>
      <c r="L8" s="79" t="s">
        <v>397</v>
      </c>
      <c r="M8" s="157">
        <v>6.3445802040130034E-2</v>
      </c>
      <c r="N8" s="10"/>
      <c r="O8" s="4"/>
      <c r="P8" s="11"/>
      <c r="S8" s="4"/>
      <c r="T8" s="10"/>
      <c r="U8" s="11"/>
    </row>
    <row r="9" spans="1:21" ht="15" thickBot="1">
      <c r="A9" s="54">
        <v>8</v>
      </c>
      <c r="B9" s="133" t="s">
        <v>99</v>
      </c>
      <c r="C9" s="42">
        <v>9416</v>
      </c>
      <c r="D9" s="42">
        <v>9284</v>
      </c>
      <c r="E9" s="42">
        <v>9401</v>
      </c>
      <c r="F9" s="132">
        <f t="shared" si="0"/>
        <v>3.0729623441985866E-3</v>
      </c>
      <c r="G9" s="132">
        <f t="shared" si="1"/>
        <v>-1.5930331350892098E-3</v>
      </c>
      <c r="H9" s="68">
        <f t="shared" si="2"/>
        <v>-15</v>
      </c>
      <c r="I9" s="52">
        <f t="shared" si="4"/>
        <v>-1.1549300112413188E-4</v>
      </c>
      <c r="J9" s="56">
        <f t="shared" si="3"/>
        <v>117</v>
      </c>
      <c r="L9" s="79" t="s">
        <v>398</v>
      </c>
      <c r="M9" s="157">
        <v>6.6405167451874914E-2</v>
      </c>
      <c r="N9" s="10"/>
      <c r="O9" s="4"/>
      <c r="P9" s="11"/>
      <c r="S9" s="4"/>
      <c r="T9" s="4"/>
      <c r="U9" s="11"/>
    </row>
    <row r="10" spans="1:21" ht="15" thickBot="1">
      <c r="A10" s="54">
        <v>9</v>
      </c>
      <c r="B10" s="133" t="s">
        <v>100</v>
      </c>
      <c r="C10" s="42">
        <v>37206</v>
      </c>
      <c r="D10" s="42">
        <v>38754</v>
      </c>
      <c r="E10" s="42">
        <v>39204</v>
      </c>
      <c r="F10" s="132">
        <f t="shared" si="0"/>
        <v>1.2814851158596041E-2</v>
      </c>
      <c r="G10" s="132">
        <f t="shared" si="1"/>
        <v>5.3701015965166909E-2</v>
      </c>
      <c r="H10" s="68">
        <f t="shared" si="2"/>
        <v>1998</v>
      </c>
      <c r="I10" s="52">
        <f t="shared" si="4"/>
        <v>1.5383667749734367E-2</v>
      </c>
      <c r="J10" s="56">
        <f t="shared" si="3"/>
        <v>450</v>
      </c>
      <c r="L10" s="79" t="s">
        <v>378</v>
      </c>
      <c r="M10" s="157">
        <v>6.7761271826948133E-2</v>
      </c>
      <c r="N10" s="10"/>
      <c r="O10" s="4"/>
      <c r="P10" s="11"/>
      <c r="S10" s="4"/>
      <c r="T10" s="4"/>
      <c r="U10" s="11"/>
    </row>
    <row r="11" spans="1:21" ht="15" thickBot="1">
      <c r="A11" s="54">
        <v>10</v>
      </c>
      <c r="B11" s="133" t="s">
        <v>101</v>
      </c>
      <c r="C11" s="42">
        <v>49985</v>
      </c>
      <c r="D11" s="42">
        <v>51516</v>
      </c>
      <c r="E11" s="42">
        <v>52847</v>
      </c>
      <c r="F11" s="132">
        <f t="shared" si="0"/>
        <v>1.7274421976796371E-2</v>
      </c>
      <c r="G11" s="132">
        <f t="shared" si="1"/>
        <v>5.7257177153145947E-2</v>
      </c>
      <c r="H11" s="68">
        <f t="shared" si="2"/>
        <v>2862</v>
      </c>
      <c r="I11" s="52">
        <f t="shared" si="4"/>
        <v>2.2036064614484364E-2</v>
      </c>
      <c r="J11" s="56">
        <f t="shared" si="3"/>
        <v>1331</v>
      </c>
      <c r="L11" s="79" t="s">
        <v>399</v>
      </c>
      <c r="M11" s="157">
        <v>7.2486210659823608E-2</v>
      </c>
      <c r="N11" s="10"/>
      <c r="O11" s="4"/>
      <c r="P11" s="11"/>
      <c r="S11" s="4"/>
      <c r="T11" s="4"/>
      <c r="U11" s="11"/>
    </row>
    <row r="12" spans="1:21" ht="15.75" customHeight="1" thickBot="1">
      <c r="A12" s="54">
        <v>11</v>
      </c>
      <c r="B12" s="133" t="s">
        <v>102</v>
      </c>
      <c r="C12" s="42">
        <v>9417</v>
      </c>
      <c r="D12" s="42">
        <v>9604</v>
      </c>
      <c r="E12" s="42">
        <v>9643</v>
      </c>
      <c r="F12" s="132">
        <f t="shared" si="0"/>
        <v>3.152066363696093E-3</v>
      </c>
      <c r="G12" s="132">
        <f t="shared" si="1"/>
        <v>2.3999150472549646E-2</v>
      </c>
      <c r="H12" s="68">
        <f t="shared" si="2"/>
        <v>226</v>
      </c>
      <c r="I12" s="52">
        <f t="shared" si="4"/>
        <v>1.7400945502702536E-3</v>
      </c>
      <c r="J12" s="56">
        <f t="shared" si="3"/>
        <v>39</v>
      </c>
      <c r="L12" s="79" t="s">
        <v>390</v>
      </c>
      <c r="M12" s="157">
        <v>8.8529952974851764E-2</v>
      </c>
      <c r="N12" s="10"/>
      <c r="O12" s="4"/>
      <c r="P12" s="11"/>
      <c r="S12" s="4"/>
      <c r="T12" s="10"/>
      <c r="U12" s="11"/>
    </row>
    <row r="13" spans="1:21" ht="15" thickBot="1">
      <c r="A13" s="54">
        <v>12</v>
      </c>
      <c r="B13" s="133" t="s">
        <v>103</v>
      </c>
      <c r="C13" s="42">
        <v>14170</v>
      </c>
      <c r="D13" s="42">
        <v>14875</v>
      </c>
      <c r="E13" s="42">
        <v>14972</v>
      </c>
      <c r="F13" s="132">
        <f t="shared" si="0"/>
        <v>4.8939891732093649E-3</v>
      </c>
      <c r="G13" s="132">
        <f t="shared" si="1"/>
        <v>5.6598447424135501E-2</v>
      </c>
      <c r="H13" s="68">
        <f t="shared" si="2"/>
        <v>802</v>
      </c>
      <c r="I13" s="52">
        <f t="shared" si="4"/>
        <v>6.1750257934369175E-3</v>
      </c>
      <c r="J13" s="56">
        <f t="shared" si="3"/>
        <v>97</v>
      </c>
      <c r="L13" s="79" t="s">
        <v>400</v>
      </c>
      <c r="M13" s="157">
        <v>9.1179937841603262E-2</v>
      </c>
      <c r="N13" s="10"/>
      <c r="O13" s="4"/>
      <c r="P13" s="11"/>
      <c r="S13" s="4"/>
      <c r="T13" s="4"/>
      <c r="U13" s="11"/>
    </row>
    <row r="14" spans="1:21" ht="15" thickBot="1">
      <c r="A14" s="54">
        <v>13</v>
      </c>
      <c r="B14" s="133" t="s">
        <v>104</v>
      </c>
      <c r="C14" s="42">
        <v>14744</v>
      </c>
      <c r="D14" s="42">
        <v>15606</v>
      </c>
      <c r="E14" s="42">
        <v>16120</v>
      </c>
      <c r="F14" s="132">
        <f t="shared" si="0"/>
        <v>5.2692429516520813E-3</v>
      </c>
      <c r="G14" s="132">
        <f t="shared" si="1"/>
        <v>9.3326098752034722E-2</v>
      </c>
      <c r="H14" s="68">
        <f t="shared" si="2"/>
        <v>1376</v>
      </c>
      <c r="I14" s="52">
        <f t="shared" si="4"/>
        <v>1.0594557969787031E-2</v>
      </c>
      <c r="J14" s="56">
        <f t="shared" si="3"/>
        <v>514</v>
      </c>
      <c r="L14" s="79" t="s">
        <v>401</v>
      </c>
      <c r="M14" s="157">
        <v>9.3326098752034722E-2</v>
      </c>
      <c r="N14" s="10"/>
      <c r="O14" s="4"/>
      <c r="P14" s="11"/>
      <c r="S14" s="4"/>
      <c r="T14" s="4"/>
      <c r="U14" s="11"/>
    </row>
    <row r="15" spans="1:21" ht="15" thickBot="1">
      <c r="A15" s="54">
        <v>14</v>
      </c>
      <c r="B15" s="133" t="s">
        <v>105</v>
      </c>
      <c r="C15" s="42">
        <v>15215</v>
      </c>
      <c r="D15" s="42">
        <v>15356</v>
      </c>
      <c r="E15" s="42">
        <v>15427</v>
      </c>
      <c r="F15" s="132">
        <f t="shared" si="0"/>
        <v>5.0427178049092213E-3</v>
      </c>
      <c r="G15" s="132">
        <f t="shared" si="1"/>
        <v>1.3933618139993428E-2</v>
      </c>
      <c r="H15" s="68">
        <f t="shared" si="2"/>
        <v>212</v>
      </c>
      <c r="I15" s="52">
        <f t="shared" si="4"/>
        <v>1.6323010825543972E-3</v>
      </c>
      <c r="J15" s="56">
        <f t="shared" si="3"/>
        <v>71</v>
      </c>
      <c r="L15" s="79" t="s">
        <v>402</v>
      </c>
      <c r="M15" s="157">
        <v>0.11218842507186065</v>
      </c>
      <c r="N15" s="10"/>
      <c r="O15" s="4"/>
      <c r="P15" s="11"/>
      <c r="S15" s="4"/>
      <c r="T15" s="10"/>
      <c r="U15" s="11"/>
    </row>
    <row r="16" spans="1:21">
      <c r="A16" s="54">
        <v>15</v>
      </c>
      <c r="B16" s="133" t="s">
        <v>106</v>
      </c>
      <c r="C16" s="42">
        <v>12283</v>
      </c>
      <c r="D16" s="42">
        <v>12817</v>
      </c>
      <c r="E16" s="42">
        <v>12968</v>
      </c>
      <c r="F16" s="132">
        <f t="shared" si="0"/>
        <v>4.2389294415027413E-3</v>
      </c>
      <c r="G16" s="132">
        <f t="shared" si="1"/>
        <v>5.5768134820483595E-2</v>
      </c>
      <c r="H16" s="68">
        <f t="shared" si="2"/>
        <v>685</v>
      </c>
      <c r="I16" s="52">
        <f t="shared" si="4"/>
        <v>5.2741803846686891E-3</v>
      </c>
      <c r="J16" s="56">
        <f t="shared" si="3"/>
        <v>151</v>
      </c>
      <c r="L16" s="137" t="s">
        <v>403</v>
      </c>
      <c r="M16" s="157">
        <v>0.14765969691156725</v>
      </c>
      <c r="N16" s="10"/>
      <c r="O16" s="4"/>
      <c r="P16" s="11"/>
      <c r="S16" s="4"/>
      <c r="T16" s="4"/>
      <c r="U16" s="11"/>
    </row>
    <row r="17" spans="1:12">
      <c r="A17" s="54">
        <v>16</v>
      </c>
      <c r="B17" s="133" t="s">
        <v>107</v>
      </c>
      <c r="C17" s="42">
        <v>77014</v>
      </c>
      <c r="D17" s="42">
        <v>80640</v>
      </c>
      <c r="E17" s="42">
        <v>81456</v>
      </c>
      <c r="F17" s="132">
        <f t="shared" si="0"/>
        <v>2.6626020711524312E-2</v>
      </c>
      <c r="G17" s="132">
        <f t="shared" si="1"/>
        <v>5.7677824811073308E-2</v>
      </c>
      <c r="H17" s="68">
        <f t="shared" si="2"/>
        <v>4442</v>
      </c>
      <c r="I17" s="52">
        <f t="shared" si="4"/>
        <v>3.4201327399559583E-2</v>
      </c>
      <c r="J17" s="56">
        <f t="shared" si="3"/>
        <v>816</v>
      </c>
      <c r="L17" s="10"/>
    </row>
    <row r="18" spans="1:12">
      <c r="A18" s="54">
        <v>17</v>
      </c>
      <c r="B18" s="133" t="s">
        <v>108</v>
      </c>
      <c r="C18" s="42">
        <v>23300</v>
      </c>
      <c r="D18" s="42">
        <v>24046</v>
      </c>
      <c r="E18" s="42">
        <v>24247</v>
      </c>
      <c r="F18" s="132">
        <f t="shared" si="0"/>
        <v>7.9257651270910681E-3</v>
      </c>
      <c r="G18" s="132">
        <f t="shared" si="1"/>
        <v>4.0643776824034333E-2</v>
      </c>
      <c r="H18" s="68">
        <f t="shared" si="2"/>
        <v>947</v>
      </c>
      <c r="I18" s="52">
        <f t="shared" si="4"/>
        <v>7.2914581376368592E-3</v>
      </c>
      <c r="J18" s="56">
        <f t="shared" si="3"/>
        <v>201</v>
      </c>
      <c r="L18" s="4"/>
    </row>
    <row r="19" spans="1:12">
      <c r="A19" s="54">
        <v>18</v>
      </c>
      <c r="B19" s="133" t="s">
        <v>109</v>
      </c>
      <c r="C19" s="42">
        <v>9787</v>
      </c>
      <c r="D19" s="42">
        <v>9835</v>
      </c>
      <c r="E19" s="42">
        <v>9852</v>
      </c>
      <c r="F19" s="132">
        <f t="shared" si="0"/>
        <v>3.2203834714439393E-3</v>
      </c>
      <c r="G19" s="132">
        <f t="shared" si="1"/>
        <v>6.6414631654235206E-3</v>
      </c>
      <c r="H19" s="68">
        <f t="shared" si="2"/>
        <v>65</v>
      </c>
      <c r="I19" s="52">
        <f t="shared" si="4"/>
        <v>5.0046967153790484E-4</v>
      </c>
      <c r="J19" s="56">
        <f t="shared" si="3"/>
        <v>17</v>
      </c>
      <c r="K19" s="4"/>
      <c r="L19" s="4"/>
    </row>
    <row r="20" spans="1:12">
      <c r="A20" s="54">
        <v>19</v>
      </c>
      <c r="B20" s="133" t="s">
        <v>110</v>
      </c>
      <c r="C20" s="42">
        <v>20305</v>
      </c>
      <c r="D20" s="42">
        <v>20651</v>
      </c>
      <c r="E20" s="42">
        <v>20872</v>
      </c>
      <c r="F20" s="132">
        <f t="shared" si="0"/>
        <v>6.8225582436031162E-3</v>
      </c>
      <c r="G20" s="132">
        <f t="shared" si="1"/>
        <v>2.7924156611672003E-2</v>
      </c>
      <c r="H20" s="68">
        <f t="shared" si="2"/>
        <v>567</v>
      </c>
      <c r="I20" s="52">
        <f t="shared" si="4"/>
        <v>4.3656354424921849E-3</v>
      </c>
      <c r="J20" s="56">
        <f t="shared" si="3"/>
        <v>221</v>
      </c>
      <c r="K20" s="4"/>
      <c r="L20" s="4"/>
    </row>
    <row r="21" spans="1:12">
      <c r="A21" s="54">
        <v>20</v>
      </c>
      <c r="B21" s="133" t="s">
        <v>111</v>
      </c>
      <c r="C21" s="42">
        <v>35294</v>
      </c>
      <c r="D21" s="42">
        <v>36241</v>
      </c>
      <c r="E21" s="42">
        <v>36732</v>
      </c>
      <c r="F21" s="132">
        <f t="shared" si="0"/>
        <v>1.2006813405712422E-2</v>
      </c>
      <c r="G21" s="132">
        <f t="shared" si="1"/>
        <v>4.0743469144897147E-2</v>
      </c>
      <c r="H21" s="68">
        <f t="shared" si="2"/>
        <v>1438</v>
      </c>
      <c r="I21" s="52">
        <f t="shared" si="4"/>
        <v>1.1071929041100109E-2</v>
      </c>
      <c r="J21" s="56">
        <f t="shared" si="3"/>
        <v>491</v>
      </c>
      <c r="K21" s="4"/>
      <c r="L21" s="4"/>
    </row>
    <row r="22" spans="1:12">
      <c r="A22" s="54">
        <v>21</v>
      </c>
      <c r="B22" s="133" t="s">
        <v>112</v>
      </c>
      <c r="C22" s="42">
        <v>61554</v>
      </c>
      <c r="D22" s="42">
        <v>62537</v>
      </c>
      <c r="E22" s="42">
        <v>62457</v>
      </c>
      <c r="F22" s="132">
        <f t="shared" si="0"/>
        <v>2.0415701428742807E-2</v>
      </c>
      <c r="G22" s="132">
        <f t="shared" si="1"/>
        <v>1.4670045813432108E-2</v>
      </c>
      <c r="H22" s="68">
        <f t="shared" si="2"/>
        <v>903</v>
      </c>
      <c r="I22" s="52">
        <f t="shared" si="4"/>
        <v>6.9526786676727386E-3</v>
      </c>
      <c r="J22" s="56">
        <f t="shared" si="3"/>
        <v>-80</v>
      </c>
      <c r="K22" s="4"/>
      <c r="L22" s="4"/>
    </row>
    <row r="23" spans="1:12">
      <c r="A23" s="54">
        <v>22</v>
      </c>
      <c r="B23" s="133" t="s">
        <v>113</v>
      </c>
      <c r="C23" s="42">
        <v>19935</v>
      </c>
      <c r="D23" s="42">
        <v>19893</v>
      </c>
      <c r="E23" s="42">
        <v>19967</v>
      </c>
      <c r="F23" s="132">
        <f t="shared" si="0"/>
        <v>6.5267353607715321E-3</v>
      </c>
      <c r="G23" s="132">
        <f t="shared" si="1"/>
        <v>1.6052169551040883E-3</v>
      </c>
      <c r="H23" s="68">
        <f t="shared" si="2"/>
        <v>32</v>
      </c>
      <c r="I23" s="52">
        <f t="shared" si="4"/>
        <v>2.4638506906481469E-4</v>
      </c>
      <c r="J23" s="56">
        <f t="shared" si="3"/>
        <v>74</v>
      </c>
      <c r="K23" s="4"/>
      <c r="L23" s="4"/>
    </row>
    <row r="24" spans="1:12">
      <c r="A24" s="54">
        <v>23</v>
      </c>
      <c r="B24" s="133" t="s">
        <v>114</v>
      </c>
      <c r="C24" s="42">
        <v>27178</v>
      </c>
      <c r="D24" s="42">
        <v>27397</v>
      </c>
      <c r="E24" s="42">
        <v>27786</v>
      </c>
      <c r="F24" s="132">
        <f t="shared" si="0"/>
        <v>9.0825796932136917E-3</v>
      </c>
      <c r="G24" s="132">
        <f t="shared" si="1"/>
        <v>2.2371035396276402E-2</v>
      </c>
      <c r="H24" s="68">
        <f t="shared" si="2"/>
        <v>608</v>
      </c>
      <c r="I24" s="52">
        <f t="shared" si="4"/>
        <v>4.681316312231479E-3</v>
      </c>
      <c r="J24" s="56">
        <f t="shared" si="3"/>
        <v>389</v>
      </c>
      <c r="K24" s="4"/>
      <c r="L24" s="4"/>
    </row>
    <row r="25" spans="1:12">
      <c r="A25" s="54">
        <v>24</v>
      </c>
      <c r="B25" s="133" t="s">
        <v>115</v>
      </c>
      <c r="C25" s="42">
        <v>14232</v>
      </c>
      <c r="D25" s="42">
        <v>14532</v>
      </c>
      <c r="E25" s="42">
        <v>14465</v>
      </c>
      <c r="F25" s="132">
        <f t="shared" si="0"/>
        <v>4.728262983600952E-3</v>
      </c>
      <c r="G25" s="132">
        <f t="shared" si="1"/>
        <v>1.6371557054525015E-2</v>
      </c>
      <c r="H25" s="68">
        <f t="shared" si="2"/>
        <v>233</v>
      </c>
      <c r="I25" s="52">
        <f t="shared" si="4"/>
        <v>1.7939912841281819E-3</v>
      </c>
      <c r="J25" s="56">
        <f t="shared" si="3"/>
        <v>-67</v>
      </c>
      <c r="K25" s="4"/>
      <c r="L25" s="4"/>
    </row>
    <row r="26" spans="1:12">
      <c r="A26" s="54">
        <v>25</v>
      </c>
      <c r="B26" s="133" t="s">
        <v>116</v>
      </c>
      <c r="C26" s="42">
        <v>38559</v>
      </c>
      <c r="D26" s="42">
        <v>38866</v>
      </c>
      <c r="E26" s="42">
        <v>39188</v>
      </c>
      <c r="F26" s="132">
        <f t="shared" si="0"/>
        <v>1.2809621140778025E-2</v>
      </c>
      <c r="G26" s="132">
        <f t="shared" si="1"/>
        <v>1.6312663710158458E-2</v>
      </c>
      <c r="H26" s="68">
        <f t="shared" si="2"/>
        <v>629</v>
      </c>
      <c r="I26" s="52">
        <f t="shared" si="4"/>
        <v>4.8430065138052635E-3</v>
      </c>
      <c r="J26" s="56">
        <f t="shared" si="3"/>
        <v>322</v>
      </c>
      <c r="K26" s="4"/>
      <c r="L26" s="4"/>
    </row>
    <row r="27" spans="1:12">
      <c r="A27" s="54">
        <v>26</v>
      </c>
      <c r="B27" s="133" t="s">
        <v>117</v>
      </c>
      <c r="C27" s="42">
        <v>39778</v>
      </c>
      <c r="D27" s="42">
        <v>41139</v>
      </c>
      <c r="E27" s="42">
        <v>41645</v>
      </c>
      <c r="F27" s="132">
        <f t="shared" si="0"/>
        <v>1.3612755751957252E-2</v>
      </c>
      <c r="G27" s="132">
        <f t="shared" si="1"/>
        <v>4.6935491980491732E-2</v>
      </c>
      <c r="H27" s="68">
        <f t="shared" si="2"/>
        <v>1867</v>
      </c>
      <c r="I27" s="52">
        <f t="shared" si="4"/>
        <v>1.4375028873250281E-2</v>
      </c>
      <c r="J27" s="56">
        <f t="shared" si="3"/>
        <v>506</v>
      </c>
      <c r="K27" s="4"/>
      <c r="L27" s="4"/>
    </row>
    <row r="28" spans="1:12">
      <c r="A28" s="54">
        <v>27</v>
      </c>
      <c r="B28" s="133" t="s">
        <v>118</v>
      </c>
      <c r="C28" s="42">
        <v>49103</v>
      </c>
      <c r="D28" s="42">
        <v>51540</v>
      </c>
      <c r="E28" s="42">
        <v>51687</v>
      </c>
      <c r="F28" s="132">
        <f t="shared" si="0"/>
        <v>1.6895245684990144E-2</v>
      </c>
      <c r="G28" s="132">
        <f t="shared" si="1"/>
        <v>5.2624075922041422E-2</v>
      </c>
      <c r="H28" s="68">
        <f t="shared" si="2"/>
        <v>2584</v>
      </c>
      <c r="I28" s="52">
        <f t="shared" si="4"/>
        <v>1.9895594326983786E-2</v>
      </c>
      <c r="J28" s="56">
        <f t="shared" si="3"/>
        <v>147</v>
      </c>
      <c r="K28" s="4"/>
      <c r="L28" s="4"/>
    </row>
    <row r="29" spans="1:12">
      <c r="A29" s="54">
        <v>28</v>
      </c>
      <c r="B29" s="133" t="s">
        <v>119</v>
      </c>
      <c r="C29" s="42">
        <v>18083</v>
      </c>
      <c r="D29" s="42">
        <v>18408</v>
      </c>
      <c r="E29" s="42">
        <v>18452</v>
      </c>
      <c r="F29" s="132">
        <f t="shared" si="0"/>
        <v>6.0315180486280517E-3</v>
      </c>
      <c r="G29" s="132">
        <f t="shared" si="1"/>
        <v>2.0405906099651608E-2</v>
      </c>
      <c r="H29" s="68">
        <f t="shared" si="2"/>
        <v>369</v>
      </c>
      <c r="I29" s="52">
        <f t="shared" si="4"/>
        <v>2.8411278276536441E-3</v>
      </c>
      <c r="J29" s="56">
        <f t="shared" si="3"/>
        <v>44</v>
      </c>
      <c r="K29" s="4"/>
      <c r="L29" s="4"/>
    </row>
    <row r="30" spans="1:12">
      <c r="A30" s="54">
        <v>29</v>
      </c>
      <c r="B30" s="133" t="s">
        <v>120</v>
      </c>
      <c r="C30" s="42">
        <v>7397</v>
      </c>
      <c r="D30" s="42">
        <v>7241</v>
      </c>
      <c r="E30" s="42">
        <v>7261</v>
      </c>
      <c r="F30" s="132">
        <f t="shared" si="0"/>
        <v>2.373447461038819E-3</v>
      </c>
      <c r="G30" s="132">
        <f t="shared" si="1"/>
        <v>-1.8385832094092201E-2</v>
      </c>
      <c r="H30" s="68">
        <f t="shared" si="2"/>
        <v>-136</v>
      </c>
      <c r="I30" s="52">
        <f t="shared" si="4"/>
        <v>-1.0471365435254624E-3</v>
      </c>
      <c r="J30" s="56">
        <f t="shared" si="3"/>
        <v>20</v>
      </c>
      <c r="K30" s="4"/>
      <c r="L30" s="4"/>
    </row>
    <row r="31" spans="1:12">
      <c r="A31" s="54">
        <v>30</v>
      </c>
      <c r="B31" s="133" t="s">
        <v>121</v>
      </c>
      <c r="C31" s="42">
        <v>20852</v>
      </c>
      <c r="D31" s="42">
        <v>23842</v>
      </c>
      <c r="E31" s="42">
        <v>23931</v>
      </c>
      <c r="F31" s="132">
        <f t="shared" si="0"/>
        <v>7.8224722751852327E-3</v>
      </c>
      <c r="G31" s="132">
        <f t="shared" si="1"/>
        <v>0.14765969691156725</v>
      </c>
      <c r="H31" s="68">
        <f t="shared" si="2"/>
        <v>3079</v>
      </c>
      <c r="I31" s="52">
        <f t="shared" si="4"/>
        <v>2.3706863364080136E-2</v>
      </c>
      <c r="J31" s="56">
        <f t="shared" si="3"/>
        <v>89</v>
      </c>
      <c r="K31" s="4"/>
      <c r="L31" s="4"/>
    </row>
    <row r="32" spans="1:12">
      <c r="A32" s="54">
        <v>31</v>
      </c>
      <c r="B32" s="133" t="s">
        <v>122</v>
      </c>
      <c r="C32" s="42">
        <v>46909</v>
      </c>
      <c r="D32" s="42">
        <v>48974</v>
      </c>
      <c r="E32" s="42">
        <v>50024</v>
      </c>
      <c r="F32" s="132">
        <f t="shared" si="0"/>
        <v>1.6351650708030005E-2</v>
      </c>
      <c r="G32" s="132">
        <f t="shared" si="1"/>
        <v>6.6405167451874914E-2</v>
      </c>
      <c r="H32" s="68">
        <f t="shared" si="2"/>
        <v>3115</v>
      </c>
      <c r="I32" s="52">
        <f t="shared" si="4"/>
        <v>2.3984046566778053E-2</v>
      </c>
      <c r="J32" s="56">
        <f t="shared" si="3"/>
        <v>1050</v>
      </c>
      <c r="K32" s="4"/>
      <c r="L32" s="4"/>
    </row>
    <row r="33" spans="1:12">
      <c r="A33" s="54">
        <v>32</v>
      </c>
      <c r="B33" s="133" t="s">
        <v>123</v>
      </c>
      <c r="C33" s="42">
        <v>23309</v>
      </c>
      <c r="D33" s="42">
        <v>26148</v>
      </c>
      <c r="E33" s="42">
        <v>25924</v>
      </c>
      <c r="F33" s="132">
        <f t="shared" si="0"/>
        <v>8.4739363696419694E-3</v>
      </c>
      <c r="G33" s="132">
        <f t="shared" si="1"/>
        <v>0.11218842507186065</v>
      </c>
      <c r="H33" s="68">
        <f t="shared" si="2"/>
        <v>2615</v>
      </c>
      <c r="I33" s="52">
        <f t="shared" si="4"/>
        <v>2.0134279862640325E-2</v>
      </c>
      <c r="J33" s="56">
        <f t="shared" si="3"/>
        <v>-224</v>
      </c>
      <c r="K33" s="4"/>
      <c r="L33" s="11"/>
    </row>
    <row r="34" spans="1:12">
      <c r="A34" s="54">
        <v>33</v>
      </c>
      <c r="B34" s="133" t="s">
        <v>124</v>
      </c>
      <c r="C34" s="42">
        <v>59846</v>
      </c>
      <c r="D34" s="42">
        <v>62153</v>
      </c>
      <c r="E34" s="42">
        <v>62864</v>
      </c>
      <c r="F34" s="132">
        <f t="shared" si="0"/>
        <v>2.054874000698861E-2</v>
      </c>
      <c r="G34" s="132">
        <f t="shared" si="1"/>
        <v>5.0429435551248201E-2</v>
      </c>
      <c r="H34" s="68">
        <f t="shared" si="2"/>
        <v>3018</v>
      </c>
      <c r="I34" s="52">
        <f t="shared" si="4"/>
        <v>2.3237191826175334E-2</v>
      </c>
      <c r="J34" s="56">
        <f t="shared" si="3"/>
        <v>711</v>
      </c>
    </row>
    <row r="35" spans="1:12">
      <c r="A35" s="54">
        <v>34</v>
      </c>
      <c r="B35" s="133" t="s">
        <v>125</v>
      </c>
      <c r="C35" s="42">
        <v>340871</v>
      </c>
      <c r="D35" s="42">
        <v>352799</v>
      </c>
      <c r="E35" s="42">
        <v>355493</v>
      </c>
      <c r="F35" s="132">
        <f t="shared" si="0"/>
        <v>0.11620217026126881</v>
      </c>
      <c r="G35" s="132">
        <f t="shared" si="1"/>
        <v>4.2895992912274729E-2</v>
      </c>
      <c r="H35" s="68">
        <f t="shared" si="2"/>
        <v>14622</v>
      </c>
      <c r="I35" s="52">
        <f t="shared" si="4"/>
        <v>0.11258257749580375</v>
      </c>
      <c r="J35" s="56">
        <f t="shared" si="3"/>
        <v>2694</v>
      </c>
    </row>
    <row r="36" spans="1:12">
      <c r="A36" s="54">
        <v>35</v>
      </c>
      <c r="B36" s="133" t="s">
        <v>126</v>
      </c>
      <c r="C36" s="42">
        <v>155171</v>
      </c>
      <c r="D36" s="42">
        <v>160411</v>
      </c>
      <c r="E36" s="42">
        <v>164156</v>
      </c>
      <c r="F36" s="132">
        <f t="shared" si="0"/>
        <v>5.3658675308399441E-2</v>
      </c>
      <c r="G36" s="132">
        <f t="shared" si="1"/>
        <v>5.7903860901843775E-2</v>
      </c>
      <c r="H36" s="68">
        <f t="shared" si="2"/>
        <v>8985</v>
      </c>
      <c r="I36" s="52">
        <f t="shared" si="4"/>
        <v>6.9180307673354993E-2</v>
      </c>
      <c r="J36" s="56">
        <f t="shared" si="3"/>
        <v>3745</v>
      </c>
    </row>
    <row r="37" spans="1:12">
      <c r="A37" s="54">
        <v>36</v>
      </c>
      <c r="B37" s="133" t="s">
        <v>127</v>
      </c>
      <c r="C37" s="42">
        <v>13837</v>
      </c>
      <c r="D37" s="42">
        <v>14031</v>
      </c>
      <c r="E37" s="42">
        <v>14165</v>
      </c>
      <c r="F37" s="132">
        <f t="shared" si="0"/>
        <v>4.6302001495131346E-3</v>
      </c>
      <c r="G37" s="132">
        <f t="shared" si="1"/>
        <v>2.3704560237045601E-2</v>
      </c>
      <c r="H37" s="68">
        <f t="shared" si="2"/>
        <v>328</v>
      </c>
      <c r="I37" s="52">
        <f t="shared" si="4"/>
        <v>2.5254469579143505E-3</v>
      </c>
      <c r="J37" s="56">
        <f t="shared" si="3"/>
        <v>134</v>
      </c>
    </row>
    <row r="38" spans="1:12">
      <c r="A38" s="54">
        <v>37</v>
      </c>
      <c r="B38" s="133" t="s">
        <v>128</v>
      </c>
      <c r="C38" s="42">
        <v>18124</v>
      </c>
      <c r="D38" s="42">
        <v>18464</v>
      </c>
      <c r="E38" s="42">
        <v>18571</v>
      </c>
      <c r="F38" s="132">
        <f t="shared" si="0"/>
        <v>6.0704163061495531E-3</v>
      </c>
      <c r="G38" s="132">
        <f t="shared" si="1"/>
        <v>2.4663429706466563E-2</v>
      </c>
      <c r="H38" s="68">
        <f t="shared" si="2"/>
        <v>447</v>
      </c>
      <c r="I38" s="52">
        <f t="shared" si="4"/>
        <v>3.44169143349913E-3</v>
      </c>
      <c r="J38" s="56">
        <f t="shared" si="3"/>
        <v>107</v>
      </c>
    </row>
    <row r="39" spans="1:12">
      <c r="A39" s="54">
        <v>38</v>
      </c>
      <c r="B39" s="133" t="s">
        <v>129</v>
      </c>
      <c r="C39" s="42">
        <v>48580</v>
      </c>
      <c r="D39" s="42">
        <v>50571</v>
      </c>
      <c r="E39" s="42">
        <v>51301</v>
      </c>
      <c r="F39" s="132">
        <f t="shared" si="0"/>
        <v>1.6769071505130483E-2</v>
      </c>
      <c r="G39" s="132">
        <f t="shared" si="1"/>
        <v>5.601070399341293E-2</v>
      </c>
      <c r="H39" s="68">
        <f t="shared" si="2"/>
        <v>2721</v>
      </c>
      <c r="I39" s="52">
        <f t="shared" si="4"/>
        <v>2.0950430403917523E-2</v>
      </c>
      <c r="J39" s="56">
        <f t="shared" si="3"/>
        <v>730</v>
      </c>
    </row>
    <row r="40" spans="1:12">
      <c r="A40" s="54">
        <v>39</v>
      </c>
      <c r="B40" s="133" t="s">
        <v>130</v>
      </c>
      <c r="C40" s="42">
        <v>13741</v>
      </c>
      <c r="D40" s="42">
        <v>13623</v>
      </c>
      <c r="E40" s="42">
        <v>13700</v>
      </c>
      <c r="F40" s="132">
        <f t="shared" si="0"/>
        <v>4.4782027566770168E-3</v>
      </c>
      <c r="G40" s="132">
        <f t="shared" si="1"/>
        <v>-2.9837711956917255E-3</v>
      </c>
      <c r="H40" s="68">
        <f t="shared" si="2"/>
        <v>-41</v>
      </c>
      <c r="I40" s="52">
        <f t="shared" si="4"/>
        <v>-3.1568086973929381E-4</v>
      </c>
      <c r="J40" s="56">
        <f t="shared" si="3"/>
        <v>77</v>
      </c>
    </row>
    <row r="41" spans="1:12">
      <c r="A41" s="54">
        <v>40</v>
      </c>
      <c r="B41" s="133" t="s">
        <v>131</v>
      </c>
      <c r="C41" s="42">
        <v>12003</v>
      </c>
      <c r="D41" s="42">
        <v>12536</v>
      </c>
      <c r="E41" s="42">
        <v>12570</v>
      </c>
      <c r="F41" s="132">
        <f t="shared" si="0"/>
        <v>4.1088327482795691E-3</v>
      </c>
      <c r="G41" s="132">
        <f t="shared" si="1"/>
        <v>4.7238190452386905E-2</v>
      </c>
      <c r="H41" s="68">
        <f t="shared" si="2"/>
        <v>567</v>
      </c>
      <c r="I41" s="52">
        <f t="shared" si="4"/>
        <v>4.3656354424921849E-3</v>
      </c>
      <c r="J41" s="56">
        <f t="shared" si="3"/>
        <v>34</v>
      </c>
    </row>
    <row r="42" spans="1:12">
      <c r="A42" s="54">
        <v>41</v>
      </c>
      <c r="B42" s="133" t="s">
        <v>132</v>
      </c>
      <c r="C42" s="42">
        <v>55195</v>
      </c>
      <c r="D42" s="42">
        <v>58058</v>
      </c>
      <c r="E42" s="42">
        <v>58421</v>
      </c>
      <c r="F42" s="132">
        <f t="shared" si="0"/>
        <v>1.9096429434148028E-2</v>
      </c>
      <c r="G42" s="132">
        <f t="shared" si="1"/>
        <v>5.8447323127094844E-2</v>
      </c>
      <c r="H42" s="68">
        <f t="shared" si="2"/>
        <v>3226</v>
      </c>
      <c r="I42" s="52">
        <f t="shared" si="4"/>
        <v>2.4838694775096631E-2</v>
      </c>
      <c r="J42" s="56">
        <f t="shared" si="3"/>
        <v>363</v>
      </c>
    </row>
    <row r="43" spans="1:12">
      <c r="A43" s="54">
        <v>42</v>
      </c>
      <c r="B43" s="133" t="s">
        <v>133</v>
      </c>
      <c r="C43" s="42">
        <v>74975</v>
      </c>
      <c r="D43" s="42">
        <v>78546</v>
      </c>
      <c r="E43" s="42">
        <v>79191</v>
      </c>
      <c r="F43" s="132">
        <f t="shared" si="0"/>
        <v>2.5885646314161286E-2</v>
      </c>
      <c r="G43" s="132">
        <f t="shared" si="1"/>
        <v>5.6232077359119705E-2</v>
      </c>
      <c r="H43" s="68">
        <f t="shared" si="2"/>
        <v>4216</v>
      </c>
      <c r="I43" s="52">
        <f t="shared" si="4"/>
        <v>3.2461232849289333E-2</v>
      </c>
      <c r="J43" s="56">
        <f t="shared" si="3"/>
        <v>645</v>
      </c>
    </row>
    <row r="44" spans="1:12">
      <c r="A44" s="54">
        <v>43</v>
      </c>
      <c r="B44" s="133" t="s">
        <v>134</v>
      </c>
      <c r="C44" s="42">
        <v>22064</v>
      </c>
      <c r="D44" s="42">
        <v>22443</v>
      </c>
      <c r="E44" s="42">
        <v>22569</v>
      </c>
      <c r="F44" s="132">
        <f t="shared" si="0"/>
        <v>7.3772670084265397E-3</v>
      </c>
      <c r="G44" s="132">
        <f t="shared" si="1"/>
        <v>2.2887962291515591E-2</v>
      </c>
      <c r="H44" s="68">
        <f t="shared" si="2"/>
        <v>505</v>
      </c>
      <c r="I44" s="52">
        <f t="shared" si="4"/>
        <v>3.8882643711791063E-3</v>
      </c>
      <c r="J44" s="56">
        <f t="shared" si="3"/>
        <v>126</v>
      </c>
    </row>
    <row r="45" spans="1:12">
      <c r="A45" s="54">
        <v>44</v>
      </c>
      <c r="B45" s="133" t="s">
        <v>135</v>
      </c>
      <c r="C45" s="42">
        <v>38665</v>
      </c>
      <c r="D45" s="42">
        <v>39101</v>
      </c>
      <c r="E45" s="42">
        <v>39726</v>
      </c>
      <c r="F45" s="132">
        <f t="shared" si="0"/>
        <v>1.2985480489908843E-2</v>
      </c>
      <c r="G45" s="132">
        <f t="shared" si="1"/>
        <v>2.7440837967153756E-2</v>
      </c>
      <c r="H45" s="68">
        <f t="shared" si="2"/>
        <v>1061</v>
      </c>
      <c r="I45" s="52">
        <f t="shared" si="4"/>
        <v>8.169204946180262E-3</v>
      </c>
      <c r="J45" s="56">
        <f t="shared" si="3"/>
        <v>625</v>
      </c>
    </row>
    <row r="46" spans="1:12">
      <c r="A46" s="54">
        <v>45</v>
      </c>
      <c r="B46" s="133" t="s">
        <v>136</v>
      </c>
      <c r="C46" s="42">
        <v>43027</v>
      </c>
      <c r="D46" s="42">
        <v>44573</v>
      </c>
      <c r="E46" s="42">
        <v>44866</v>
      </c>
      <c r="F46" s="132">
        <f t="shared" si="0"/>
        <v>1.466562371394679E-2</v>
      </c>
      <c r="G46" s="132">
        <f t="shared" si="1"/>
        <v>4.2740604736560765E-2</v>
      </c>
      <c r="H46" s="68">
        <f t="shared" si="2"/>
        <v>1839</v>
      </c>
      <c r="I46" s="52">
        <f t="shared" si="4"/>
        <v>1.4159441937818568E-2</v>
      </c>
      <c r="J46" s="56">
        <f t="shared" si="3"/>
        <v>293</v>
      </c>
    </row>
    <row r="47" spans="1:12">
      <c r="A47" s="54">
        <v>46</v>
      </c>
      <c r="B47" s="133" t="s">
        <v>137</v>
      </c>
      <c r="C47" s="42">
        <v>35684</v>
      </c>
      <c r="D47" s="42">
        <v>37548</v>
      </c>
      <c r="E47" s="42">
        <v>37948</v>
      </c>
      <c r="F47" s="132">
        <f t="shared" si="0"/>
        <v>1.2404294759881709E-2</v>
      </c>
      <c r="G47" s="132">
        <f t="shared" si="1"/>
        <v>6.3445802040130034E-2</v>
      </c>
      <c r="H47" s="68">
        <f t="shared" si="2"/>
        <v>2264</v>
      </c>
      <c r="I47" s="52">
        <f t="shared" si="4"/>
        <v>1.7431743636335637E-2</v>
      </c>
      <c r="J47" s="56">
        <f t="shared" si="3"/>
        <v>400</v>
      </c>
    </row>
    <row r="48" spans="1:12">
      <c r="A48" s="54">
        <v>47</v>
      </c>
      <c r="B48" s="133" t="s">
        <v>138</v>
      </c>
      <c r="C48" s="42">
        <v>26756</v>
      </c>
      <c r="D48" s="42">
        <v>27759</v>
      </c>
      <c r="E48" s="42">
        <v>27503</v>
      </c>
      <c r="F48" s="132">
        <f t="shared" si="0"/>
        <v>8.9900737530575169E-3</v>
      </c>
      <c r="G48" s="132">
        <f t="shared" si="1"/>
        <v>2.791897144565705E-2</v>
      </c>
      <c r="H48" s="68">
        <f t="shared" si="2"/>
        <v>747</v>
      </c>
      <c r="I48" s="52">
        <f t="shared" si="4"/>
        <v>5.7515514559817677E-3</v>
      </c>
      <c r="J48" s="56">
        <f t="shared" si="3"/>
        <v>-256</v>
      </c>
    </row>
    <row r="49" spans="1:10">
      <c r="A49" s="54">
        <v>48</v>
      </c>
      <c r="B49" s="133" t="s">
        <v>139</v>
      </c>
      <c r="C49" s="42">
        <v>35552</v>
      </c>
      <c r="D49" s="42">
        <v>36891</v>
      </c>
      <c r="E49" s="42">
        <v>37220</v>
      </c>
      <c r="F49" s="132">
        <f t="shared" si="0"/>
        <v>1.2166328949161939E-2</v>
      </c>
      <c r="G49" s="132">
        <f t="shared" si="1"/>
        <v>4.691719171917192E-2</v>
      </c>
      <c r="H49" s="68">
        <f t="shared" si="2"/>
        <v>1668</v>
      </c>
      <c r="I49" s="52">
        <f t="shared" si="4"/>
        <v>1.2842821725003464E-2</v>
      </c>
      <c r="J49" s="56">
        <f t="shared" si="3"/>
        <v>329</v>
      </c>
    </row>
    <row r="50" spans="1:10">
      <c r="A50" s="54">
        <v>49</v>
      </c>
      <c r="B50" s="133" t="s">
        <v>140</v>
      </c>
      <c r="C50" s="42">
        <v>14841</v>
      </c>
      <c r="D50" s="42">
        <v>15431</v>
      </c>
      <c r="E50" s="42">
        <v>15254</v>
      </c>
      <c r="F50" s="132">
        <f t="shared" si="0"/>
        <v>4.9861682372519135E-3</v>
      </c>
      <c r="G50" s="132">
        <f t="shared" si="1"/>
        <v>2.7828313455966577E-2</v>
      </c>
      <c r="H50" s="68">
        <f t="shared" si="2"/>
        <v>413</v>
      </c>
      <c r="I50" s="52">
        <f t="shared" si="4"/>
        <v>3.1799072976177642E-3</v>
      </c>
      <c r="J50" s="56">
        <f t="shared" si="3"/>
        <v>-177</v>
      </c>
    </row>
    <row r="51" spans="1:10">
      <c r="A51" s="54">
        <v>50</v>
      </c>
      <c r="B51" s="133" t="s">
        <v>141</v>
      </c>
      <c r="C51" s="42">
        <v>11947</v>
      </c>
      <c r="D51" s="42">
        <v>12365</v>
      </c>
      <c r="E51" s="42">
        <v>12495</v>
      </c>
      <c r="F51" s="132">
        <f t="shared" si="0"/>
        <v>4.0843170397576152E-3</v>
      </c>
      <c r="G51" s="132">
        <f t="shared" si="1"/>
        <v>4.5869255880137273E-2</v>
      </c>
      <c r="H51" s="68">
        <f t="shared" si="2"/>
        <v>548</v>
      </c>
      <c r="I51" s="52">
        <f t="shared" si="4"/>
        <v>4.2193443077349511E-3</v>
      </c>
      <c r="J51" s="56">
        <f t="shared" si="3"/>
        <v>130</v>
      </c>
    </row>
    <row r="52" spans="1:10">
      <c r="A52" s="54">
        <v>51</v>
      </c>
      <c r="B52" s="133" t="s">
        <v>142</v>
      </c>
      <c r="C52" s="42">
        <v>14827</v>
      </c>
      <c r="D52" s="42">
        <v>14912</v>
      </c>
      <c r="E52" s="42">
        <v>15028</v>
      </c>
      <c r="F52" s="132">
        <f t="shared" si="0"/>
        <v>4.9122942355724238E-3</v>
      </c>
      <c r="G52" s="132">
        <f t="shared" si="1"/>
        <v>1.3556349902205436E-2</v>
      </c>
      <c r="H52" s="68">
        <f t="shared" si="2"/>
        <v>201</v>
      </c>
      <c r="I52" s="52">
        <f t="shared" si="4"/>
        <v>1.5476062150633671E-3</v>
      </c>
      <c r="J52" s="56">
        <f t="shared" si="3"/>
        <v>116</v>
      </c>
    </row>
    <row r="53" spans="1:10">
      <c r="A53" s="54">
        <v>52</v>
      </c>
      <c r="B53" s="133" t="s">
        <v>143</v>
      </c>
      <c r="C53" s="42">
        <v>25171</v>
      </c>
      <c r="D53" s="42">
        <v>25921</v>
      </c>
      <c r="E53" s="42">
        <v>26107</v>
      </c>
      <c r="F53" s="132">
        <f t="shared" si="0"/>
        <v>8.5337546984355379E-3</v>
      </c>
      <c r="G53" s="132">
        <f t="shared" si="1"/>
        <v>3.7185650152953796E-2</v>
      </c>
      <c r="H53" s="68">
        <f t="shared" si="2"/>
        <v>936</v>
      </c>
      <c r="I53" s="52">
        <f t="shared" si="4"/>
        <v>7.206763270145829E-3</v>
      </c>
      <c r="J53" s="56">
        <f t="shared" si="3"/>
        <v>186</v>
      </c>
    </row>
    <row r="54" spans="1:10">
      <c r="A54" s="54">
        <v>53</v>
      </c>
      <c r="B54" s="133" t="s">
        <v>144</v>
      </c>
      <c r="C54" s="42">
        <v>15392</v>
      </c>
      <c r="D54" s="42">
        <v>15474</v>
      </c>
      <c r="E54" s="42">
        <v>15661</v>
      </c>
      <c r="F54" s="132">
        <f t="shared" si="0"/>
        <v>5.11920681549772E-3</v>
      </c>
      <c r="G54" s="132">
        <f t="shared" si="1"/>
        <v>1.7476611226611226E-2</v>
      </c>
      <c r="H54" s="68">
        <f t="shared" si="2"/>
        <v>269</v>
      </c>
      <c r="I54" s="52">
        <f t="shared" si="4"/>
        <v>2.0711744868260984E-3</v>
      </c>
      <c r="J54" s="56">
        <f t="shared" si="3"/>
        <v>187</v>
      </c>
    </row>
    <row r="55" spans="1:10">
      <c r="A55" s="54">
        <v>54</v>
      </c>
      <c r="B55" s="133" t="s">
        <v>145</v>
      </c>
      <c r="C55" s="42">
        <v>29475</v>
      </c>
      <c r="D55" s="42">
        <v>30270</v>
      </c>
      <c r="E55" s="42">
        <v>30370</v>
      </c>
      <c r="F55" s="132">
        <f t="shared" si="0"/>
        <v>9.9272275708234305E-3</v>
      </c>
      <c r="G55" s="132">
        <f t="shared" si="1"/>
        <v>3.0364715860899068E-2</v>
      </c>
      <c r="H55" s="68">
        <f t="shared" si="2"/>
        <v>895</v>
      </c>
      <c r="I55" s="52">
        <f t="shared" si="4"/>
        <v>6.8910824004065349E-3</v>
      </c>
      <c r="J55" s="56">
        <f t="shared" si="3"/>
        <v>100</v>
      </c>
    </row>
    <row r="56" spans="1:10">
      <c r="A56" s="54">
        <v>55</v>
      </c>
      <c r="B56" s="133" t="s">
        <v>146</v>
      </c>
      <c r="C56" s="42">
        <v>51951</v>
      </c>
      <c r="D56" s="42">
        <v>53636</v>
      </c>
      <c r="E56" s="42">
        <v>54294</v>
      </c>
      <c r="F56" s="132">
        <f t="shared" si="0"/>
        <v>1.7747411713213281E-2</v>
      </c>
      <c r="G56" s="132">
        <f t="shared" si="1"/>
        <v>4.5100190564185481E-2</v>
      </c>
      <c r="H56" s="68">
        <f t="shared" si="2"/>
        <v>2343</v>
      </c>
      <c r="I56" s="52">
        <f t="shared" si="4"/>
        <v>1.8040006775589399E-2</v>
      </c>
      <c r="J56" s="56">
        <f t="shared" si="3"/>
        <v>658</v>
      </c>
    </row>
    <row r="57" spans="1:10">
      <c r="A57" s="54">
        <v>56</v>
      </c>
      <c r="B57" s="133" t="s">
        <v>147</v>
      </c>
      <c r="C57" s="42">
        <v>15538</v>
      </c>
      <c r="D57" s="42">
        <v>15429</v>
      </c>
      <c r="E57" s="42">
        <v>15528</v>
      </c>
      <c r="F57" s="132">
        <f t="shared" si="0"/>
        <v>5.0757322923854539E-3</v>
      </c>
      <c r="G57" s="132">
        <f t="shared" si="1"/>
        <v>-6.4358347277641912E-4</v>
      </c>
      <c r="H57" s="68">
        <f t="shared" si="2"/>
        <v>-10</v>
      </c>
      <c r="I57" s="52">
        <f t="shared" si="4"/>
        <v>-7.6995334082754588E-5</v>
      </c>
      <c r="J57" s="56">
        <f t="shared" si="3"/>
        <v>99</v>
      </c>
    </row>
    <row r="58" spans="1:10">
      <c r="A58" s="54">
        <v>57</v>
      </c>
      <c r="B58" s="133" t="s">
        <v>148</v>
      </c>
      <c r="C58" s="42">
        <v>10193</v>
      </c>
      <c r="D58" s="42">
        <v>10467</v>
      </c>
      <c r="E58" s="42">
        <v>10524</v>
      </c>
      <c r="F58" s="132">
        <f t="shared" si="0"/>
        <v>3.4400442198006514E-3</v>
      </c>
      <c r="G58" s="132">
        <f t="shared" si="1"/>
        <v>3.2473265966839991E-2</v>
      </c>
      <c r="H58" s="68">
        <f t="shared" si="2"/>
        <v>331</v>
      </c>
      <c r="I58" s="52">
        <f t="shared" si="4"/>
        <v>2.548545558139177E-3</v>
      </c>
      <c r="J58" s="56">
        <f t="shared" si="3"/>
        <v>57</v>
      </c>
    </row>
    <row r="59" spans="1:10">
      <c r="A59" s="54">
        <v>58</v>
      </c>
      <c r="B59" s="133" t="s">
        <v>149</v>
      </c>
      <c r="C59" s="42">
        <v>28529</v>
      </c>
      <c r="D59" s="42">
        <v>29483</v>
      </c>
      <c r="E59" s="42">
        <v>29506</v>
      </c>
      <c r="F59" s="132">
        <f t="shared" si="0"/>
        <v>9.6448066086505142E-3</v>
      </c>
      <c r="G59" s="132">
        <f t="shared" si="1"/>
        <v>3.42458550948158E-2</v>
      </c>
      <c r="H59" s="68">
        <f t="shared" si="2"/>
        <v>977</v>
      </c>
      <c r="I59" s="52">
        <f t="shared" si="4"/>
        <v>7.5224441398851231E-3</v>
      </c>
      <c r="J59" s="56">
        <f t="shared" si="3"/>
        <v>23</v>
      </c>
    </row>
    <row r="60" spans="1:10">
      <c r="A60" s="54">
        <v>59</v>
      </c>
      <c r="B60" s="133" t="s">
        <v>150</v>
      </c>
      <c r="C60" s="42">
        <v>26559</v>
      </c>
      <c r="D60" s="42">
        <v>27709</v>
      </c>
      <c r="E60" s="42">
        <v>27989</v>
      </c>
      <c r="F60" s="132">
        <f t="shared" si="0"/>
        <v>9.1489355442797831E-3</v>
      </c>
      <c r="G60" s="132">
        <f t="shared" si="1"/>
        <v>5.3842388644150758E-2</v>
      </c>
      <c r="H60" s="68">
        <f t="shared" si="2"/>
        <v>1430</v>
      </c>
      <c r="I60" s="52">
        <f t="shared" si="4"/>
        <v>1.1010332773833906E-2</v>
      </c>
      <c r="J60" s="56">
        <f t="shared" si="3"/>
        <v>280</v>
      </c>
    </row>
    <row r="61" spans="1:10">
      <c r="A61" s="54">
        <v>60</v>
      </c>
      <c r="B61" s="133" t="s">
        <v>151</v>
      </c>
      <c r="C61" s="42">
        <v>25069</v>
      </c>
      <c r="D61" s="42">
        <v>25789</v>
      </c>
      <c r="E61" s="42">
        <v>25972</v>
      </c>
      <c r="F61" s="132">
        <f t="shared" si="0"/>
        <v>8.4896264230960201E-3</v>
      </c>
      <c r="G61" s="132">
        <f t="shared" si="1"/>
        <v>3.6020583190394515E-2</v>
      </c>
      <c r="H61" s="68">
        <f t="shared" si="2"/>
        <v>903</v>
      </c>
      <c r="I61" s="52">
        <f t="shared" si="4"/>
        <v>6.9526786676727386E-3</v>
      </c>
      <c r="J61" s="56">
        <f t="shared" si="3"/>
        <v>183</v>
      </c>
    </row>
    <row r="62" spans="1:10">
      <c r="A62" s="54">
        <v>61</v>
      </c>
      <c r="B62" s="133" t="s">
        <v>152</v>
      </c>
      <c r="C62" s="42">
        <v>36590</v>
      </c>
      <c r="D62" s="42">
        <v>37413</v>
      </c>
      <c r="E62" s="42">
        <v>37805</v>
      </c>
      <c r="F62" s="132">
        <f t="shared" si="0"/>
        <v>1.2357551475633183E-2</v>
      </c>
      <c r="G62" s="132">
        <f t="shared" si="1"/>
        <v>3.3205793932768513E-2</v>
      </c>
      <c r="H62" s="68">
        <f t="shared" si="2"/>
        <v>1215</v>
      </c>
      <c r="I62" s="52">
        <f t="shared" si="4"/>
        <v>9.3549330910546822E-3</v>
      </c>
      <c r="J62" s="56">
        <f t="shared" si="3"/>
        <v>392</v>
      </c>
    </row>
    <row r="63" spans="1:10">
      <c r="A63" s="54">
        <v>62</v>
      </c>
      <c r="B63" s="133" t="s">
        <v>153</v>
      </c>
      <c r="C63" s="42">
        <v>10125</v>
      </c>
      <c r="D63" s="42">
        <v>10491</v>
      </c>
      <c r="E63" s="42">
        <v>10492</v>
      </c>
      <c r="F63" s="132">
        <f t="shared" si="0"/>
        <v>3.4295841841646174E-3</v>
      </c>
      <c r="G63" s="132">
        <f t="shared" si="1"/>
        <v>3.6246913580246912E-2</v>
      </c>
      <c r="H63" s="68">
        <f t="shared" si="2"/>
        <v>367</v>
      </c>
      <c r="I63" s="52">
        <f t="shared" si="4"/>
        <v>2.8257287608370934E-3</v>
      </c>
      <c r="J63" s="56">
        <f t="shared" si="3"/>
        <v>1</v>
      </c>
    </row>
    <row r="64" spans="1:10">
      <c r="A64" s="54">
        <v>63</v>
      </c>
      <c r="B64" s="133" t="s">
        <v>154</v>
      </c>
      <c r="C64" s="42">
        <v>46655</v>
      </c>
      <c r="D64" s="42">
        <v>51066</v>
      </c>
      <c r="E64" s="42">
        <v>50909</v>
      </c>
      <c r="F64" s="132">
        <f t="shared" si="0"/>
        <v>1.6640936068589067E-2</v>
      </c>
      <c r="G64" s="132">
        <f t="shared" si="1"/>
        <v>9.1179937841603262E-2</v>
      </c>
      <c r="H64" s="68">
        <f t="shared" si="2"/>
        <v>4254</v>
      </c>
      <c r="I64" s="52">
        <f t="shared" si="4"/>
        <v>3.2753815118803799E-2</v>
      </c>
      <c r="J64" s="56">
        <f t="shared" si="3"/>
        <v>-157</v>
      </c>
    </row>
    <row r="65" spans="1:20">
      <c r="A65" s="54">
        <v>64</v>
      </c>
      <c r="B65" s="133" t="s">
        <v>155</v>
      </c>
      <c r="C65" s="42">
        <v>13094</v>
      </c>
      <c r="D65" s="42">
        <v>13479</v>
      </c>
      <c r="E65" s="42">
        <v>13656</v>
      </c>
      <c r="F65" s="132">
        <f t="shared" si="0"/>
        <v>4.4638202076774701E-3</v>
      </c>
      <c r="G65" s="132">
        <f t="shared" si="1"/>
        <v>4.2920421567129982E-2</v>
      </c>
      <c r="H65" s="68">
        <f t="shared" si="2"/>
        <v>562</v>
      </c>
      <c r="I65" s="52">
        <f t="shared" si="4"/>
        <v>4.3271377754508077E-3</v>
      </c>
      <c r="J65" s="56">
        <f t="shared" si="3"/>
        <v>177</v>
      </c>
    </row>
    <row r="66" spans="1:20">
      <c r="A66" s="54">
        <v>65</v>
      </c>
      <c r="B66" s="133" t="s">
        <v>156</v>
      </c>
      <c r="C66" s="42">
        <v>38215</v>
      </c>
      <c r="D66" s="42">
        <v>39919</v>
      </c>
      <c r="E66" s="42">
        <v>39963</v>
      </c>
      <c r="F66" s="132">
        <f t="shared" ref="F66:F83" si="5">E66/$E$83</f>
        <v>1.306295012883822E-2</v>
      </c>
      <c r="G66" s="132">
        <f t="shared" ref="G66:G83" si="6">(E66-C66)/C66</f>
        <v>4.5741201099044879E-2</v>
      </c>
      <c r="H66" s="68">
        <f t="shared" ref="H66:H83" si="7">E66-C66</f>
        <v>1748</v>
      </c>
      <c r="I66" s="52">
        <f t="shared" si="4"/>
        <v>1.3458784397665501E-2</v>
      </c>
      <c r="J66" s="56">
        <f t="shared" ref="J66:J83" si="8">E66-D66</f>
        <v>44</v>
      </c>
    </row>
    <row r="67" spans="1:20">
      <c r="A67" s="54">
        <v>66</v>
      </c>
      <c r="B67" s="133" t="s">
        <v>157</v>
      </c>
      <c r="C67" s="42">
        <v>18696</v>
      </c>
      <c r="D67" s="42">
        <v>19054</v>
      </c>
      <c r="E67" s="42">
        <v>19244</v>
      </c>
      <c r="F67" s="132">
        <f t="shared" si="5"/>
        <v>6.290403930619891E-3</v>
      </c>
      <c r="G67" s="132">
        <f t="shared" si="6"/>
        <v>2.9311082584510057E-2</v>
      </c>
      <c r="H67" s="68">
        <f t="shared" si="7"/>
        <v>548</v>
      </c>
      <c r="I67" s="52">
        <f t="shared" ref="I67:I83" si="9">H67/$H$83</f>
        <v>4.2193443077349511E-3</v>
      </c>
      <c r="J67" s="56">
        <f t="shared" si="8"/>
        <v>190</v>
      </c>
    </row>
    <row r="68" spans="1:20">
      <c r="A68" s="54">
        <v>67</v>
      </c>
      <c r="B68" s="133" t="s">
        <v>158</v>
      </c>
      <c r="C68" s="42">
        <v>23114</v>
      </c>
      <c r="D68" s="42">
        <v>23257</v>
      </c>
      <c r="E68" s="42">
        <v>23422</v>
      </c>
      <c r="F68" s="132">
        <f t="shared" si="5"/>
        <v>7.6560923333495682E-3</v>
      </c>
      <c r="G68" s="132">
        <f t="shared" si="6"/>
        <v>1.3325257419745608E-2</v>
      </c>
      <c r="H68" s="68">
        <f t="shared" si="7"/>
        <v>308</v>
      </c>
      <c r="I68" s="52">
        <f t="shared" si="9"/>
        <v>2.3714562897488413E-3</v>
      </c>
      <c r="J68" s="56">
        <f t="shared" si="8"/>
        <v>165</v>
      </c>
      <c r="S68" s="12"/>
      <c r="T68" s="12"/>
    </row>
    <row r="69" spans="1:20">
      <c r="A69" s="54">
        <v>68</v>
      </c>
      <c r="B69" s="133" t="s">
        <v>159</v>
      </c>
      <c r="C69" s="42">
        <v>13713</v>
      </c>
      <c r="D69" s="42">
        <v>13665</v>
      </c>
      <c r="E69" s="42">
        <v>13795</v>
      </c>
      <c r="F69" s="132">
        <f t="shared" si="5"/>
        <v>4.5092559874714919E-3</v>
      </c>
      <c r="G69" s="132">
        <f t="shared" si="6"/>
        <v>5.9797272660978631E-3</v>
      </c>
      <c r="H69" s="68">
        <f t="shared" si="7"/>
        <v>82</v>
      </c>
      <c r="I69" s="52">
        <f t="shared" si="9"/>
        <v>6.3136173947858762E-4</v>
      </c>
      <c r="J69" s="56">
        <f t="shared" si="8"/>
        <v>130</v>
      </c>
    </row>
    <row r="70" spans="1:20">
      <c r="A70" s="54">
        <v>69</v>
      </c>
      <c r="B70" s="133" t="s">
        <v>160</v>
      </c>
      <c r="C70" s="42">
        <v>4961</v>
      </c>
      <c r="D70" s="42">
        <v>5040</v>
      </c>
      <c r="E70" s="42">
        <v>5022</v>
      </c>
      <c r="F70" s="132">
        <f t="shared" si="5"/>
        <v>1.6415718426300713E-3</v>
      </c>
      <c r="G70" s="132">
        <f t="shared" si="6"/>
        <v>1.2295908083047773E-2</v>
      </c>
      <c r="H70" s="68">
        <f t="shared" si="7"/>
        <v>61</v>
      </c>
      <c r="I70" s="52">
        <f t="shared" si="9"/>
        <v>4.6967153790480296E-4</v>
      </c>
      <c r="J70" s="56">
        <f t="shared" si="8"/>
        <v>-18</v>
      </c>
    </row>
    <row r="71" spans="1:20">
      <c r="A71" s="54">
        <v>70</v>
      </c>
      <c r="B71" s="133" t="s">
        <v>161</v>
      </c>
      <c r="C71" s="42">
        <v>9133</v>
      </c>
      <c r="D71" s="42">
        <v>9530</v>
      </c>
      <c r="E71" s="42">
        <v>9618</v>
      </c>
      <c r="F71" s="132">
        <f t="shared" si="5"/>
        <v>3.1438944608554414E-3</v>
      </c>
      <c r="G71" s="132">
        <f t="shared" si="6"/>
        <v>5.3104127887879118E-2</v>
      </c>
      <c r="H71" s="68">
        <f t="shared" si="7"/>
        <v>485</v>
      </c>
      <c r="I71" s="52">
        <f t="shared" si="9"/>
        <v>3.7342737030135972E-3</v>
      </c>
      <c r="J71" s="56">
        <f t="shared" si="8"/>
        <v>88</v>
      </c>
    </row>
    <row r="72" spans="1:20">
      <c r="A72" s="54">
        <v>71</v>
      </c>
      <c r="B72" s="133" t="s">
        <v>162</v>
      </c>
      <c r="C72" s="42">
        <v>16491</v>
      </c>
      <c r="D72" s="42">
        <v>16920</v>
      </c>
      <c r="E72" s="42">
        <v>17046</v>
      </c>
      <c r="F72" s="132">
        <f t="shared" si="5"/>
        <v>5.5719302328698121E-3</v>
      </c>
      <c r="G72" s="132">
        <f t="shared" si="6"/>
        <v>3.3654720756776425E-2</v>
      </c>
      <c r="H72" s="68">
        <f t="shared" si="7"/>
        <v>555</v>
      </c>
      <c r="I72" s="52">
        <f t="shared" si="9"/>
        <v>4.2732410415928799E-3</v>
      </c>
      <c r="J72" s="56">
        <f t="shared" si="8"/>
        <v>126</v>
      </c>
    </row>
    <row r="73" spans="1:20">
      <c r="A73" s="54">
        <v>72</v>
      </c>
      <c r="B73" s="133" t="s">
        <v>163</v>
      </c>
      <c r="C73" s="42">
        <v>19564</v>
      </c>
      <c r="D73" s="42">
        <v>21163</v>
      </c>
      <c r="E73" s="42">
        <v>21296</v>
      </c>
      <c r="F73" s="132">
        <f t="shared" si="5"/>
        <v>6.9611537157805653E-3</v>
      </c>
      <c r="G73" s="132">
        <f t="shared" si="6"/>
        <v>8.8529952974851764E-2</v>
      </c>
      <c r="H73" s="68">
        <f t="shared" si="7"/>
        <v>1732</v>
      </c>
      <c r="I73" s="52">
        <f t="shared" si="9"/>
        <v>1.3335591863133094E-2</v>
      </c>
      <c r="J73" s="56">
        <f t="shared" si="8"/>
        <v>133</v>
      </c>
    </row>
    <row r="74" spans="1:20">
      <c r="A74" s="54">
        <v>73</v>
      </c>
      <c r="B74" s="133" t="s">
        <v>164</v>
      </c>
      <c r="C74" s="42">
        <v>23022</v>
      </c>
      <c r="D74" s="42">
        <v>24902</v>
      </c>
      <c r="E74" s="42">
        <v>24582</v>
      </c>
      <c r="F74" s="132">
        <f t="shared" si="5"/>
        <v>8.0352686251557968E-3</v>
      </c>
      <c r="G74" s="132">
        <f t="shared" si="6"/>
        <v>6.7761271826948133E-2</v>
      </c>
      <c r="H74" s="68">
        <f t="shared" si="7"/>
        <v>1560</v>
      </c>
      <c r="I74" s="52">
        <f t="shared" si="9"/>
        <v>1.2011272116909714E-2</v>
      </c>
      <c r="J74" s="56">
        <f t="shared" si="8"/>
        <v>-320</v>
      </c>
    </row>
    <row r="75" spans="1:20">
      <c r="A75" s="54">
        <v>74</v>
      </c>
      <c r="B75" s="133" t="s">
        <v>165</v>
      </c>
      <c r="C75" s="42">
        <v>8177</v>
      </c>
      <c r="D75" s="42">
        <v>8309</v>
      </c>
      <c r="E75" s="42">
        <v>8329</v>
      </c>
      <c r="F75" s="132">
        <f t="shared" si="5"/>
        <v>2.7225511503914503E-3</v>
      </c>
      <c r="G75" s="132">
        <f t="shared" si="6"/>
        <v>1.8588724471077411E-2</v>
      </c>
      <c r="H75" s="68">
        <f t="shared" si="7"/>
        <v>152</v>
      </c>
      <c r="I75" s="52">
        <f t="shared" si="9"/>
        <v>1.1703290780578697E-3</v>
      </c>
      <c r="J75" s="56">
        <f t="shared" si="8"/>
        <v>20</v>
      </c>
    </row>
    <row r="76" spans="1:20">
      <c r="A76" s="54">
        <v>75</v>
      </c>
      <c r="B76" s="133" t="s">
        <v>166</v>
      </c>
      <c r="C76" s="42">
        <v>5439</v>
      </c>
      <c r="D76" s="42">
        <v>5370</v>
      </c>
      <c r="E76" s="42">
        <v>5362</v>
      </c>
      <c r="F76" s="132">
        <f t="shared" si="5"/>
        <v>1.7527097212629316E-3</v>
      </c>
      <c r="G76" s="132">
        <f t="shared" si="6"/>
        <v>-1.4157014157014158E-2</v>
      </c>
      <c r="H76" s="68">
        <f t="shared" si="7"/>
        <v>-77</v>
      </c>
      <c r="I76" s="52">
        <f t="shared" si="9"/>
        <v>-5.9286407243721033E-4</v>
      </c>
      <c r="J76" s="56">
        <f t="shared" si="8"/>
        <v>-8</v>
      </c>
    </row>
    <row r="77" spans="1:20">
      <c r="A77" s="54">
        <v>76</v>
      </c>
      <c r="B77" s="133" t="s">
        <v>167</v>
      </c>
      <c r="C77" s="42">
        <v>7466</v>
      </c>
      <c r="D77" s="42">
        <v>7871</v>
      </c>
      <c r="E77" s="42">
        <v>7939</v>
      </c>
      <c r="F77" s="132">
        <f t="shared" si="5"/>
        <v>2.5950694660772872E-3</v>
      </c>
      <c r="G77" s="132">
        <f t="shared" si="6"/>
        <v>6.3353870881328683E-2</v>
      </c>
      <c r="H77" s="68">
        <f t="shared" si="7"/>
        <v>473</v>
      </c>
      <c r="I77" s="52">
        <f t="shared" si="9"/>
        <v>3.6418793021142917E-3</v>
      </c>
      <c r="J77" s="56">
        <f t="shared" si="8"/>
        <v>68</v>
      </c>
    </row>
    <row r="78" spans="1:20">
      <c r="A78" s="54">
        <v>77</v>
      </c>
      <c r="B78" s="133" t="s">
        <v>168</v>
      </c>
      <c r="C78" s="42">
        <v>10418</v>
      </c>
      <c r="D78" s="42">
        <v>10688</v>
      </c>
      <c r="E78" s="42">
        <v>10740</v>
      </c>
      <c r="F78" s="132">
        <f t="shared" si="5"/>
        <v>3.51064946034388E-3</v>
      </c>
      <c r="G78" s="132">
        <f t="shared" si="6"/>
        <v>3.0908043770397388E-2</v>
      </c>
      <c r="H78" s="68">
        <f t="shared" si="7"/>
        <v>322</v>
      </c>
      <c r="I78" s="52">
        <f t="shared" si="9"/>
        <v>2.4792497574646975E-3</v>
      </c>
      <c r="J78" s="56">
        <f t="shared" si="8"/>
        <v>52</v>
      </c>
    </row>
    <row r="79" spans="1:20">
      <c r="A79" s="54">
        <v>78</v>
      </c>
      <c r="B79" s="133" t="s">
        <v>169</v>
      </c>
      <c r="C79" s="42">
        <v>11759</v>
      </c>
      <c r="D79" s="42">
        <v>12100</v>
      </c>
      <c r="E79" s="42">
        <v>12174</v>
      </c>
      <c r="F79" s="132">
        <f t="shared" si="5"/>
        <v>3.9793898072836495E-3</v>
      </c>
      <c r="G79" s="132">
        <f t="shared" si="6"/>
        <v>3.5292116676588145E-2</v>
      </c>
      <c r="H79" s="68">
        <f t="shared" si="7"/>
        <v>415</v>
      </c>
      <c r="I79" s="52">
        <f t="shared" si="9"/>
        <v>3.1953063644343154E-3</v>
      </c>
      <c r="J79" s="56">
        <f t="shared" si="8"/>
        <v>74</v>
      </c>
    </row>
    <row r="80" spans="1:20">
      <c r="A80" s="54">
        <v>79</v>
      </c>
      <c r="B80" s="133" t="s">
        <v>170</v>
      </c>
      <c r="C80" s="42">
        <v>5844</v>
      </c>
      <c r="D80" s="42">
        <v>6149</v>
      </c>
      <c r="E80" s="42">
        <v>6205</v>
      </c>
      <c r="F80" s="132">
        <f t="shared" si="5"/>
        <v>2.0282662850496999E-3</v>
      </c>
      <c r="G80" s="132">
        <f t="shared" si="6"/>
        <v>6.1772758384668038E-2</v>
      </c>
      <c r="H80" s="68">
        <f t="shared" si="7"/>
        <v>361</v>
      </c>
      <c r="I80" s="52">
        <f t="shared" si="9"/>
        <v>2.7795315603874405E-3</v>
      </c>
      <c r="J80" s="56">
        <f t="shared" si="8"/>
        <v>56</v>
      </c>
    </row>
    <row r="81" spans="1:20">
      <c r="A81" s="54">
        <v>80</v>
      </c>
      <c r="B81" s="133" t="s">
        <v>171</v>
      </c>
      <c r="C81" s="42">
        <v>17891</v>
      </c>
      <c r="D81" s="42">
        <v>18669</v>
      </c>
      <c r="E81" s="42">
        <v>18999</v>
      </c>
      <c r="F81" s="132">
        <f t="shared" si="5"/>
        <v>6.2103192827815063E-3</v>
      </c>
      <c r="G81" s="132">
        <f t="shared" si="6"/>
        <v>6.1930579621038512E-2</v>
      </c>
      <c r="H81" s="68">
        <f t="shared" si="7"/>
        <v>1108</v>
      </c>
      <c r="I81" s="52">
        <f t="shared" si="9"/>
        <v>8.5310830163692081E-3</v>
      </c>
      <c r="J81" s="56">
        <f t="shared" si="8"/>
        <v>330</v>
      </c>
    </row>
    <row r="82" spans="1:20">
      <c r="A82" s="54">
        <v>81</v>
      </c>
      <c r="B82" s="133" t="s">
        <v>172</v>
      </c>
      <c r="C82" s="42">
        <v>12261</v>
      </c>
      <c r="D82" s="42">
        <v>12767</v>
      </c>
      <c r="E82" s="42">
        <v>12889</v>
      </c>
      <c r="F82" s="132">
        <f t="shared" si="5"/>
        <v>4.2131062285262824E-3</v>
      </c>
      <c r="G82" s="132">
        <f t="shared" si="6"/>
        <v>5.1219313269716987E-2</v>
      </c>
      <c r="H82" s="68">
        <f t="shared" si="7"/>
        <v>628</v>
      </c>
      <c r="I82" s="52">
        <f t="shared" si="9"/>
        <v>4.8353069803969877E-3</v>
      </c>
      <c r="J82" s="56">
        <f t="shared" si="8"/>
        <v>122</v>
      </c>
    </row>
    <row r="83" spans="1:20" s="12" customFormat="1">
      <c r="A83" s="171" t="s">
        <v>173</v>
      </c>
      <c r="B83" s="171"/>
      <c r="C83" s="89">
        <v>2929385</v>
      </c>
      <c r="D83" s="89">
        <v>3034105</v>
      </c>
      <c r="E83" s="83">
        <v>3059263</v>
      </c>
      <c r="F83" s="132">
        <f t="shared" si="5"/>
        <v>1</v>
      </c>
      <c r="G83" s="132">
        <f t="shared" si="6"/>
        <v>4.4336268534180386E-2</v>
      </c>
      <c r="H83" s="68">
        <f t="shared" si="7"/>
        <v>129878</v>
      </c>
      <c r="I83" s="52">
        <f t="shared" si="9"/>
        <v>1</v>
      </c>
      <c r="J83" s="56">
        <f t="shared" si="8"/>
        <v>25158</v>
      </c>
      <c r="S83" s="8"/>
      <c r="T83" s="8"/>
    </row>
    <row r="84" spans="1:20">
      <c r="C84" s="9"/>
      <c r="D84" s="9"/>
      <c r="E84" s="9"/>
      <c r="I84" s="17"/>
    </row>
  </sheetData>
  <mergeCells count="1">
    <mergeCell ref="A83:B83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T143"/>
  <sheetViews>
    <sheetView topLeftCell="I1" zoomScaleNormal="100" workbookViewId="0">
      <pane ySplit="1" topLeftCell="A2" activePane="bottomLeft" state="frozen"/>
      <selection pane="bottomLeft" activeCell="L20" sqref="L20"/>
    </sheetView>
  </sheetViews>
  <sheetFormatPr defaultColWidth="9.1796875" defaultRowHeight="14.5"/>
  <cols>
    <col min="1" max="1" width="12.7265625" style="8" bestFit="1" customWidth="1"/>
    <col min="2" max="2" width="16.453125" style="8" bestFit="1" customWidth="1"/>
    <col min="3" max="3" width="12" style="8" customWidth="1"/>
    <col min="4" max="4" width="12" style="8" bestFit="1" customWidth="1"/>
    <col min="5" max="5" width="12" style="8" customWidth="1"/>
    <col min="6" max="6" width="19.1796875" style="8" customWidth="1"/>
    <col min="7" max="8" width="33.1796875" style="8" customWidth="1"/>
    <col min="9" max="9" width="18.453125" style="8" customWidth="1"/>
    <col min="10" max="10" width="33.1796875" style="8" customWidth="1"/>
    <col min="11" max="11" width="9.1796875" style="8"/>
    <col min="12" max="12" width="22.26953125" style="8" customWidth="1"/>
    <col min="13" max="18" width="9.1796875" style="8"/>
    <col min="19" max="19" width="11.7265625" style="8" bestFit="1" customWidth="1"/>
    <col min="20" max="16384" width="9.1796875" style="8"/>
  </cols>
  <sheetData>
    <row r="1" spans="1:20" ht="29">
      <c r="A1" s="59" t="s">
        <v>91</v>
      </c>
      <c r="B1" s="59" t="s">
        <v>174</v>
      </c>
      <c r="C1" s="59">
        <v>42036</v>
      </c>
      <c r="D1" s="59">
        <v>42005</v>
      </c>
      <c r="E1" s="59">
        <v>42401</v>
      </c>
      <c r="F1" s="1" t="s">
        <v>297</v>
      </c>
      <c r="G1" s="1" t="s">
        <v>294</v>
      </c>
      <c r="H1" s="1" t="s">
        <v>295</v>
      </c>
      <c r="I1" s="1" t="s">
        <v>299</v>
      </c>
      <c r="J1" s="49" t="s">
        <v>296</v>
      </c>
    </row>
    <row r="2" spans="1:20">
      <c r="A2" s="54">
        <v>1</v>
      </c>
      <c r="B2" s="133" t="s">
        <v>92</v>
      </c>
      <c r="C2" s="90">
        <v>38411</v>
      </c>
      <c r="D2" s="68">
        <v>38776</v>
      </c>
      <c r="E2" s="90">
        <v>38811</v>
      </c>
      <c r="F2" s="132">
        <f t="shared" ref="F2:F65" si="0">E2/$E$83</f>
        <v>2.2687734558591421E-2</v>
      </c>
      <c r="G2" s="132">
        <f t="shared" ref="G2:G65" si="1">(E2-C2)/C2</f>
        <v>1.0413683580224415E-2</v>
      </c>
      <c r="H2" s="68">
        <f t="shared" ref="H2:H65" si="2">E2-C2</f>
        <v>400</v>
      </c>
      <c r="I2" s="52">
        <f>H2/$H$83</f>
        <v>9.2798812175204151E-3</v>
      </c>
      <c r="J2" s="90">
        <f t="shared" ref="J2:J65" si="3">E2-D2</f>
        <v>35</v>
      </c>
      <c r="L2" s="133" t="s">
        <v>204</v>
      </c>
      <c r="M2" s="132">
        <v>5.4756700793742091E-2</v>
      </c>
      <c r="O2" s="5"/>
      <c r="P2" s="11"/>
      <c r="S2" s="5"/>
      <c r="T2" s="11"/>
    </row>
    <row r="3" spans="1:20">
      <c r="A3" s="54">
        <v>2</v>
      </c>
      <c r="B3" s="133" t="s">
        <v>93</v>
      </c>
      <c r="C3" s="90">
        <v>5749</v>
      </c>
      <c r="D3" s="68">
        <v>5999</v>
      </c>
      <c r="E3" s="90">
        <v>6025</v>
      </c>
      <c r="F3" s="132">
        <f t="shared" si="0"/>
        <v>3.5220324319268585E-3</v>
      </c>
      <c r="G3" s="132">
        <f t="shared" si="1"/>
        <v>4.8008349278135326E-2</v>
      </c>
      <c r="H3" s="68">
        <f t="shared" si="2"/>
        <v>276</v>
      </c>
      <c r="I3" s="52">
        <f t="shared" ref="I3:I66" si="4">H3/$H$83</f>
        <v>6.4031180400890867E-3</v>
      </c>
      <c r="J3" s="90">
        <f t="shared" si="3"/>
        <v>26</v>
      </c>
      <c r="L3" s="133" t="s">
        <v>223</v>
      </c>
      <c r="M3" s="132">
        <v>5.5522740696987594E-2</v>
      </c>
      <c r="O3" s="10"/>
      <c r="P3" s="11"/>
      <c r="S3" s="5"/>
      <c r="T3" s="11"/>
    </row>
    <row r="4" spans="1:20">
      <c r="A4" s="54">
        <v>3</v>
      </c>
      <c r="B4" s="133" t="s">
        <v>94</v>
      </c>
      <c r="C4" s="90">
        <v>11436</v>
      </c>
      <c r="D4" s="68">
        <v>12022</v>
      </c>
      <c r="E4" s="90">
        <v>12006</v>
      </c>
      <c r="F4" s="132">
        <f t="shared" si="0"/>
        <v>7.0183437971309322E-3</v>
      </c>
      <c r="G4" s="132">
        <f t="shared" si="1"/>
        <v>4.9842602308499476E-2</v>
      </c>
      <c r="H4" s="68">
        <f t="shared" si="2"/>
        <v>570</v>
      </c>
      <c r="I4" s="52">
        <f t="shared" si="4"/>
        <v>1.3223830734966592E-2</v>
      </c>
      <c r="J4" s="90">
        <f t="shared" si="3"/>
        <v>-16</v>
      </c>
      <c r="L4" s="133" t="s">
        <v>250</v>
      </c>
      <c r="M4" s="132">
        <v>5.5632823365785816E-2</v>
      </c>
      <c r="O4" s="5"/>
      <c r="P4" s="11"/>
      <c r="S4" s="4"/>
      <c r="T4" s="11"/>
    </row>
    <row r="5" spans="1:20">
      <c r="A5" s="54">
        <v>4</v>
      </c>
      <c r="B5" s="133" t="s">
        <v>95</v>
      </c>
      <c r="C5" s="90">
        <v>2196</v>
      </c>
      <c r="D5" s="68">
        <v>2311</v>
      </c>
      <c r="E5" s="90">
        <v>2290</v>
      </c>
      <c r="F5" s="132">
        <f t="shared" si="0"/>
        <v>1.3386646089813289E-3</v>
      </c>
      <c r="G5" s="132">
        <f t="shared" si="1"/>
        <v>4.2805100182149364E-2</v>
      </c>
      <c r="H5" s="68">
        <f t="shared" si="2"/>
        <v>94</v>
      </c>
      <c r="I5" s="52">
        <f t="shared" si="4"/>
        <v>2.1807720861172978E-3</v>
      </c>
      <c r="J5" s="90">
        <f t="shared" si="3"/>
        <v>-21</v>
      </c>
      <c r="L5" s="133" t="s">
        <v>227</v>
      </c>
      <c r="M5" s="132">
        <v>5.6111222244448887E-2</v>
      </c>
      <c r="O5" s="5"/>
      <c r="P5" s="11"/>
      <c r="S5" s="5"/>
      <c r="T5" s="11"/>
    </row>
    <row r="6" spans="1:20">
      <c r="A6" s="54">
        <v>5</v>
      </c>
      <c r="B6" s="133" t="s">
        <v>96</v>
      </c>
      <c r="C6" s="90">
        <v>5372</v>
      </c>
      <c r="D6" s="68">
        <v>5402</v>
      </c>
      <c r="E6" s="90">
        <v>5383</v>
      </c>
      <c r="F6" s="132">
        <f t="shared" si="0"/>
        <v>3.1467386856534906E-3</v>
      </c>
      <c r="G6" s="132">
        <f t="shared" si="1"/>
        <v>2.0476545048399106E-3</v>
      </c>
      <c r="H6" s="68">
        <f t="shared" si="2"/>
        <v>11</v>
      </c>
      <c r="I6" s="52">
        <f t="shared" si="4"/>
        <v>2.5519673348181144E-4</v>
      </c>
      <c r="J6" s="90">
        <f t="shared" si="3"/>
        <v>-19</v>
      </c>
      <c r="L6" s="133" t="s">
        <v>218</v>
      </c>
      <c r="M6" s="132">
        <v>5.6282203725723345E-2</v>
      </c>
      <c r="O6" s="5"/>
      <c r="P6" s="11"/>
      <c r="S6" s="5"/>
      <c r="T6" s="11"/>
    </row>
    <row r="7" spans="1:20">
      <c r="A7" s="54">
        <v>6</v>
      </c>
      <c r="B7" s="133" t="s">
        <v>97</v>
      </c>
      <c r="C7" s="90">
        <v>133419</v>
      </c>
      <c r="D7" s="68">
        <v>135508</v>
      </c>
      <c r="E7" s="90">
        <v>135134</v>
      </c>
      <c r="F7" s="132">
        <f t="shared" si="0"/>
        <v>7.899524160265628E-2</v>
      </c>
      <c r="G7" s="132">
        <f t="shared" si="1"/>
        <v>1.2854241150061086E-2</v>
      </c>
      <c r="H7" s="68">
        <f t="shared" si="2"/>
        <v>1715</v>
      </c>
      <c r="I7" s="52">
        <f t="shared" si="4"/>
        <v>3.9787490720118786E-2</v>
      </c>
      <c r="J7" s="90">
        <f t="shared" si="3"/>
        <v>-374</v>
      </c>
      <c r="L7" s="133" t="s">
        <v>184</v>
      </c>
      <c r="M7" s="132">
        <v>5.9748427672955975E-2</v>
      </c>
      <c r="O7" s="5"/>
      <c r="P7" s="11"/>
      <c r="S7" s="5"/>
      <c r="T7" s="11"/>
    </row>
    <row r="8" spans="1:20">
      <c r="A8" s="54">
        <v>7</v>
      </c>
      <c r="B8" s="133" t="s">
        <v>98</v>
      </c>
      <c r="C8" s="90">
        <v>64980</v>
      </c>
      <c r="D8" s="68">
        <v>66661</v>
      </c>
      <c r="E8" s="90">
        <v>66519</v>
      </c>
      <c r="F8" s="132">
        <f t="shared" si="0"/>
        <v>3.8884991757567253E-2</v>
      </c>
      <c r="G8" s="132">
        <f t="shared" si="1"/>
        <v>2.368421052631579E-2</v>
      </c>
      <c r="H8" s="68">
        <f t="shared" si="2"/>
        <v>1539</v>
      </c>
      <c r="I8" s="52">
        <f t="shared" si="4"/>
        <v>3.5704342984409797E-2</v>
      </c>
      <c r="J8" s="90">
        <f t="shared" si="3"/>
        <v>-142</v>
      </c>
      <c r="L8" s="133" t="s">
        <v>202</v>
      </c>
      <c r="M8" s="132">
        <v>6.4521144278606959E-2</v>
      </c>
      <c r="O8" s="5"/>
      <c r="P8" s="11"/>
      <c r="S8" s="5"/>
      <c r="T8" s="11"/>
    </row>
    <row r="9" spans="1:20">
      <c r="A9" s="54">
        <v>8</v>
      </c>
      <c r="B9" s="133" t="s">
        <v>99</v>
      </c>
      <c r="C9" s="90">
        <v>3180</v>
      </c>
      <c r="D9" s="68">
        <v>3369</v>
      </c>
      <c r="E9" s="90">
        <v>3370</v>
      </c>
      <c r="F9" s="132">
        <f t="shared" si="0"/>
        <v>1.9699998830860605E-3</v>
      </c>
      <c r="G9" s="132">
        <f t="shared" si="1"/>
        <v>5.9748427672955975E-2</v>
      </c>
      <c r="H9" s="68">
        <f t="shared" si="2"/>
        <v>190</v>
      </c>
      <c r="I9" s="52">
        <f t="shared" si="4"/>
        <v>4.4079435783221975E-3</v>
      </c>
      <c r="J9" s="90">
        <f t="shared" si="3"/>
        <v>1</v>
      </c>
      <c r="L9" s="133" t="s">
        <v>238</v>
      </c>
      <c r="M9" s="132">
        <v>6.5475004979087828E-2</v>
      </c>
      <c r="O9" s="4"/>
      <c r="P9" s="11"/>
      <c r="S9" s="4"/>
      <c r="T9" s="11"/>
    </row>
    <row r="10" spans="1:20">
      <c r="A10" s="54">
        <v>9</v>
      </c>
      <c r="B10" s="133" t="s">
        <v>100</v>
      </c>
      <c r="C10" s="90">
        <v>24119</v>
      </c>
      <c r="D10" s="68">
        <v>25217</v>
      </c>
      <c r="E10" s="90">
        <v>25307</v>
      </c>
      <c r="F10" s="132">
        <f t="shared" si="0"/>
        <v>1.4793705353489296E-2</v>
      </c>
      <c r="G10" s="132">
        <f t="shared" si="1"/>
        <v>4.9255773456610974E-2</v>
      </c>
      <c r="H10" s="68">
        <f t="shared" si="2"/>
        <v>1188</v>
      </c>
      <c r="I10" s="52">
        <f t="shared" si="4"/>
        <v>2.7561247216035634E-2</v>
      </c>
      <c r="J10" s="90">
        <f t="shared" si="3"/>
        <v>90</v>
      </c>
      <c r="L10" s="133" t="s">
        <v>242</v>
      </c>
      <c r="M10" s="132">
        <v>6.6904001964154192E-2</v>
      </c>
      <c r="O10" s="5"/>
      <c r="P10" s="11"/>
      <c r="S10" s="5"/>
      <c r="T10" s="11"/>
    </row>
    <row r="11" spans="1:20">
      <c r="A11" s="54">
        <v>10</v>
      </c>
      <c r="B11" s="133" t="s">
        <v>101</v>
      </c>
      <c r="C11" s="90">
        <v>26030</v>
      </c>
      <c r="D11" s="68">
        <v>26841</v>
      </c>
      <c r="E11" s="90">
        <v>26825</v>
      </c>
      <c r="F11" s="132">
        <f t="shared" si="0"/>
        <v>1.568108215542539E-2</v>
      </c>
      <c r="G11" s="132">
        <f t="shared" si="1"/>
        <v>3.0541682673837878E-2</v>
      </c>
      <c r="H11" s="68">
        <f t="shared" si="2"/>
        <v>795</v>
      </c>
      <c r="I11" s="52">
        <f t="shared" si="4"/>
        <v>1.8443763919821825E-2</v>
      </c>
      <c r="J11" s="90">
        <f t="shared" si="3"/>
        <v>-16</v>
      </c>
      <c r="L11" s="133" t="s">
        <v>200</v>
      </c>
      <c r="M11" s="132">
        <v>7.3662368460056318E-2</v>
      </c>
      <c r="O11" s="5"/>
      <c r="P11" s="11"/>
      <c r="S11" s="4"/>
      <c r="T11" s="11"/>
    </row>
    <row r="12" spans="1:20">
      <c r="A12" s="54">
        <v>11</v>
      </c>
      <c r="B12" s="133" t="s">
        <v>102</v>
      </c>
      <c r="C12" s="90">
        <v>4244</v>
      </c>
      <c r="D12" s="68">
        <v>4376</v>
      </c>
      <c r="E12" s="90">
        <v>4399</v>
      </c>
      <c r="F12" s="132">
        <f t="shared" si="0"/>
        <v>2.5715221025802907E-3</v>
      </c>
      <c r="G12" s="132">
        <f t="shared" si="1"/>
        <v>3.6522148916116874E-2</v>
      </c>
      <c r="H12" s="68">
        <f t="shared" si="2"/>
        <v>155</v>
      </c>
      <c r="I12" s="52">
        <f t="shared" si="4"/>
        <v>3.5959539717891611E-3</v>
      </c>
      <c r="J12" s="90">
        <f t="shared" si="3"/>
        <v>23</v>
      </c>
      <c r="L12" s="133" t="s">
        <v>287</v>
      </c>
      <c r="M12" s="132">
        <v>7.6138365946397113E-2</v>
      </c>
      <c r="O12" s="5"/>
      <c r="P12" s="11"/>
      <c r="S12" s="5"/>
      <c r="T12" s="11"/>
    </row>
    <row r="13" spans="1:20">
      <c r="A13" s="54">
        <v>12</v>
      </c>
      <c r="B13" s="133" t="s">
        <v>103</v>
      </c>
      <c r="C13" s="90">
        <v>1672</v>
      </c>
      <c r="D13" s="68">
        <v>1934</v>
      </c>
      <c r="E13" s="90">
        <v>1908</v>
      </c>
      <c r="F13" s="132">
        <f t="shared" si="0"/>
        <v>1.1153589842516924E-3</v>
      </c>
      <c r="G13" s="132">
        <f t="shared" si="1"/>
        <v>0.14114832535885166</v>
      </c>
      <c r="H13" s="68">
        <f t="shared" si="2"/>
        <v>236</v>
      </c>
      <c r="I13" s="52">
        <f t="shared" si="4"/>
        <v>5.4751299183370449E-3</v>
      </c>
      <c r="J13" s="90">
        <f t="shared" si="3"/>
        <v>-26</v>
      </c>
      <c r="L13" s="133" t="s">
        <v>251</v>
      </c>
      <c r="M13" s="132">
        <v>7.6140466032162776E-2</v>
      </c>
      <c r="O13" s="5"/>
      <c r="P13" s="11"/>
      <c r="S13" s="5"/>
      <c r="T13" s="11"/>
    </row>
    <row r="14" spans="1:20">
      <c r="A14" s="54">
        <v>13</v>
      </c>
      <c r="B14" s="133" t="s">
        <v>104</v>
      </c>
      <c r="C14" s="90">
        <v>2336</v>
      </c>
      <c r="D14" s="68">
        <v>2375</v>
      </c>
      <c r="E14" s="90">
        <v>2382</v>
      </c>
      <c r="F14" s="132">
        <f t="shared" si="0"/>
        <v>1.39244502121988E-3</v>
      </c>
      <c r="G14" s="132">
        <f t="shared" si="1"/>
        <v>1.9691780821917807E-2</v>
      </c>
      <c r="H14" s="68">
        <f t="shared" si="2"/>
        <v>46</v>
      </c>
      <c r="I14" s="52">
        <f t="shared" si="4"/>
        <v>1.0671863400148478E-3</v>
      </c>
      <c r="J14" s="90">
        <f t="shared" si="3"/>
        <v>7</v>
      </c>
      <c r="L14" s="133" t="s">
        <v>179</v>
      </c>
      <c r="M14" s="132">
        <v>7.7554585152838432E-2</v>
      </c>
      <c r="O14" s="5"/>
      <c r="P14" s="11"/>
      <c r="S14" s="5"/>
      <c r="T14" s="11"/>
    </row>
    <row r="15" spans="1:20">
      <c r="A15" s="54">
        <v>14</v>
      </c>
      <c r="B15" s="133" t="s">
        <v>105</v>
      </c>
      <c r="C15" s="90">
        <v>6646</v>
      </c>
      <c r="D15" s="68">
        <v>6938</v>
      </c>
      <c r="E15" s="90">
        <v>6916</v>
      </c>
      <c r="F15" s="132">
        <f t="shared" si="0"/>
        <v>4.0428840330632623E-3</v>
      </c>
      <c r="G15" s="132">
        <f t="shared" si="1"/>
        <v>4.0625940415287394E-2</v>
      </c>
      <c r="H15" s="68">
        <f t="shared" si="2"/>
        <v>270</v>
      </c>
      <c r="I15" s="52">
        <f t="shared" si="4"/>
        <v>6.2639198218262804E-3</v>
      </c>
      <c r="J15" s="90">
        <f t="shared" si="3"/>
        <v>-22</v>
      </c>
      <c r="L15" s="133" t="s">
        <v>232</v>
      </c>
      <c r="M15" s="132">
        <v>7.8356164383561647E-2</v>
      </c>
      <c r="O15" s="5"/>
      <c r="P15" s="11"/>
      <c r="S15" s="5"/>
      <c r="T15" s="11"/>
    </row>
    <row r="16" spans="1:20">
      <c r="A16" s="54">
        <v>15</v>
      </c>
      <c r="B16" s="133" t="s">
        <v>106</v>
      </c>
      <c r="C16" s="90">
        <v>5483</v>
      </c>
      <c r="D16" s="68">
        <v>5673</v>
      </c>
      <c r="E16" s="90">
        <v>5643</v>
      </c>
      <c r="F16" s="132">
        <f t="shared" si="0"/>
        <v>3.2987268071972219E-3</v>
      </c>
      <c r="G16" s="132">
        <f t="shared" si="1"/>
        <v>2.9181105234360752E-2</v>
      </c>
      <c r="H16" s="68">
        <f t="shared" si="2"/>
        <v>160</v>
      </c>
      <c r="I16" s="52">
        <f t="shared" si="4"/>
        <v>3.7119524870081661E-3</v>
      </c>
      <c r="J16" s="90">
        <f t="shared" si="3"/>
        <v>-30</v>
      </c>
      <c r="L16" s="133" t="s">
        <v>191</v>
      </c>
      <c r="M16" s="132">
        <v>0.14114832535885166</v>
      </c>
      <c r="O16" s="5"/>
      <c r="P16" s="11"/>
      <c r="S16" s="5"/>
      <c r="T16" s="11"/>
    </row>
    <row r="17" spans="1:20">
      <c r="A17" s="54">
        <v>16</v>
      </c>
      <c r="B17" s="133" t="s">
        <v>107</v>
      </c>
      <c r="C17" s="90">
        <v>68735</v>
      </c>
      <c r="D17" s="68">
        <v>70660</v>
      </c>
      <c r="E17" s="90">
        <v>70815</v>
      </c>
      <c r="F17" s="132">
        <f t="shared" si="0"/>
        <v>4.1396303181228299E-2</v>
      </c>
      <c r="G17" s="132">
        <f t="shared" si="1"/>
        <v>3.0261147886811668E-2</v>
      </c>
      <c r="H17" s="68">
        <f t="shared" si="2"/>
        <v>2080</v>
      </c>
      <c r="I17" s="52">
        <f t="shared" si="4"/>
        <v>4.8255382331106163E-2</v>
      </c>
      <c r="J17" s="90">
        <f t="shared" si="3"/>
        <v>155</v>
      </c>
      <c r="S17" s="10"/>
      <c r="T17" s="10"/>
    </row>
    <row r="18" spans="1:20">
      <c r="A18" s="54">
        <v>17</v>
      </c>
      <c r="B18" s="133" t="s">
        <v>108</v>
      </c>
      <c r="C18" s="90">
        <v>12682</v>
      </c>
      <c r="D18" s="68">
        <v>13251</v>
      </c>
      <c r="E18" s="90">
        <v>13257</v>
      </c>
      <c r="F18" s="132">
        <f t="shared" si="0"/>
        <v>7.749640489635579E-3</v>
      </c>
      <c r="G18" s="132">
        <f t="shared" si="1"/>
        <v>4.5339851758397727E-2</v>
      </c>
      <c r="H18" s="68">
        <f t="shared" si="2"/>
        <v>575</v>
      </c>
      <c r="I18" s="52">
        <f t="shared" si="4"/>
        <v>1.3339829250185597E-2</v>
      </c>
      <c r="J18" s="90">
        <f t="shared" si="3"/>
        <v>6</v>
      </c>
      <c r="L18" s="5"/>
    </row>
    <row r="19" spans="1:20">
      <c r="A19" s="54">
        <v>18</v>
      </c>
      <c r="B19" s="133" t="s">
        <v>109</v>
      </c>
      <c r="C19" s="90">
        <v>2715</v>
      </c>
      <c r="D19" s="68">
        <v>2851</v>
      </c>
      <c r="E19" s="90">
        <v>2826</v>
      </c>
      <c r="F19" s="132">
        <f t="shared" si="0"/>
        <v>1.6519939672407142E-3</v>
      </c>
      <c r="G19" s="132">
        <f t="shared" si="1"/>
        <v>4.0883977900552489E-2</v>
      </c>
      <c r="H19" s="68">
        <f t="shared" si="2"/>
        <v>111</v>
      </c>
      <c r="I19" s="52">
        <f t="shared" si="4"/>
        <v>2.5751670378619152E-3</v>
      </c>
      <c r="J19" s="90">
        <f t="shared" si="3"/>
        <v>-25</v>
      </c>
      <c r="L19" s="5"/>
    </row>
    <row r="20" spans="1:20">
      <c r="A20" s="54">
        <v>19</v>
      </c>
      <c r="B20" s="133" t="s">
        <v>110</v>
      </c>
      <c r="C20" s="90">
        <v>7758</v>
      </c>
      <c r="D20" s="68">
        <v>7952</v>
      </c>
      <c r="E20" s="90">
        <v>7938</v>
      </c>
      <c r="F20" s="132">
        <f t="shared" si="0"/>
        <v>4.640314264669777E-3</v>
      </c>
      <c r="G20" s="132">
        <f t="shared" si="1"/>
        <v>2.3201856148491878E-2</v>
      </c>
      <c r="H20" s="68">
        <f t="shared" si="2"/>
        <v>180</v>
      </c>
      <c r="I20" s="52">
        <f t="shared" si="4"/>
        <v>4.1759465478841875E-3</v>
      </c>
      <c r="J20" s="90">
        <f t="shared" si="3"/>
        <v>-14</v>
      </c>
      <c r="K20" s="5"/>
      <c r="L20" s="5"/>
    </row>
    <row r="21" spans="1:20">
      <c r="A21" s="54">
        <v>20</v>
      </c>
      <c r="B21" s="133" t="s">
        <v>111</v>
      </c>
      <c r="C21" s="90">
        <v>23174</v>
      </c>
      <c r="D21" s="68">
        <v>23859</v>
      </c>
      <c r="E21" s="90">
        <v>23837</v>
      </c>
      <c r="F21" s="132">
        <f t="shared" si="0"/>
        <v>1.3934387897068967E-2</v>
      </c>
      <c r="G21" s="132">
        <f t="shared" si="1"/>
        <v>2.8609648744282387E-2</v>
      </c>
      <c r="H21" s="68">
        <f t="shared" si="2"/>
        <v>663</v>
      </c>
      <c r="I21" s="52">
        <f t="shared" si="4"/>
        <v>1.538140311804009E-2</v>
      </c>
      <c r="J21" s="90">
        <f t="shared" si="3"/>
        <v>-22</v>
      </c>
      <c r="K21" s="4"/>
      <c r="L21" s="5"/>
    </row>
    <row r="22" spans="1:20">
      <c r="A22" s="54">
        <v>21</v>
      </c>
      <c r="B22" s="133" t="s">
        <v>112</v>
      </c>
      <c r="C22" s="90">
        <v>12576</v>
      </c>
      <c r="D22" s="68">
        <v>12870</v>
      </c>
      <c r="E22" s="90">
        <v>12892</v>
      </c>
      <c r="F22" s="132">
        <f t="shared" si="0"/>
        <v>7.5362725497761102E-3</v>
      </c>
      <c r="G22" s="132">
        <f t="shared" si="1"/>
        <v>2.5127226463104325E-2</v>
      </c>
      <c r="H22" s="68">
        <f t="shared" si="2"/>
        <v>316</v>
      </c>
      <c r="I22" s="52">
        <f t="shared" si="4"/>
        <v>7.3311061618411286E-3</v>
      </c>
      <c r="J22" s="90">
        <f t="shared" si="3"/>
        <v>22</v>
      </c>
      <c r="K22" s="5"/>
      <c r="L22" s="5"/>
    </row>
    <row r="23" spans="1:20">
      <c r="A23" s="54">
        <v>22</v>
      </c>
      <c r="B23" s="133" t="s">
        <v>113</v>
      </c>
      <c r="C23" s="90">
        <v>9150</v>
      </c>
      <c r="D23" s="68">
        <v>9224</v>
      </c>
      <c r="E23" s="90">
        <v>9211</v>
      </c>
      <c r="F23" s="132">
        <f t="shared" si="0"/>
        <v>5.3844714905358169E-3</v>
      </c>
      <c r="G23" s="132">
        <f t="shared" si="1"/>
        <v>6.6666666666666671E-3</v>
      </c>
      <c r="H23" s="68">
        <f t="shared" si="2"/>
        <v>61</v>
      </c>
      <c r="I23" s="52">
        <f t="shared" si="4"/>
        <v>1.4151818856718635E-3</v>
      </c>
      <c r="J23" s="90">
        <f t="shared" si="3"/>
        <v>-13</v>
      </c>
      <c r="K23" s="5"/>
      <c r="L23" s="5"/>
    </row>
    <row r="24" spans="1:20">
      <c r="A24" s="54">
        <v>23</v>
      </c>
      <c r="B24" s="133" t="s">
        <v>114</v>
      </c>
      <c r="C24" s="90">
        <v>6432</v>
      </c>
      <c r="D24" s="68">
        <v>6872</v>
      </c>
      <c r="E24" s="90">
        <v>6847</v>
      </c>
      <c r="F24" s="132">
        <f t="shared" si="0"/>
        <v>4.002548723884349E-3</v>
      </c>
      <c r="G24" s="132">
        <f t="shared" si="1"/>
        <v>6.4521144278606959E-2</v>
      </c>
      <c r="H24" s="68">
        <f t="shared" si="2"/>
        <v>415</v>
      </c>
      <c r="I24" s="52">
        <f t="shared" si="4"/>
        <v>9.6278767631774315E-3</v>
      </c>
      <c r="J24" s="90">
        <f t="shared" si="3"/>
        <v>-25</v>
      </c>
      <c r="K24" s="5"/>
      <c r="L24" s="5"/>
    </row>
    <row r="25" spans="1:20">
      <c r="A25" s="54">
        <v>24</v>
      </c>
      <c r="B25" s="133" t="s">
        <v>115</v>
      </c>
      <c r="C25" s="90">
        <v>3066</v>
      </c>
      <c r="D25" s="68">
        <v>3204</v>
      </c>
      <c r="E25" s="90">
        <v>3225</v>
      </c>
      <c r="F25" s="132">
        <f t="shared" si="0"/>
        <v>1.8852372768405176E-3</v>
      </c>
      <c r="G25" s="132">
        <f t="shared" si="1"/>
        <v>5.1859099804305281E-2</v>
      </c>
      <c r="H25" s="68">
        <f t="shared" si="2"/>
        <v>159</v>
      </c>
      <c r="I25" s="52">
        <f t="shared" si="4"/>
        <v>3.6887527839643652E-3</v>
      </c>
      <c r="J25" s="90">
        <f t="shared" si="3"/>
        <v>21</v>
      </c>
      <c r="K25" s="5"/>
      <c r="L25" s="5"/>
    </row>
    <row r="26" spans="1:20">
      <c r="A26" s="54">
        <v>25</v>
      </c>
      <c r="B26" s="133" t="s">
        <v>116</v>
      </c>
      <c r="C26" s="90">
        <v>8693</v>
      </c>
      <c r="D26" s="68">
        <v>9198</v>
      </c>
      <c r="E26" s="90">
        <v>9169</v>
      </c>
      <c r="F26" s="132">
        <f t="shared" si="0"/>
        <v>5.3599195632095219E-3</v>
      </c>
      <c r="G26" s="132">
        <f t="shared" si="1"/>
        <v>5.4756700793742091E-2</v>
      </c>
      <c r="H26" s="68">
        <f t="shared" si="2"/>
        <v>476</v>
      </c>
      <c r="I26" s="52">
        <f t="shared" si="4"/>
        <v>1.1043058648849295E-2</v>
      </c>
      <c r="J26" s="90">
        <f t="shared" si="3"/>
        <v>-29</v>
      </c>
      <c r="K26" s="5"/>
      <c r="L26" s="5"/>
    </row>
    <row r="27" spans="1:20">
      <c r="A27" s="54">
        <v>26</v>
      </c>
      <c r="B27" s="133" t="s">
        <v>117</v>
      </c>
      <c r="C27" s="90">
        <v>18749</v>
      </c>
      <c r="D27" s="68">
        <v>19225</v>
      </c>
      <c r="E27" s="90">
        <v>19193</v>
      </c>
      <c r="F27" s="132">
        <f t="shared" si="0"/>
        <v>1.1219646218418622E-2</v>
      </c>
      <c r="G27" s="132">
        <f t="shared" si="1"/>
        <v>2.368126300069337E-2</v>
      </c>
      <c r="H27" s="68">
        <f t="shared" si="2"/>
        <v>444</v>
      </c>
      <c r="I27" s="52">
        <f t="shared" si="4"/>
        <v>1.0300668151447661E-2</v>
      </c>
      <c r="J27" s="90">
        <f t="shared" si="3"/>
        <v>-32</v>
      </c>
      <c r="K27" s="4"/>
      <c r="L27" s="5"/>
    </row>
    <row r="28" spans="1:20">
      <c r="A28" s="54">
        <v>27</v>
      </c>
      <c r="B28" s="133" t="s">
        <v>118</v>
      </c>
      <c r="C28" s="90">
        <v>31340</v>
      </c>
      <c r="D28" s="68">
        <v>31672</v>
      </c>
      <c r="E28" s="90">
        <v>31730</v>
      </c>
      <c r="F28" s="132">
        <f t="shared" si="0"/>
        <v>1.8548396525317715E-2</v>
      </c>
      <c r="G28" s="132">
        <f t="shared" si="1"/>
        <v>1.244416081684748E-2</v>
      </c>
      <c r="H28" s="68">
        <f t="shared" si="2"/>
        <v>390</v>
      </c>
      <c r="I28" s="52">
        <f t="shared" si="4"/>
        <v>9.047884187082406E-3</v>
      </c>
      <c r="J28" s="90">
        <f t="shared" si="3"/>
        <v>58</v>
      </c>
      <c r="K28" s="5"/>
      <c r="L28" s="5"/>
    </row>
    <row r="29" spans="1:20">
      <c r="A29" s="54">
        <v>28</v>
      </c>
      <c r="B29" s="133" t="s">
        <v>119</v>
      </c>
      <c r="C29" s="90">
        <v>7338</v>
      </c>
      <c r="D29" s="68">
        <v>7553</v>
      </c>
      <c r="E29" s="90">
        <v>7556</v>
      </c>
      <c r="F29" s="132">
        <f t="shared" si="0"/>
        <v>4.41700863994014E-3</v>
      </c>
      <c r="G29" s="132">
        <f t="shared" si="1"/>
        <v>2.9708367402562007E-2</v>
      </c>
      <c r="H29" s="68">
        <f t="shared" si="2"/>
        <v>218</v>
      </c>
      <c r="I29" s="52">
        <f t="shared" si="4"/>
        <v>5.0575352635486267E-3</v>
      </c>
      <c r="J29" s="90">
        <f t="shared" si="3"/>
        <v>3</v>
      </c>
      <c r="K29" s="5"/>
      <c r="L29" s="5"/>
    </row>
    <row r="30" spans="1:20">
      <c r="A30" s="54">
        <v>29</v>
      </c>
      <c r="B30" s="133" t="s">
        <v>120</v>
      </c>
      <c r="C30" s="90">
        <v>1879</v>
      </c>
      <c r="D30" s="68">
        <v>1942</v>
      </c>
      <c r="E30" s="90">
        <v>1920</v>
      </c>
      <c r="F30" s="132">
        <f t="shared" si="0"/>
        <v>1.1223738206306338E-3</v>
      </c>
      <c r="G30" s="132">
        <f t="shared" si="1"/>
        <v>2.1820117083555083E-2</v>
      </c>
      <c r="H30" s="68">
        <f t="shared" si="2"/>
        <v>41</v>
      </c>
      <c r="I30" s="52">
        <f t="shared" si="4"/>
        <v>9.5118782479584267E-4</v>
      </c>
      <c r="J30" s="90">
        <f t="shared" si="3"/>
        <v>-22</v>
      </c>
      <c r="K30" s="4"/>
      <c r="L30" s="5"/>
    </row>
    <row r="31" spans="1:20">
      <c r="A31" s="54">
        <v>30</v>
      </c>
      <c r="B31" s="133" t="s">
        <v>121</v>
      </c>
      <c r="C31" s="90">
        <v>1094</v>
      </c>
      <c r="D31" s="68">
        <v>1151</v>
      </c>
      <c r="E31" s="90">
        <v>1100</v>
      </c>
      <c r="F31" s="132">
        <f t="shared" si="0"/>
        <v>6.4302666806963389E-4</v>
      </c>
      <c r="G31" s="132">
        <f t="shared" si="1"/>
        <v>5.4844606946983544E-3</v>
      </c>
      <c r="H31" s="68">
        <f t="shared" si="2"/>
        <v>6</v>
      </c>
      <c r="I31" s="52">
        <f t="shared" si="4"/>
        <v>1.3919821826280623E-4</v>
      </c>
      <c r="J31" s="90">
        <f t="shared" si="3"/>
        <v>-51</v>
      </c>
      <c r="K31" s="5"/>
      <c r="L31" s="5"/>
    </row>
    <row r="32" spans="1:20">
      <c r="A32" s="54">
        <v>31</v>
      </c>
      <c r="B32" s="133" t="s">
        <v>122</v>
      </c>
      <c r="C32" s="90">
        <v>20506</v>
      </c>
      <c r="D32" s="68">
        <v>21004</v>
      </c>
      <c r="E32" s="90">
        <v>20979</v>
      </c>
      <c r="F32" s="132">
        <f t="shared" si="0"/>
        <v>1.226368769948441E-2</v>
      </c>
      <c r="G32" s="132">
        <f t="shared" si="1"/>
        <v>2.306641958451185E-2</v>
      </c>
      <c r="H32" s="68">
        <f t="shared" si="2"/>
        <v>473</v>
      </c>
      <c r="I32" s="52">
        <f t="shared" si="4"/>
        <v>1.0973459539717892E-2</v>
      </c>
      <c r="J32" s="90">
        <f t="shared" si="3"/>
        <v>-25</v>
      </c>
      <c r="K32" s="5"/>
      <c r="L32" s="5"/>
    </row>
    <row r="33" spans="1:12">
      <c r="A33" s="54">
        <v>32</v>
      </c>
      <c r="B33" s="133" t="s">
        <v>123</v>
      </c>
      <c r="C33" s="90">
        <v>7989</v>
      </c>
      <c r="D33" s="68">
        <v>8398</v>
      </c>
      <c r="E33" s="90">
        <v>8423</v>
      </c>
      <c r="F33" s="132">
        <f t="shared" si="0"/>
        <v>4.9238305683186609E-3</v>
      </c>
      <c r="G33" s="132">
        <f t="shared" si="1"/>
        <v>5.4324696457629239E-2</v>
      </c>
      <c r="H33" s="68">
        <f t="shared" si="2"/>
        <v>434</v>
      </c>
      <c r="I33" s="52">
        <f t="shared" si="4"/>
        <v>1.0068671121009651E-2</v>
      </c>
      <c r="J33" s="90">
        <f t="shared" si="3"/>
        <v>25</v>
      </c>
      <c r="K33" s="5"/>
      <c r="L33" s="11"/>
    </row>
    <row r="34" spans="1:12">
      <c r="A34" s="54">
        <v>33</v>
      </c>
      <c r="B34" s="133" t="s">
        <v>124</v>
      </c>
      <c r="C34" s="90">
        <v>33073</v>
      </c>
      <c r="D34" s="68">
        <v>34365</v>
      </c>
      <c r="E34" s="90">
        <v>34448</v>
      </c>
      <c r="F34" s="132">
        <f t="shared" si="0"/>
        <v>2.0137256965147954E-2</v>
      </c>
      <c r="G34" s="132">
        <f t="shared" si="1"/>
        <v>4.1574698394460735E-2</v>
      </c>
      <c r="H34" s="68">
        <f t="shared" si="2"/>
        <v>1375</v>
      </c>
      <c r="I34" s="52">
        <f t="shared" si="4"/>
        <v>3.1899591685226429E-2</v>
      </c>
      <c r="J34" s="90">
        <f t="shared" si="3"/>
        <v>83</v>
      </c>
      <c r="K34" s="5"/>
      <c r="L34" s="11"/>
    </row>
    <row r="35" spans="1:12">
      <c r="A35" s="54">
        <v>34</v>
      </c>
      <c r="B35" s="133" t="s">
        <v>125</v>
      </c>
      <c r="C35" s="90">
        <v>492939</v>
      </c>
      <c r="D35" s="68">
        <v>499969</v>
      </c>
      <c r="E35" s="90">
        <v>500117</v>
      </c>
      <c r="F35" s="132">
        <f t="shared" si="0"/>
        <v>0.29235324377725558</v>
      </c>
      <c r="G35" s="132">
        <f t="shared" si="1"/>
        <v>1.4561639472632516E-2</v>
      </c>
      <c r="H35" s="68">
        <f t="shared" si="2"/>
        <v>7178</v>
      </c>
      <c r="I35" s="52">
        <f t="shared" si="4"/>
        <v>0.16652746844840385</v>
      </c>
      <c r="J35" s="90">
        <f t="shared" si="3"/>
        <v>148</v>
      </c>
    </row>
    <row r="36" spans="1:12">
      <c r="A36" s="54">
        <v>35</v>
      </c>
      <c r="B36" s="133" t="s">
        <v>126</v>
      </c>
      <c r="C36" s="90">
        <v>116915</v>
      </c>
      <c r="D36" s="68">
        <v>119869</v>
      </c>
      <c r="E36" s="90">
        <v>119942</v>
      </c>
      <c r="F36" s="132">
        <f t="shared" si="0"/>
        <v>7.0114458746916394E-2</v>
      </c>
      <c r="G36" s="132">
        <f t="shared" si="1"/>
        <v>2.5890604285164435E-2</v>
      </c>
      <c r="H36" s="68">
        <f t="shared" si="2"/>
        <v>3027</v>
      </c>
      <c r="I36" s="52">
        <f t="shared" si="4"/>
        <v>7.0225501113585748E-2</v>
      </c>
      <c r="J36" s="90">
        <f t="shared" si="3"/>
        <v>73</v>
      </c>
    </row>
    <row r="37" spans="1:12">
      <c r="A37" s="54">
        <v>36</v>
      </c>
      <c r="B37" s="133" t="s">
        <v>127</v>
      </c>
      <c r="C37" s="90">
        <v>2523</v>
      </c>
      <c r="D37" s="68">
        <v>2678</v>
      </c>
      <c r="E37" s="90">
        <v>2665</v>
      </c>
      <c r="F37" s="132">
        <f t="shared" si="0"/>
        <v>1.5578782458232495E-3</v>
      </c>
      <c r="G37" s="132">
        <f t="shared" si="1"/>
        <v>5.6282203725723345E-2</v>
      </c>
      <c r="H37" s="68">
        <f t="shared" si="2"/>
        <v>142</v>
      </c>
      <c r="I37" s="52">
        <f t="shared" si="4"/>
        <v>3.2943578322197475E-3</v>
      </c>
      <c r="J37" s="90">
        <f t="shared" si="3"/>
        <v>-13</v>
      </c>
    </row>
    <row r="38" spans="1:12">
      <c r="A38" s="54">
        <v>37</v>
      </c>
      <c r="B38" s="133" t="s">
        <v>128</v>
      </c>
      <c r="C38" s="90">
        <v>6292</v>
      </c>
      <c r="D38" s="68">
        <v>6632</v>
      </c>
      <c r="E38" s="90">
        <v>6629</v>
      </c>
      <c r="F38" s="132">
        <f t="shared" si="0"/>
        <v>3.8751125296669123E-3</v>
      </c>
      <c r="G38" s="132">
        <f t="shared" si="1"/>
        <v>5.3560076287349018E-2</v>
      </c>
      <c r="H38" s="68">
        <f t="shared" si="2"/>
        <v>337</v>
      </c>
      <c r="I38" s="52">
        <f t="shared" si="4"/>
        <v>7.8182999257609496E-3</v>
      </c>
      <c r="J38" s="90">
        <f t="shared" si="3"/>
        <v>-3</v>
      </c>
    </row>
    <row r="39" spans="1:12">
      <c r="A39" s="54">
        <v>38</v>
      </c>
      <c r="B39" s="133" t="s">
        <v>129</v>
      </c>
      <c r="C39" s="90">
        <v>27831</v>
      </c>
      <c r="D39" s="68">
        <v>28706</v>
      </c>
      <c r="E39" s="90">
        <v>28723</v>
      </c>
      <c r="F39" s="132">
        <f t="shared" si="0"/>
        <v>1.6790595442694633E-2</v>
      </c>
      <c r="G39" s="132">
        <f t="shared" si="1"/>
        <v>3.2050591067514643E-2</v>
      </c>
      <c r="H39" s="68">
        <f t="shared" si="2"/>
        <v>892</v>
      </c>
      <c r="I39" s="52">
        <f t="shared" si="4"/>
        <v>2.0694135115070528E-2</v>
      </c>
      <c r="J39" s="90">
        <f t="shared" si="3"/>
        <v>17</v>
      </c>
    </row>
    <row r="40" spans="1:12">
      <c r="A40" s="54">
        <v>39</v>
      </c>
      <c r="B40" s="133" t="s">
        <v>130</v>
      </c>
      <c r="C40" s="90">
        <v>7384</v>
      </c>
      <c r="D40" s="68">
        <v>7699</v>
      </c>
      <c r="E40" s="90">
        <v>7729</v>
      </c>
      <c r="F40" s="132">
        <f t="shared" si="0"/>
        <v>4.5181391977365459E-3</v>
      </c>
      <c r="G40" s="132">
        <f t="shared" si="1"/>
        <v>4.672264355362947E-2</v>
      </c>
      <c r="H40" s="68">
        <f t="shared" si="2"/>
        <v>345</v>
      </c>
      <c r="I40" s="52">
        <f t="shared" si="4"/>
        <v>8.0038975501113586E-3</v>
      </c>
      <c r="J40" s="90">
        <f t="shared" si="3"/>
        <v>30</v>
      </c>
    </row>
    <row r="41" spans="1:12">
      <c r="A41" s="54">
        <v>40</v>
      </c>
      <c r="B41" s="133" t="s">
        <v>131</v>
      </c>
      <c r="C41" s="90">
        <v>3386</v>
      </c>
      <c r="D41" s="68">
        <v>3592</v>
      </c>
      <c r="E41" s="90">
        <v>3574</v>
      </c>
      <c r="F41" s="132">
        <f t="shared" si="0"/>
        <v>2.0892521015280652E-3</v>
      </c>
      <c r="G41" s="132">
        <f t="shared" si="1"/>
        <v>5.5522740696987594E-2</v>
      </c>
      <c r="H41" s="68">
        <f t="shared" si="2"/>
        <v>188</v>
      </c>
      <c r="I41" s="52">
        <f t="shared" si="4"/>
        <v>4.3615441722345957E-3</v>
      </c>
      <c r="J41" s="90">
        <f t="shared" si="3"/>
        <v>-18</v>
      </c>
    </row>
    <row r="42" spans="1:12">
      <c r="A42" s="54">
        <v>41</v>
      </c>
      <c r="B42" s="133" t="s">
        <v>132</v>
      </c>
      <c r="C42" s="90">
        <v>40240</v>
      </c>
      <c r="D42" s="68">
        <v>42133</v>
      </c>
      <c r="E42" s="90">
        <v>42392</v>
      </c>
      <c r="F42" s="132">
        <f t="shared" si="0"/>
        <v>2.4781078648007202E-2</v>
      </c>
      <c r="G42" s="132">
        <f t="shared" si="1"/>
        <v>5.3479125248508945E-2</v>
      </c>
      <c r="H42" s="68">
        <f t="shared" si="2"/>
        <v>2152</v>
      </c>
      <c r="I42" s="52">
        <f t="shared" si="4"/>
        <v>4.9925760950259836E-2</v>
      </c>
      <c r="J42" s="90">
        <f t="shared" si="3"/>
        <v>259</v>
      </c>
    </row>
    <row r="43" spans="1:12">
      <c r="A43" s="54">
        <v>42</v>
      </c>
      <c r="B43" s="133" t="s">
        <v>133</v>
      </c>
      <c r="C43" s="90">
        <v>40196</v>
      </c>
      <c r="D43" s="68">
        <v>41881</v>
      </c>
      <c r="E43" s="90">
        <v>41918</v>
      </c>
      <c r="F43" s="132">
        <f t="shared" si="0"/>
        <v>2.4503992611039013E-2</v>
      </c>
      <c r="G43" s="132">
        <f t="shared" si="1"/>
        <v>4.2840083590407009E-2</v>
      </c>
      <c r="H43" s="68">
        <f t="shared" si="2"/>
        <v>1722</v>
      </c>
      <c r="I43" s="52">
        <f t="shared" si="4"/>
        <v>3.9949888641425388E-2</v>
      </c>
      <c r="J43" s="90">
        <f t="shared" si="3"/>
        <v>37</v>
      </c>
    </row>
    <row r="44" spans="1:12">
      <c r="A44" s="54">
        <v>43</v>
      </c>
      <c r="B44" s="133" t="s">
        <v>134</v>
      </c>
      <c r="C44" s="90">
        <v>9763</v>
      </c>
      <c r="D44" s="68">
        <v>9877</v>
      </c>
      <c r="E44" s="90">
        <v>9871</v>
      </c>
      <c r="F44" s="132">
        <f t="shared" si="0"/>
        <v>5.7702874913775973E-3</v>
      </c>
      <c r="G44" s="132">
        <f t="shared" si="1"/>
        <v>1.106217351224009E-2</v>
      </c>
      <c r="H44" s="68">
        <f t="shared" si="2"/>
        <v>108</v>
      </c>
      <c r="I44" s="52">
        <f t="shared" si="4"/>
        <v>2.5055679287305124E-3</v>
      </c>
      <c r="J44" s="90">
        <f t="shared" si="3"/>
        <v>-6</v>
      </c>
    </row>
    <row r="45" spans="1:12">
      <c r="A45" s="54">
        <v>44</v>
      </c>
      <c r="B45" s="133" t="s">
        <v>135</v>
      </c>
      <c r="C45" s="90">
        <v>9998</v>
      </c>
      <c r="D45" s="68">
        <v>10544</v>
      </c>
      <c r="E45" s="90">
        <v>10559</v>
      </c>
      <c r="F45" s="132">
        <f t="shared" si="0"/>
        <v>6.1724714437702407E-3</v>
      </c>
      <c r="G45" s="132">
        <f t="shared" si="1"/>
        <v>5.6111222244448887E-2</v>
      </c>
      <c r="H45" s="68">
        <f t="shared" si="2"/>
        <v>561</v>
      </c>
      <c r="I45" s="52">
        <f t="shared" si="4"/>
        <v>1.3015033407572383E-2</v>
      </c>
      <c r="J45" s="90">
        <f t="shared" si="3"/>
        <v>15</v>
      </c>
    </row>
    <row r="46" spans="1:12">
      <c r="A46" s="54">
        <v>45</v>
      </c>
      <c r="B46" s="133" t="s">
        <v>136</v>
      </c>
      <c r="C46" s="90">
        <v>25160</v>
      </c>
      <c r="D46" s="68">
        <v>26005</v>
      </c>
      <c r="E46" s="90">
        <v>26057</v>
      </c>
      <c r="F46" s="132">
        <f t="shared" si="0"/>
        <v>1.5232132627173137E-2</v>
      </c>
      <c r="G46" s="132">
        <f t="shared" si="1"/>
        <v>3.565182829888712E-2</v>
      </c>
      <c r="H46" s="68">
        <f t="shared" si="2"/>
        <v>897</v>
      </c>
      <c r="I46" s="52">
        <f t="shared" si="4"/>
        <v>2.0810133630289534E-2</v>
      </c>
      <c r="J46" s="90">
        <f t="shared" si="3"/>
        <v>52</v>
      </c>
    </row>
    <row r="47" spans="1:12">
      <c r="A47" s="54">
        <v>46</v>
      </c>
      <c r="B47" s="133" t="s">
        <v>137</v>
      </c>
      <c r="C47" s="90">
        <v>12936</v>
      </c>
      <c r="D47" s="68">
        <v>13590</v>
      </c>
      <c r="E47" s="90">
        <v>13621</v>
      </c>
      <c r="F47" s="132">
        <f t="shared" si="0"/>
        <v>7.9624238597968029E-3</v>
      </c>
      <c r="G47" s="132">
        <f t="shared" si="1"/>
        <v>5.295299938157081E-2</v>
      </c>
      <c r="H47" s="68">
        <f t="shared" si="2"/>
        <v>685</v>
      </c>
      <c r="I47" s="52">
        <f t="shared" si="4"/>
        <v>1.5891796585003712E-2</v>
      </c>
      <c r="J47" s="90">
        <f t="shared" si="3"/>
        <v>31</v>
      </c>
    </row>
    <row r="48" spans="1:12">
      <c r="A48" s="54">
        <v>47</v>
      </c>
      <c r="B48" s="133" t="s">
        <v>138</v>
      </c>
      <c r="C48" s="90">
        <v>4799</v>
      </c>
      <c r="D48" s="68">
        <v>4878</v>
      </c>
      <c r="E48" s="90">
        <v>4872</v>
      </c>
      <c r="F48" s="132">
        <f t="shared" si="0"/>
        <v>2.8480235698502333E-3</v>
      </c>
      <c r="G48" s="132">
        <f t="shared" si="1"/>
        <v>1.5211502396332569E-2</v>
      </c>
      <c r="H48" s="68">
        <f t="shared" si="2"/>
        <v>73</v>
      </c>
      <c r="I48" s="52">
        <f t="shared" si="4"/>
        <v>1.6935783221974758E-3</v>
      </c>
      <c r="J48" s="90">
        <f t="shared" si="3"/>
        <v>-6</v>
      </c>
    </row>
    <row r="49" spans="1:10">
      <c r="A49" s="54">
        <v>48</v>
      </c>
      <c r="B49" s="133" t="s">
        <v>139</v>
      </c>
      <c r="C49" s="90">
        <v>31330</v>
      </c>
      <c r="D49" s="68">
        <v>32197</v>
      </c>
      <c r="E49" s="90">
        <v>32033</v>
      </c>
      <c r="F49" s="132">
        <f t="shared" si="0"/>
        <v>1.8725521143885985E-2</v>
      </c>
      <c r="G49" s="132">
        <f t="shared" si="1"/>
        <v>2.2438557293329078E-2</v>
      </c>
      <c r="H49" s="68">
        <f t="shared" si="2"/>
        <v>703</v>
      </c>
      <c r="I49" s="52">
        <f t="shared" si="4"/>
        <v>1.630939123979213E-2</v>
      </c>
      <c r="J49" s="90">
        <f t="shared" si="3"/>
        <v>-164</v>
      </c>
    </row>
    <row r="50" spans="1:10">
      <c r="A50" s="54">
        <v>49</v>
      </c>
      <c r="B50" s="133" t="s">
        <v>140</v>
      </c>
      <c r="C50" s="90">
        <v>1825</v>
      </c>
      <c r="D50" s="68">
        <v>1937</v>
      </c>
      <c r="E50" s="90">
        <v>1968</v>
      </c>
      <c r="F50" s="132">
        <f t="shared" si="0"/>
        <v>1.1504331661463996E-3</v>
      </c>
      <c r="G50" s="132">
        <f t="shared" si="1"/>
        <v>7.8356164383561647E-2</v>
      </c>
      <c r="H50" s="68">
        <f t="shared" si="2"/>
        <v>143</v>
      </c>
      <c r="I50" s="52">
        <f t="shared" si="4"/>
        <v>3.3175575352635488E-3</v>
      </c>
      <c r="J50" s="90">
        <f t="shared" si="3"/>
        <v>31</v>
      </c>
    </row>
    <row r="51" spans="1:10">
      <c r="A51" s="54">
        <v>50</v>
      </c>
      <c r="B51" s="133" t="s">
        <v>141</v>
      </c>
      <c r="C51" s="90">
        <v>5557</v>
      </c>
      <c r="D51" s="68">
        <v>5759</v>
      </c>
      <c r="E51" s="90">
        <v>5755</v>
      </c>
      <c r="F51" s="132">
        <f t="shared" si="0"/>
        <v>3.3641986134006758E-3</v>
      </c>
      <c r="G51" s="132">
        <f t="shared" si="1"/>
        <v>3.5630736008637753E-2</v>
      </c>
      <c r="H51" s="68">
        <f t="shared" si="2"/>
        <v>198</v>
      </c>
      <c r="I51" s="52">
        <f t="shared" si="4"/>
        <v>4.5935412026726057E-3</v>
      </c>
      <c r="J51" s="90">
        <f t="shared" si="3"/>
        <v>-4</v>
      </c>
    </row>
    <row r="52" spans="1:10">
      <c r="A52" s="54">
        <v>51</v>
      </c>
      <c r="B52" s="133" t="s">
        <v>142</v>
      </c>
      <c r="C52" s="90">
        <v>5166</v>
      </c>
      <c r="D52" s="68">
        <v>5290</v>
      </c>
      <c r="E52" s="90">
        <v>5267</v>
      </c>
      <c r="F52" s="132">
        <f t="shared" si="0"/>
        <v>3.0789286006570565E-3</v>
      </c>
      <c r="G52" s="132">
        <f t="shared" si="1"/>
        <v>1.9550909794812235E-2</v>
      </c>
      <c r="H52" s="68">
        <f t="shared" si="2"/>
        <v>101</v>
      </c>
      <c r="I52" s="52">
        <f t="shared" si="4"/>
        <v>2.3431700074239051E-3</v>
      </c>
      <c r="J52" s="90">
        <f t="shared" si="3"/>
        <v>-23</v>
      </c>
    </row>
    <row r="53" spans="1:10">
      <c r="A53" s="54">
        <v>52</v>
      </c>
      <c r="B53" s="133" t="s">
        <v>143</v>
      </c>
      <c r="C53" s="90">
        <v>10955</v>
      </c>
      <c r="D53" s="68">
        <v>11207</v>
      </c>
      <c r="E53" s="90">
        <v>11176</v>
      </c>
      <c r="F53" s="132">
        <f t="shared" si="0"/>
        <v>6.5331509475874804E-3</v>
      </c>
      <c r="G53" s="132">
        <f t="shared" si="1"/>
        <v>2.0173436786855316E-2</v>
      </c>
      <c r="H53" s="68">
        <f t="shared" si="2"/>
        <v>221</v>
      </c>
      <c r="I53" s="52">
        <f t="shared" si="4"/>
        <v>5.1271343726800294E-3</v>
      </c>
      <c r="J53" s="90">
        <f t="shared" si="3"/>
        <v>-31</v>
      </c>
    </row>
    <row r="54" spans="1:10">
      <c r="A54" s="54">
        <v>53</v>
      </c>
      <c r="B54" s="133" t="s">
        <v>144</v>
      </c>
      <c r="C54" s="90">
        <v>5975</v>
      </c>
      <c r="D54" s="68">
        <v>6036</v>
      </c>
      <c r="E54" s="90">
        <v>6032</v>
      </c>
      <c r="F54" s="132">
        <f t="shared" si="0"/>
        <v>3.5261244198145744E-3</v>
      </c>
      <c r="G54" s="132">
        <f t="shared" si="1"/>
        <v>9.5397489539748945E-3</v>
      </c>
      <c r="H54" s="68">
        <f t="shared" si="2"/>
        <v>57</v>
      </c>
      <c r="I54" s="52">
        <f t="shared" si="4"/>
        <v>1.3223830734966592E-3</v>
      </c>
      <c r="J54" s="90">
        <f t="shared" si="3"/>
        <v>-4</v>
      </c>
    </row>
    <row r="55" spans="1:10">
      <c r="A55" s="54">
        <v>54</v>
      </c>
      <c r="B55" s="133" t="s">
        <v>145</v>
      </c>
      <c r="C55" s="90">
        <v>20084</v>
      </c>
      <c r="D55" s="68">
        <v>21337</v>
      </c>
      <c r="E55" s="90">
        <v>21399</v>
      </c>
      <c r="F55" s="132">
        <f t="shared" si="0"/>
        <v>1.250920697274736E-2</v>
      </c>
      <c r="G55" s="132">
        <f t="shared" si="1"/>
        <v>6.5475004979087828E-2</v>
      </c>
      <c r="H55" s="68">
        <f t="shared" si="2"/>
        <v>1315</v>
      </c>
      <c r="I55" s="52">
        <f t="shared" si="4"/>
        <v>3.0507609502598367E-2</v>
      </c>
      <c r="J55" s="90">
        <f t="shared" si="3"/>
        <v>62</v>
      </c>
    </row>
    <row r="56" spans="1:10">
      <c r="A56" s="54">
        <v>55</v>
      </c>
      <c r="B56" s="133" t="s">
        <v>146</v>
      </c>
      <c r="C56" s="90">
        <v>22599</v>
      </c>
      <c r="D56" s="68">
        <v>23305</v>
      </c>
      <c r="E56" s="90">
        <v>23331</v>
      </c>
      <c r="F56" s="132">
        <f t="shared" si="0"/>
        <v>1.3638595629756936E-2</v>
      </c>
      <c r="G56" s="132">
        <f t="shared" si="1"/>
        <v>3.2390813752820921E-2</v>
      </c>
      <c r="H56" s="68">
        <f t="shared" si="2"/>
        <v>732</v>
      </c>
      <c r="I56" s="52">
        <f t="shared" si="4"/>
        <v>1.6982182628062361E-2</v>
      </c>
      <c r="J56" s="90">
        <f t="shared" si="3"/>
        <v>26</v>
      </c>
    </row>
    <row r="57" spans="1:10">
      <c r="A57" s="54">
        <v>56</v>
      </c>
      <c r="B57" s="133" t="s">
        <v>147</v>
      </c>
      <c r="C57" s="90">
        <v>1868</v>
      </c>
      <c r="D57" s="68">
        <v>1959</v>
      </c>
      <c r="E57" s="90">
        <v>1959</v>
      </c>
      <c r="F57" s="132">
        <f t="shared" si="0"/>
        <v>1.1451720388621935E-3</v>
      </c>
      <c r="G57" s="132">
        <f t="shared" si="1"/>
        <v>4.8715203426124197E-2</v>
      </c>
      <c r="H57" s="68">
        <f t="shared" si="2"/>
        <v>91</v>
      </c>
      <c r="I57" s="52">
        <f t="shared" si="4"/>
        <v>2.1111729769858947E-3</v>
      </c>
      <c r="J57" s="90">
        <f t="shared" si="3"/>
        <v>0</v>
      </c>
    </row>
    <row r="58" spans="1:10">
      <c r="A58" s="54">
        <v>57</v>
      </c>
      <c r="B58" s="133" t="s">
        <v>148</v>
      </c>
      <c r="C58" s="90">
        <v>3622</v>
      </c>
      <c r="D58" s="68">
        <v>3747</v>
      </c>
      <c r="E58" s="90">
        <v>3770</v>
      </c>
      <c r="F58" s="132">
        <f t="shared" si="0"/>
        <v>2.2038277623841092E-3</v>
      </c>
      <c r="G58" s="132">
        <f t="shared" si="1"/>
        <v>4.0861402540033134E-2</v>
      </c>
      <c r="H58" s="68">
        <f t="shared" si="2"/>
        <v>148</v>
      </c>
      <c r="I58" s="52">
        <f t="shared" si="4"/>
        <v>3.4335560504825538E-3</v>
      </c>
      <c r="J58" s="90">
        <f t="shared" si="3"/>
        <v>23</v>
      </c>
    </row>
    <row r="59" spans="1:10">
      <c r="A59" s="54">
        <v>58</v>
      </c>
      <c r="B59" s="133" t="s">
        <v>149</v>
      </c>
      <c r="C59" s="90">
        <v>8146</v>
      </c>
      <c r="D59" s="68">
        <v>8706</v>
      </c>
      <c r="E59" s="90">
        <v>8691</v>
      </c>
      <c r="F59" s="132">
        <f t="shared" si="0"/>
        <v>5.0804952474483535E-3</v>
      </c>
      <c r="G59" s="132">
        <f t="shared" si="1"/>
        <v>6.6904001964154192E-2</v>
      </c>
      <c r="H59" s="68">
        <f t="shared" si="2"/>
        <v>545</v>
      </c>
      <c r="I59" s="52">
        <f t="shared" si="4"/>
        <v>1.2643838158871566E-2</v>
      </c>
      <c r="J59" s="90">
        <f t="shared" si="3"/>
        <v>-15</v>
      </c>
    </row>
    <row r="60" spans="1:10">
      <c r="A60" s="54">
        <v>59</v>
      </c>
      <c r="B60" s="133" t="s">
        <v>150</v>
      </c>
      <c r="C60" s="90">
        <v>21066</v>
      </c>
      <c r="D60" s="68">
        <v>21890</v>
      </c>
      <c r="E60" s="90">
        <v>21894</v>
      </c>
      <c r="F60" s="132">
        <f t="shared" si="0"/>
        <v>1.2798568973378695E-2</v>
      </c>
      <c r="G60" s="132">
        <f t="shared" si="1"/>
        <v>3.9305041298775274E-2</v>
      </c>
      <c r="H60" s="68">
        <f t="shared" si="2"/>
        <v>828</v>
      </c>
      <c r="I60" s="52">
        <f t="shared" si="4"/>
        <v>1.9209354120267259E-2</v>
      </c>
      <c r="J60" s="90">
        <f t="shared" si="3"/>
        <v>4</v>
      </c>
    </row>
    <row r="61" spans="1:10">
      <c r="A61" s="54">
        <v>60</v>
      </c>
      <c r="B61" s="133" t="s">
        <v>151</v>
      </c>
      <c r="C61" s="90">
        <v>7414</v>
      </c>
      <c r="D61" s="68">
        <v>7581</v>
      </c>
      <c r="E61" s="90">
        <v>7602</v>
      </c>
      <c r="F61" s="132">
        <f t="shared" si="0"/>
        <v>4.443898846059416E-3</v>
      </c>
      <c r="G61" s="132">
        <f t="shared" si="1"/>
        <v>2.5357431885621798E-2</v>
      </c>
      <c r="H61" s="68">
        <f t="shared" si="2"/>
        <v>188</v>
      </c>
      <c r="I61" s="52">
        <f t="shared" si="4"/>
        <v>4.3615441722345957E-3</v>
      </c>
      <c r="J61" s="90">
        <f t="shared" si="3"/>
        <v>21</v>
      </c>
    </row>
    <row r="62" spans="1:10">
      <c r="A62" s="54">
        <v>61</v>
      </c>
      <c r="B62" s="133" t="s">
        <v>152</v>
      </c>
      <c r="C62" s="90">
        <v>15854</v>
      </c>
      <c r="D62" s="68">
        <v>15944</v>
      </c>
      <c r="E62" s="90">
        <v>15961</v>
      </c>
      <c r="F62" s="132">
        <f t="shared" si="0"/>
        <v>9.3303169536903888E-3</v>
      </c>
      <c r="G62" s="132">
        <f t="shared" si="1"/>
        <v>6.7490854043143686E-3</v>
      </c>
      <c r="H62" s="68">
        <f t="shared" si="2"/>
        <v>107</v>
      </c>
      <c r="I62" s="52">
        <f t="shared" si="4"/>
        <v>2.4823682256867111E-3</v>
      </c>
      <c r="J62" s="90">
        <f t="shared" si="3"/>
        <v>17</v>
      </c>
    </row>
    <row r="63" spans="1:10">
      <c r="A63" s="54">
        <v>62</v>
      </c>
      <c r="B63" s="133" t="s">
        <v>153</v>
      </c>
      <c r="C63" s="90">
        <v>1013</v>
      </c>
      <c r="D63" s="68">
        <v>1060</v>
      </c>
      <c r="E63" s="90">
        <v>1064</v>
      </c>
      <c r="F63" s="132">
        <f t="shared" si="0"/>
        <v>6.219821589328096E-4</v>
      </c>
      <c r="G63" s="132">
        <f t="shared" si="1"/>
        <v>5.0345508390918066E-2</v>
      </c>
      <c r="H63" s="68">
        <f t="shared" si="2"/>
        <v>51</v>
      </c>
      <c r="I63" s="52">
        <f t="shared" si="4"/>
        <v>1.183184855233853E-3</v>
      </c>
      <c r="J63" s="90">
        <f t="shared" si="3"/>
        <v>4</v>
      </c>
    </row>
    <row r="64" spans="1:10">
      <c r="A64" s="54">
        <v>63</v>
      </c>
      <c r="B64" s="133" t="s">
        <v>154</v>
      </c>
      <c r="C64" s="90">
        <v>10783</v>
      </c>
      <c r="D64" s="68">
        <v>11521</v>
      </c>
      <c r="E64" s="90">
        <v>11604</v>
      </c>
      <c r="F64" s="132">
        <f t="shared" si="0"/>
        <v>6.7833467784363926E-3</v>
      </c>
      <c r="G64" s="132">
        <f t="shared" si="1"/>
        <v>7.6138365946397113E-2</v>
      </c>
      <c r="H64" s="68">
        <f t="shared" si="2"/>
        <v>821</v>
      </c>
      <c r="I64" s="52">
        <f t="shared" si="4"/>
        <v>1.9046956198960654E-2</v>
      </c>
      <c r="J64" s="90">
        <f t="shared" si="3"/>
        <v>83</v>
      </c>
    </row>
    <row r="65" spans="1:12">
      <c r="A65" s="54">
        <v>64</v>
      </c>
      <c r="B65" s="133" t="s">
        <v>155</v>
      </c>
      <c r="C65" s="90">
        <v>7871</v>
      </c>
      <c r="D65" s="68">
        <v>8084</v>
      </c>
      <c r="E65" s="90">
        <v>8082</v>
      </c>
      <c r="F65" s="132">
        <f t="shared" si="0"/>
        <v>4.7244923012170741E-3</v>
      </c>
      <c r="G65" s="132">
        <f t="shared" si="1"/>
        <v>2.6807267183331217E-2</v>
      </c>
      <c r="H65" s="68">
        <f t="shared" si="2"/>
        <v>211</v>
      </c>
      <c r="I65" s="52">
        <f t="shared" si="4"/>
        <v>4.8951373422420194E-3</v>
      </c>
      <c r="J65" s="90">
        <f t="shared" si="3"/>
        <v>-2</v>
      </c>
    </row>
    <row r="66" spans="1:12">
      <c r="A66" s="54">
        <v>65</v>
      </c>
      <c r="B66" s="133" t="s">
        <v>156</v>
      </c>
      <c r="C66" s="90">
        <v>6471</v>
      </c>
      <c r="D66" s="68">
        <v>6788</v>
      </c>
      <c r="E66" s="90">
        <v>6831</v>
      </c>
      <c r="F66" s="132">
        <f t="shared" ref="F66:F83" si="5">E66/$E$83</f>
        <v>3.9931956087124265E-3</v>
      </c>
      <c r="G66" s="132">
        <f t="shared" ref="G66:G83" si="6">(E66-C66)/C66</f>
        <v>5.5632823365785816E-2</v>
      </c>
      <c r="H66" s="68">
        <f t="shared" ref="H66:H83" si="7">E66-C66</f>
        <v>360</v>
      </c>
      <c r="I66" s="52">
        <f t="shared" si="4"/>
        <v>8.351893095768375E-3</v>
      </c>
      <c r="J66" s="90">
        <f t="shared" ref="J66:J83" si="8">E66-D66</f>
        <v>43</v>
      </c>
    </row>
    <row r="67" spans="1:12">
      <c r="A67" s="54">
        <v>66</v>
      </c>
      <c r="B67" s="133" t="s">
        <v>157</v>
      </c>
      <c r="C67" s="90">
        <v>5086</v>
      </c>
      <c r="D67" s="68">
        <v>5315</v>
      </c>
      <c r="E67" s="90">
        <v>5329</v>
      </c>
      <c r="F67" s="132">
        <f t="shared" si="5"/>
        <v>3.1151719219482538E-3</v>
      </c>
      <c r="G67" s="132">
        <f t="shared" si="6"/>
        <v>4.7778214707038934E-2</v>
      </c>
      <c r="H67" s="68">
        <f t="shared" si="7"/>
        <v>243</v>
      </c>
      <c r="I67" s="52">
        <f t="shared" ref="I67:I83" si="9">H67/$H$83</f>
        <v>5.6375278396436522E-3</v>
      </c>
      <c r="J67" s="90">
        <f t="shared" si="8"/>
        <v>14</v>
      </c>
    </row>
    <row r="68" spans="1:12">
      <c r="A68" s="54">
        <v>67</v>
      </c>
      <c r="B68" s="133" t="s">
        <v>158</v>
      </c>
      <c r="C68" s="90">
        <v>10513</v>
      </c>
      <c r="D68" s="68">
        <v>10614</v>
      </c>
      <c r="E68" s="90">
        <v>10536</v>
      </c>
      <c r="F68" s="132">
        <f t="shared" si="5"/>
        <v>6.1590263407106027E-3</v>
      </c>
      <c r="G68" s="132">
        <f t="shared" si="6"/>
        <v>2.1877675259202893E-3</v>
      </c>
      <c r="H68" s="68">
        <f t="shared" si="7"/>
        <v>23</v>
      </c>
      <c r="I68" s="52">
        <f t="shared" si="9"/>
        <v>5.335931700074239E-4</v>
      </c>
      <c r="J68" s="90">
        <f t="shared" si="8"/>
        <v>-78</v>
      </c>
      <c r="K68" s="12"/>
      <c r="L68" s="12"/>
    </row>
    <row r="69" spans="1:12">
      <c r="A69" s="54">
        <v>68</v>
      </c>
      <c r="B69" s="133" t="s">
        <v>159</v>
      </c>
      <c r="C69" s="90">
        <v>5725</v>
      </c>
      <c r="D69" s="68">
        <v>6151</v>
      </c>
      <c r="E69" s="90">
        <v>6169</v>
      </c>
      <c r="F69" s="132">
        <f t="shared" si="5"/>
        <v>3.6062104684741561E-3</v>
      </c>
      <c r="G69" s="132">
        <f t="shared" si="6"/>
        <v>7.7554585152838432E-2</v>
      </c>
      <c r="H69" s="68">
        <f t="shared" si="7"/>
        <v>444</v>
      </c>
      <c r="I69" s="52">
        <f t="shared" si="9"/>
        <v>1.0300668151447661E-2</v>
      </c>
      <c r="J69" s="90">
        <f t="shared" si="8"/>
        <v>18</v>
      </c>
    </row>
    <row r="70" spans="1:12">
      <c r="A70" s="54">
        <v>69</v>
      </c>
      <c r="B70" s="133" t="s">
        <v>160</v>
      </c>
      <c r="C70" s="90">
        <v>980</v>
      </c>
      <c r="D70" s="68">
        <v>1036</v>
      </c>
      <c r="E70" s="90">
        <v>1025</v>
      </c>
      <c r="F70" s="132">
        <f t="shared" si="5"/>
        <v>5.9918394070124985E-4</v>
      </c>
      <c r="G70" s="132">
        <f t="shared" si="6"/>
        <v>4.5918367346938778E-2</v>
      </c>
      <c r="H70" s="68">
        <f t="shared" si="7"/>
        <v>45</v>
      </c>
      <c r="I70" s="52">
        <f t="shared" si="9"/>
        <v>1.0439866369710469E-3</v>
      </c>
      <c r="J70" s="90">
        <f t="shared" si="8"/>
        <v>-11</v>
      </c>
    </row>
    <row r="71" spans="1:12">
      <c r="A71" s="54">
        <v>70</v>
      </c>
      <c r="B71" s="133" t="s">
        <v>161</v>
      </c>
      <c r="C71" s="90">
        <v>3774</v>
      </c>
      <c r="D71" s="68">
        <v>3987</v>
      </c>
      <c r="E71" s="90">
        <v>3980</v>
      </c>
      <c r="F71" s="132">
        <f t="shared" si="5"/>
        <v>2.3265873990155846E-3</v>
      </c>
      <c r="G71" s="132">
        <f t="shared" si="6"/>
        <v>5.4583995760466346E-2</v>
      </c>
      <c r="H71" s="68">
        <f t="shared" si="7"/>
        <v>206</v>
      </c>
      <c r="I71" s="52">
        <f t="shared" si="9"/>
        <v>4.7791388270230139E-3</v>
      </c>
      <c r="J71" s="90">
        <f t="shared" si="8"/>
        <v>-7</v>
      </c>
    </row>
    <row r="72" spans="1:12">
      <c r="A72" s="54">
        <v>71</v>
      </c>
      <c r="B72" s="133" t="s">
        <v>162</v>
      </c>
      <c r="C72" s="90">
        <v>4383</v>
      </c>
      <c r="D72" s="68">
        <v>4546</v>
      </c>
      <c r="E72" s="90">
        <v>4537</v>
      </c>
      <c r="F72" s="132">
        <f t="shared" si="5"/>
        <v>2.6521927209381176E-3</v>
      </c>
      <c r="G72" s="132">
        <f t="shared" si="6"/>
        <v>3.5135751768195299E-2</v>
      </c>
      <c r="H72" s="68">
        <f t="shared" si="7"/>
        <v>154</v>
      </c>
      <c r="I72" s="52">
        <f t="shared" si="9"/>
        <v>3.5727542687453602E-3</v>
      </c>
      <c r="J72" s="90">
        <f t="shared" si="8"/>
        <v>-9</v>
      </c>
    </row>
    <row r="73" spans="1:12">
      <c r="A73" s="54">
        <v>72</v>
      </c>
      <c r="B73" s="133" t="s">
        <v>163</v>
      </c>
      <c r="C73" s="90">
        <v>3327</v>
      </c>
      <c r="D73" s="68">
        <v>3477</v>
      </c>
      <c r="E73" s="90">
        <v>3486</v>
      </c>
      <c r="F73" s="132">
        <f t="shared" si="5"/>
        <v>2.0378099680824946E-3</v>
      </c>
      <c r="G73" s="132">
        <f t="shared" si="6"/>
        <v>4.7790802524797116E-2</v>
      </c>
      <c r="H73" s="68">
        <f t="shared" si="7"/>
        <v>159</v>
      </c>
      <c r="I73" s="52">
        <f t="shared" si="9"/>
        <v>3.6887527839643652E-3</v>
      </c>
      <c r="J73" s="90">
        <f t="shared" si="8"/>
        <v>9</v>
      </c>
    </row>
    <row r="74" spans="1:12">
      <c r="A74" s="54">
        <v>73</v>
      </c>
      <c r="B74" s="133" t="s">
        <v>164</v>
      </c>
      <c r="C74" s="90">
        <v>1956</v>
      </c>
      <c r="D74" s="68">
        <v>1216</v>
      </c>
      <c r="E74" s="90">
        <v>1304</v>
      </c>
      <c r="F74" s="132">
        <f t="shared" si="5"/>
        <v>7.6227888651163875E-4</v>
      </c>
      <c r="G74" s="132">
        <f t="shared" si="6"/>
        <v>-0.33333333333333331</v>
      </c>
      <c r="H74" s="68">
        <f t="shared" si="7"/>
        <v>-652</v>
      </c>
      <c r="I74" s="52">
        <f t="shared" si="9"/>
        <v>-1.5126206384558277E-2</v>
      </c>
      <c r="J74" s="90">
        <f t="shared" si="8"/>
        <v>88</v>
      </c>
    </row>
    <row r="75" spans="1:12">
      <c r="A75" s="54">
        <v>74</v>
      </c>
      <c r="B75" s="133" t="s">
        <v>165</v>
      </c>
      <c r="C75" s="90">
        <v>3820</v>
      </c>
      <c r="D75" s="68">
        <v>3913</v>
      </c>
      <c r="E75" s="90">
        <v>3913</v>
      </c>
      <c r="F75" s="132">
        <f t="shared" si="5"/>
        <v>2.2874212292331615E-3</v>
      </c>
      <c r="G75" s="132">
        <f t="shared" si="6"/>
        <v>2.4345549738219896E-2</v>
      </c>
      <c r="H75" s="68">
        <f t="shared" si="7"/>
        <v>93</v>
      </c>
      <c r="I75" s="52">
        <f t="shared" si="9"/>
        <v>2.1575723830734965E-3</v>
      </c>
      <c r="J75" s="90">
        <f t="shared" si="8"/>
        <v>0</v>
      </c>
    </row>
    <row r="76" spans="1:12">
      <c r="A76" s="54">
        <v>75</v>
      </c>
      <c r="B76" s="133" t="s">
        <v>166</v>
      </c>
      <c r="C76" s="90">
        <v>1049</v>
      </c>
      <c r="D76" s="68">
        <v>1095</v>
      </c>
      <c r="E76" s="90">
        <v>1078</v>
      </c>
      <c r="F76" s="132">
        <f t="shared" si="5"/>
        <v>6.3016613470824124E-4</v>
      </c>
      <c r="G76" s="132">
        <f t="shared" si="6"/>
        <v>2.7645376549094377E-2</v>
      </c>
      <c r="H76" s="68">
        <f t="shared" si="7"/>
        <v>29</v>
      </c>
      <c r="I76" s="52">
        <f t="shared" si="9"/>
        <v>6.7279138827023015E-4</v>
      </c>
      <c r="J76" s="90">
        <f t="shared" si="8"/>
        <v>-17</v>
      </c>
    </row>
    <row r="77" spans="1:12">
      <c r="A77" s="54">
        <v>76</v>
      </c>
      <c r="B77" s="133" t="s">
        <v>167</v>
      </c>
      <c r="C77" s="90">
        <v>1641</v>
      </c>
      <c r="D77" s="68">
        <v>1590</v>
      </c>
      <c r="E77" s="90">
        <v>1597</v>
      </c>
      <c r="F77" s="132">
        <f t="shared" si="5"/>
        <v>9.3355780809745951E-4</v>
      </c>
      <c r="G77" s="132">
        <f t="shared" si="6"/>
        <v>-2.6812918951858621E-2</v>
      </c>
      <c r="H77" s="68">
        <f t="shared" si="7"/>
        <v>-44</v>
      </c>
      <c r="I77" s="52">
        <f t="shared" si="9"/>
        <v>-1.0207869339272457E-3</v>
      </c>
      <c r="J77" s="90">
        <f t="shared" si="8"/>
        <v>7</v>
      </c>
    </row>
    <row r="78" spans="1:12">
      <c r="A78" s="54">
        <v>77</v>
      </c>
      <c r="B78" s="133" t="s">
        <v>168</v>
      </c>
      <c r="C78" s="90">
        <v>6094</v>
      </c>
      <c r="D78" s="68">
        <v>6484</v>
      </c>
      <c r="E78" s="90">
        <v>6558</v>
      </c>
      <c r="F78" s="132">
        <f t="shared" si="5"/>
        <v>3.8336080810915086E-3</v>
      </c>
      <c r="G78" s="132">
        <f t="shared" si="6"/>
        <v>7.6140466032162776E-2</v>
      </c>
      <c r="H78" s="68">
        <f t="shared" si="7"/>
        <v>464</v>
      </c>
      <c r="I78" s="52">
        <f t="shared" si="9"/>
        <v>1.0764662212323682E-2</v>
      </c>
      <c r="J78" s="90">
        <f t="shared" si="8"/>
        <v>74</v>
      </c>
    </row>
    <row r="79" spans="1:12">
      <c r="A79" s="54">
        <v>78</v>
      </c>
      <c r="B79" s="133" t="s">
        <v>169</v>
      </c>
      <c r="C79" s="90">
        <v>4965</v>
      </c>
      <c r="D79" s="68">
        <v>4983</v>
      </c>
      <c r="E79" s="90">
        <v>4971</v>
      </c>
      <c r="F79" s="132">
        <f t="shared" si="5"/>
        <v>2.9058959699765005E-3</v>
      </c>
      <c r="G79" s="132">
        <f t="shared" si="6"/>
        <v>1.2084592145015106E-3</v>
      </c>
      <c r="H79" s="68">
        <f t="shared" si="7"/>
        <v>6</v>
      </c>
      <c r="I79" s="52">
        <f t="shared" si="9"/>
        <v>1.3919821826280623E-4</v>
      </c>
      <c r="J79" s="90">
        <f t="shared" si="8"/>
        <v>-12</v>
      </c>
    </row>
    <row r="80" spans="1:12">
      <c r="A80" s="54">
        <v>79</v>
      </c>
      <c r="B80" s="133" t="s">
        <v>170</v>
      </c>
      <c r="C80" s="90">
        <v>1487</v>
      </c>
      <c r="D80" s="68">
        <v>1526</v>
      </c>
      <c r="E80" s="90">
        <v>1515</v>
      </c>
      <c r="F80" s="132">
        <f t="shared" si="5"/>
        <v>8.8562309284135948E-4</v>
      </c>
      <c r="G80" s="132">
        <f t="shared" si="6"/>
        <v>1.882985877605918E-2</v>
      </c>
      <c r="H80" s="68">
        <f t="shared" si="7"/>
        <v>28</v>
      </c>
      <c r="I80" s="52">
        <f t="shared" si="9"/>
        <v>6.4959168522642913E-4</v>
      </c>
      <c r="J80" s="90">
        <f t="shared" si="8"/>
        <v>-11</v>
      </c>
    </row>
    <row r="81" spans="1:12">
      <c r="A81" s="54">
        <v>80</v>
      </c>
      <c r="B81" s="133" t="s">
        <v>171</v>
      </c>
      <c r="C81" s="90">
        <v>5826</v>
      </c>
      <c r="D81" s="68">
        <v>6037</v>
      </c>
      <c r="E81" s="90">
        <v>6046</v>
      </c>
      <c r="F81" s="132">
        <f t="shared" si="5"/>
        <v>3.5343083955900064E-3</v>
      </c>
      <c r="G81" s="132">
        <f t="shared" si="6"/>
        <v>3.7761757638173701E-2</v>
      </c>
      <c r="H81" s="68">
        <f t="shared" si="7"/>
        <v>220</v>
      </c>
      <c r="I81" s="52">
        <f t="shared" si="9"/>
        <v>5.1039346696362285E-3</v>
      </c>
      <c r="J81" s="90">
        <f t="shared" si="8"/>
        <v>9</v>
      </c>
    </row>
    <row r="82" spans="1:12">
      <c r="A82" s="54">
        <v>81</v>
      </c>
      <c r="B82" s="133" t="s">
        <v>172</v>
      </c>
      <c r="C82" s="90">
        <v>6747</v>
      </c>
      <c r="D82" s="68">
        <v>7219</v>
      </c>
      <c r="E82" s="90">
        <v>7244</v>
      </c>
      <c r="F82" s="132">
        <f t="shared" si="5"/>
        <v>4.2346228940876619E-3</v>
      </c>
      <c r="G82" s="132">
        <f t="shared" si="6"/>
        <v>7.3662368460056318E-2</v>
      </c>
      <c r="H82" s="68">
        <f t="shared" si="7"/>
        <v>497</v>
      </c>
      <c r="I82" s="52">
        <f t="shared" si="9"/>
        <v>1.1530252412769117E-2</v>
      </c>
      <c r="J82" s="90">
        <f t="shared" si="8"/>
        <v>25</v>
      </c>
    </row>
    <row r="83" spans="1:12" s="12" customFormat="1">
      <c r="A83" s="171" t="s">
        <v>173</v>
      </c>
      <c r="B83" s="171"/>
      <c r="C83" s="89">
        <v>1667556</v>
      </c>
      <c r="D83" s="86">
        <v>1710243</v>
      </c>
      <c r="E83" s="89">
        <v>1710660</v>
      </c>
      <c r="F83" s="132">
        <f t="shared" si="5"/>
        <v>1</v>
      </c>
      <c r="G83" s="132">
        <f t="shared" si="6"/>
        <v>2.5848607183207042E-2</v>
      </c>
      <c r="H83" s="68">
        <f t="shared" si="7"/>
        <v>43104</v>
      </c>
      <c r="I83" s="52">
        <f t="shared" si="9"/>
        <v>1</v>
      </c>
      <c r="J83" s="90">
        <f t="shared" si="8"/>
        <v>417</v>
      </c>
      <c r="K83" s="8"/>
      <c r="L83" s="8"/>
    </row>
    <row r="84" spans="1:12">
      <c r="D84" s="9"/>
      <c r="E84" s="9"/>
      <c r="F84" s="73"/>
      <c r="I84" s="17"/>
    </row>
    <row r="85" spans="1:12">
      <c r="D85" s="9"/>
      <c r="E85" s="9"/>
      <c r="I85" s="17"/>
    </row>
    <row r="86" spans="1:12">
      <c r="D86" s="9"/>
      <c r="E86" s="9"/>
      <c r="I86" s="17"/>
    </row>
    <row r="87" spans="1:12">
      <c r="D87" s="9"/>
      <c r="E87" s="9"/>
      <c r="I87" s="17"/>
    </row>
    <row r="88" spans="1:12">
      <c r="D88" s="9"/>
      <c r="E88" s="9"/>
      <c r="I88" s="17"/>
    </row>
    <row r="89" spans="1:12">
      <c r="D89" s="9"/>
      <c r="E89" s="9"/>
      <c r="I89" s="17"/>
    </row>
    <row r="90" spans="1:12">
      <c r="D90" s="9"/>
      <c r="E90" s="9"/>
    </row>
    <row r="91" spans="1:12">
      <c r="D91" s="9"/>
      <c r="E91" s="9"/>
    </row>
    <row r="92" spans="1:12">
      <c r="D92" s="9"/>
      <c r="E92" s="9"/>
    </row>
    <row r="93" spans="1:12">
      <c r="D93" s="9"/>
      <c r="E93" s="9"/>
    </row>
    <row r="94" spans="1:12">
      <c r="D94" s="9"/>
      <c r="E94" s="9"/>
    </row>
    <row r="95" spans="1:12">
      <c r="D95" s="9"/>
      <c r="E95" s="9"/>
    </row>
    <row r="96" spans="1:12">
      <c r="D96" s="9"/>
      <c r="E96" s="9"/>
    </row>
    <row r="97" spans="4:6">
      <c r="D97" s="9"/>
      <c r="E97" s="9"/>
    </row>
    <row r="98" spans="4:6">
      <c r="D98" s="9"/>
      <c r="E98" s="9"/>
    </row>
    <row r="99" spans="4:6">
      <c r="D99" s="9"/>
      <c r="E99" s="9"/>
    </row>
    <row r="100" spans="4:6">
      <c r="D100" s="9"/>
      <c r="E100" s="9"/>
    </row>
    <row r="101" spans="4:6">
      <c r="D101" s="9"/>
      <c r="E101" s="9"/>
      <c r="F101" s="14"/>
    </row>
    <row r="102" spans="4:6">
      <c r="D102" s="9"/>
      <c r="E102" s="9"/>
    </row>
    <row r="103" spans="4:6">
      <c r="D103" s="9"/>
      <c r="E103" s="9"/>
    </row>
    <row r="104" spans="4:6">
      <c r="D104" s="9"/>
      <c r="E104" s="9"/>
    </row>
    <row r="105" spans="4:6">
      <c r="D105" s="9"/>
      <c r="E105" s="9"/>
    </row>
    <row r="106" spans="4:6">
      <c r="D106" s="9"/>
      <c r="E106" s="9"/>
    </row>
    <row r="107" spans="4:6">
      <c r="D107" s="9"/>
      <c r="E107" s="9"/>
    </row>
    <row r="108" spans="4:6">
      <c r="D108" s="9"/>
      <c r="E108" s="9"/>
    </row>
    <row r="109" spans="4:6">
      <c r="D109" s="9"/>
      <c r="E109" s="9"/>
    </row>
    <row r="110" spans="4:6">
      <c r="D110" s="9"/>
      <c r="E110" s="9"/>
    </row>
    <row r="111" spans="4:6">
      <c r="D111" s="9"/>
      <c r="E111" s="9"/>
    </row>
    <row r="112" spans="4:6">
      <c r="D112" s="9"/>
      <c r="E112" s="9"/>
    </row>
    <row r="113" spans="4:5">
      <c r="D113" s="9"/>
      <c r="E113" s="9"/>
    </row>
    <row r="114" spans="4:5">
      <c r="D114" s="9"/>
      <c r="E114" s="9"/>
    </row>
    <row r="115" spans="4:5">
      <c r="D115" s="9"/>
      <c r="E115" s="9"/>
    </row>
    <row r="116" spans="4:5">
      <c r="D116" s="9"/>
      <c r="E116" s="9"/>
    </row>
    <row r="117" spans="4:5">
      <c r="D117" s="9"/>
      <c r="E117" s="9"/>
    </row>
    <row r="118" spans="4:5">
      <c r="D118" s="9"/>
      <c r="E118" s="9"/>
    </row>
    <row r="119" spans="4:5">
      <c r="D119" s="9"/>
      <c r="E119" s="9"/>
    </row>
    <row r="120" spans="4:5">
      <c r="D120" s="9"/>
      <c r="E120" s="9"/>
    </row>
    <row r="121" spans="4:5">
      <c r="D121" s="9"/>
      <c r="E121" s="9"/>
    </row>
    <row r="122" spans="4:5">
      <c r="D122" s="9"/>
      <c r="E122" s="9"/>
    </row>
    <row r="123" spans="4:5">
      <c r="D123" s="9"/>
      <c r="E123" s="9"/>
    </row>
    <row r="124" spans="4:5">
      <c r="D124" s="9"/>
      <c r="E124" s="9"/>
    </row>
    <row r="125" spans="4:5">
      <c r="D125" s="9"/>
      <c r="E125" s="9"/>
    </row>
    <row r="126" spans="4:5">
      <c r="D126" s="9"/>
      <c r="E126" s="9"/>
    </row>
    <row r="127" spans="4:5">
      <c r="D127" s="9"/>
      <c r="E127" s="9"/>
    </row>
    <row r="128" spans="4:5">
      <c r="D128" s="9"/>
      <c r="E128" s="9"/>
    </row>
    <row r="129" spans="4:5">
      <c r="D129" s="9"/>
      <c r="E129" s="9"/>
    </row>
    <row r="130" spans="4:5">
      <c r="D130" s="9"/>
      <c r="E130" s="9"/>
    </row>
    <row r="131" spans="4:5">
      <c r="D131" s="9"/>
      <c r="E131" s="9"/>
    </row>
    <row r="132" spans="4:5">
      <c r="D132" s="9"/>
      <c r="E132" s="9"/>
    </row>
    <row r="133" spans="4:5">
      <c r="D133" s="9"/>
      <c r="E133" s="9"/>
    </row>
    <row r="134" spans="4:5">
      <c r="D134" s="9"/>
      <c r="E134" s="9"/>
    </row>
    <row r="135" spans="4:5">
      <c r="D135" s="9"/>
      <c r="E135" s="9"/>
    </row>
    <row r="136" spans="4:5">
      <c r="D136" s="9"/>
      <c r="E136" s="9"/>
    </row>
    <row r="137" spans="4:5">
      <c r="D137" s="9"/>
      <c r="E137" s="9"/>
    </row>
    <row r="138" spans="4:5">
      <c r="D138" s="9"/>
      <c r="E138" s="9"/>
    </row>
    <row r="139" spans="4:5">
      <c r="D139" s="9"/>
      <c r="E139" s="9"/>
    </row>
    <row r="140" spans="4:5">
      <c r="D140" s="9"/>
      <c r="E140" s="9"/>
    </row>
    <row r="141" spans="4:5">
      <c r="D141" s="9"/>
      <c r="E141" s="9"/>
    </row>
    <row r="142" spans="4:5">
      <c r="D142" s="9"/>
      <c r="E142" s="9"/>
    </row>
    <row r="143" spans="4:5">
      <c r="D143" s="20"/>
      <c r="E143" s="20"/>
    </row>
  </sheetData>
  <mergeCells count="1">
    <mergeCell ref="A83:B83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V92"/>
  <sheetViews>
    <sheetView topLeftCell="L1" workbookViewId="0">
      <pane ySplit="1" topLeftCell="A3" activePane="bottomLeft" state="frozen"/>
      <selection activeCell="W1" sqref="W1"/>
      <selection pane="bottomLeft" activeCell="L16" sqref="L16"/>
    </sheetView>
  </sheetViews>
  <sheetFormatPr defaultColWidth="9.1796875" defaultRowHeight="14.5"/>
  <cols>
    <col min="1" max="1" width="13.7265625" style="8" bestFit="1" customWidth="1"/>
    <col min="2" max="2" width="34.453125" style="8" bestFit="1" customWidth="1"/>
    <col min="3" max="3" width="12" style="8" customWidth="1"/>
    <col min="4" max="4" width="12" style="8" bestFit="1" customWidth="1"/>
    <col min="5" max="5" width="12" style="8" customWidth="1"/>
    <col min="6" max="6" width="33.1796875" style="8" customWidth="1"/>
    <col min="7" max="7" width="28.453125" style="8" customWidth="1"/>
    <col min="8" max="8" width="26.7265625" style="8" customWidth="1"/>
    <col min="9" max="9" width="20.26953125" style="8" customWidth="1"/>
    <col min="10" max="10" width="32.453125" style="8" customWidth="1"/>
    <col min="11" max="11" width="9.1796875" style="8"/>
    <col min="12" max="12" width="35.7265625" style="8" customWidth="1"/>
    <col min="13" max="20" width="9.1796875" style="8"/>
    <col min="21" max="21" width="34.54296875" style="8" bestFit="1" customWidth="1"/>
    <col min="22" max="16384" width="9.1796875" style="8"/>
  </cols>
  <sheetData>
    <row r="1" spans="1:22" ht="29.5" thickBot="1">
      <c r="A1" s="16" t="s">
        <v>1</v>
      </c>
      <c r="B1" s="7" t="s">
        <v>90</v>
      </c>
      <c r="C1" s="59">
        <v>42036</v>
      </c>
      <c r="D1" s="59">
        <v>42370</v>
      </c>
      <c r="E1" s="59">
        <v>42401</v>
      </c>
      <c r="F1" s="1" t="s">
        <v>308</v>
      </c>
      <c r="G1" s="1" t="s">
        <v>309</v>
      </c>
      <c r="H1" s="1" t="s">
        <v>290</v>
      </c>
      <c r="I1" s="1" t="s">
        <v>291</v>
      </c>
      <c r="J1" s="49" t="s">
        <v>293</v>
      </c>
    </row>
    <row r="2" spans="1:22" ht="15" thickBot="1">
      <c r="A2" s="50">
        <v>1</v>
      </c>
      <c r="B2" s="51" t="s">
        <v>2</v>
      </c>
      <c r="C2" s="90">
        <v>28005</v>
      </c>
      <c r="D2" s="68">
        <v>31828</v>
      </c>
      <c r="E2" s="90">
        <v>30188</v>
      </c>
      <c r="F2" s="132">
        <f t="shared" ref="F2:F65" si="0">E2/$E$90</f>
        <v>7.9873062473657212E-3</v>
      </c>
      <c r="G2" s="132">
        <f t="shared" ref="G2:G65" si="1">(E2-C2)/C2</f>
        <v>7.7950366006070346E-2</v>
      </c>
      <c r="H2" s="68">
        <f t="shared" ref="H2:H65" si="2">E2-C2</f>
        <v>2183</v>
      </c>
      <c r="I2" s="52">
        <f>H2/$H$90</f>
        <v>8.1763974410834946E-3</v>
      </c>
      <c r="J2" s="90">
        <f t="shared" ref="J2:J65" si="3">E2-D2</f>
        <v>-1640</v>
      </c>
      <c r="L2" s="136" t="s">
        <v>356</v>
      </c>
      <c r="M2" s="130">
        <v>0.22086824067022087</v>
      </c>
      <c r="U2" s="3"/>
      <c r="V2" s="11"/>
    </row>
    <row r="3" spans="1:22" ht="15" thickBot="1">
      <c r="A3" s="50">
        <v>2</v>
      </c>
      <c r="B3" s="51" t="s">
        <v>3</v>
      </c>
      <c r="C3" s="90">
        <v>3485</v>
      </c>
      <c r="D3" s="68">
        <v>21262</v>
      </c>
      <c r="E3" s="90">
        <v>6512</v>
      </c>
      <c r="F3" s="132">
        <f t="shared" si="0"/>
        <v>1.7229805976827076E-3</v>
      </c>
      <c r="G3" s="132">
        <f t="shared" si="1"/>
        <v>0.86857962697274027</v>
      </c>
      <c r="H3" s="68">
        <f t="shared" si="2"/>
        <v>3027</v>
      </c>
      <c r="I3" s="52">
        <f t="shared" ref="I3:I66" si="4">H3/$H$90</f>
        <v>1.1337588206211516E-2</v>
      </c>
      <c r="J3" s="90">
        <f t="shared" si="3"/>
        <v>-14750</v>
      </c>
      <c r="L3" s="140" t="s">
        <v>359</v>
      </c>
      <c r="M3" s="131">
        <v>0.24258710155670868</v>
      </c>
      <c r="U3" s="3"/>
      <c r="V3" s="11"/>
    </row>
    <row r="4" spans="1:22" ht="15" thickBot="1">
      <c r="A4" s="50">
        <v>3</v>
      </c>
      <c r="B4" s="51" t="s">
        <v>4</v>
      </c>
      <c r="C4" s="90">
        <v>1244</v>
      </c>
      <c r="D4" s="68">
        <v>1284</v>
      </c>
      <c r="E4" s="90">
        <v>1311</v>
      </c>
      <c r="F4" s="132">
        <f t="shared" si="0"/>
        <v>3.4687155460104874E-4</v>
      </c>
      <c r="G4" s="132">
        <f t="shared" si="1"/>
        <v>5.3858520900321546E-2</v>
      </c>
      <c r="H4" s="68">
        <f t="shared" si="2"/>
        <v>67</v>
      </c>
      <c r="I4" s="52">
        <f t="shared" si="4"/>
        <v>2.5094760813220069E-4</v>
      </c>
      <c r="J4" s="90">
        <f t="shared" si="3"/>
        <v>27</v>
      </c>
      <c r="L4" s="140" t="s">
        <v>360</v>
      </c>
      <c r="M4" s="131">
        <v>0.27183758459135865</v>
      </c>
      <c r="U4" s="3"/>
      <c r="V4" s="11"/>
    </row>
    <row r="5" spans="1:22" ht="15" thickBot="1">
      <c r="A5" s="50">
        <v>5</v>
      </c>
      <c r="B5" s="51" t="s">
        <v>5</v>
      </c>
      <c r="C5" s="90">
        <v>435</v>
      </c>
      <c r="D5" s="68">
        <v>519</v>
      </c>
      <c r="E5" s="90">
        <v>447</v>
      </c>
      <c r="F5" s="132">
        <f t="shared" si="0"/>
        <v>1.1826970625985415E-4</v>
      </c>
      <c r="G5" s="132">
        <f t="shared" si="1"/>
        <v>2.7586206896551724E-2</v>
      </c>
      <c r="H5" s="68">
        <f t="shared" si="2"/>
        <v>12</v>
      </c>
      <c r="I5" s="52">
        <f t="shared" si="4"/>
        <v>4.4945840262483708E-5</v>
      </c>
      <c r="J5" s="90">
        <f t="shared" si="3"/>
        <v>-72</v>
      </c>
      <c r="L5" s="140" t="s">
        <v>361</v>
      </c>
      <c r="M5" s="131">
        <v>0.29511278195488722</v>
      </c>
      <c r="U5" s="3"/>
      <c r="V5" s="11"/>
    </row>
    <row r="6" spans="1:22" ht="15" thickBot="1">
      <c r="A6" s="50">
        <v>6</v>
      </c>
      <c r="B6" s="51" t="s">
        <v>6</v>
      </c>
      <c r="C6" s="90">
        <v>77</v>
      </c>
      <c r="D6" s="68">
        <v>95</v>
      </c>
      <c r="E6" s="90">
        <v>79</v>
      </c>
      <c r="F6" s="132">
        <f t="shared" si="0"/>
        <v>2.0902252336752748E-5</v>
      </c>
      <c r="G6" s="132">
        <f t="shared" si="1"/>
        <v>2.5974025974025976E-2</v>
      </c>
      <c r="H6" s="68">
        <f t="shared" si="2"/>
        <v>2</v>
      </c>
      <c r="I6" s="52">
        <f t="shared" si="4"/>
        <v>7.4909733770806174E-6</v>
      </c>
      <c r="J6" s="90">
        <f t="shared" si="3"/>
        <v>-16</v>
      </c>
      <c r="L6" s="140" t="s">
        <v>362</v>
      </c>
      <c r="M6" s="131">
        <v>0.30010540581237766</v>
      </c>
      <c r="U6" s="3"/>
      <c r="V6" s="11"/>
    </row>
    <row r="7" spans="1:22" ht="15" thickBot="1">
      <c r="A7" s="50">
        <v>7</v>
      </c>
      <c r="B7" s="51" t="s">
        <v>7</v>
      </c>
      <c r="C7" s="90">
        <v>861</v>
      </c>
      <c r="D7" s="68">
        <v>831</v>
      </c>
      <c r="E7" s="90">
        <v>822</v>
      </c>
      <c r="F7" s="132">
        <f t="shared" si="0"/>
        <v>2.1748925849127541E-4</v>
      </c>
      <c r="G7" s="132">
        <f t="shared" si="1"/>
        <v>-4.5296167247386762E-2</v>
      </c>
      <c r="H7" s="68">
        <f t="shared" si="2"/>
        <v>-39</v>
      </c>
      <c r="I7" s="52">
        <f t="shared" si="4"/>
        <v>-1.4607398085307206E-4</v>
      </c>
      <c r="J7" s="90">
        <f t="shared" si="3"/>
        <v>-9</v>
      </c>
      <c r="L7" s="140" t="s">
        <v>363</v>
      </c>
      <c r="M7" s="131">
        <v>0.31906290023168465</v>
      </c>
      <c r="U7" s="3"/>
      <c r="V7" s="11"/>
    </row>
    <row r="8" spans="1:22" ht="15" thickBot="1">
      <c r="A8" s="50">
        <v>8</v>
      </c>
      <c r="B8" s="51" t="s">
        <v>292</v>
      </c>
      <c r="C8" s="90">
        <v>2494</v>
      </c>
      <c r="D8" s="68">
        <v>2942</v>
      </c>
      <c r="E8" s="90">
        <v>2972</v>
      </c>
      <c r="F8" s="132">
        <f t="shared" si="0"/>
        <v>7.8634802461809074E-4</v>
      </c>
      <c r="G8" s="132">
        <f t="shared" si="1"/>
        <v>0.19165998396150763</v>
      </c>
      <c r="H8" s="68">
        <f t="shared" si="2"/>
        <v>478</v>
      </c>
      <c r="I8" s="52">
        <f t="shared" si="4"/>
        <v>1.7903426371222676E-3</v>
      </c>
      <c r="J8" s="90">
        <f t="shared" si="3"/>
        <v>30</v>
      </c>
      <c r="L8" s="140" t="s">
        <v>364</v>
      </c>
      <c r="M8" s="131">
        <v>0.5862974024798624</v>
      </c>
      <c r="U8" s="3"/>
      <c r="V8" s="11"/>
    </row>
    <row r="9" spans="1:22" ht="15" thickBot="1">
      <c r="A9" s="50">
        <v>9</v>
      </c>
      <c r="B9" s="51" t="s">
        <v>8</v>
      </c>
      <c r="C9" s="90">
        <v>484</v>
      </c>
      <c r="D9" s="68">
        <v>462</v>
      </c>
      <c r="E9" s="90">
        <v>442</v>
      </c>
      <c r="F9" s="132">
        <f t="shared" si="0"/>
        <v>1.1694677889676854E-4</v>
      </c>
      <c r="G9" s="132">
        <f t="shared" si="1"/>
        <v>-8.6776859504132234E-2</v>
      </c>
      <c r="H9" s="68">
        <f t="shared" si="2"/>
        <v>-42</v>
      </c>
      <c r="I9" s="52">
        <f t="shared" si="4"/>
        <v>-1.5731044091869296E-4</v>
      </c>
      <c r="J9" s="90">
        <f t="shared" si="3"/>
        <v>-20</v>
      </c>
      <c r="L9" s="140" t="s">
        <v>365</v>
      </c>
      <c r="M9" s="131">
        <v>0.6052287581699346</v>
      </c>
      <c r="U9" s="3"/>
      <c r="V9" s="11"/>
    </row>
    <row r="10" spans="1:22" ht="15" thickBot="1">
      <c r="A10" s="53">
        <v>10</v>
      </c>
      <c r="B10" s="51" t="s">
        <v>9</v>
      </c>
      <c r="C10" s="68">
        <v>116298</v>
      </c>
      <c r="D10" s="68">
        <v>124718</v>
      </c>
      <c r="E10" s="68">
        <v>123996</v>
      </c>
      <c r="F10" s="132">
        <f t="shared" si="0"/>
        <v>3.2807540262632835E-2</v>
      </c>
      <c r="G10" s="132">
        <f t="shared" si="1"/>
        <v>6.6192023938502806E-2</v>
      </c>
      <c r="H10" s="68">
        <f t="shared" si="2"/>
        <v>7698</v>
      </c>
      <c r="I10" s="52">
        <f t="shared" si="4"/>
        <v>2.8832756528383297E-2</v>
      </c>
      <c r="J10" s="90">
        <f t="shared" si="3"/>
        <v>-722</v>
      </c>
      <c r="L10" s="140" t="s">
        <v>366</v>
      </c>
      <c r="M10" s="131">
        <v>0.86857962697274027</v>
      </c>
      <c r="U10" s="3"/>
      <c r="V10" s="11"/>
    </row>
    <row r="11" spans="1:22" ht="15" thickBot="1">
      <c r="A11" s="53">
        <v>11</v>
      </c>
      <c r="B11" s="51" t="s">
        <v>10</v>
      </c>
      <c r="C11" s="68">
        <v>2299</v>
      </c>
      <c r="D11" s="68">
        <v>2339</v>
      </c>
      <c r="E11" s="68">
        <v>2341</v>
      </c>
      <c r="F11" s="132">
        <f t="shared" si="0"/>
        <v>6.1939459139668585E-4</v>
      </c>
      <c r="G11" s="132">
        <f t="shared" si="1"/>
        <v>1.8268812527185731E-2</v>
      </c>
      <c r="H11" s="68">
        <f t="shared" si="2"/>
        <v>42</v>
      </c>
      <c r="I11" s="52">
        <f t="shared" si="4"/>
        <v>1.5731044091869296E-4</v>
      </c>
      <c r="J11" s="90">
        <f t="shared" si="3"/>
        <v>2</v>
      </c>
      <c r="L11" s="140" t="s">
        <v>367</v>
      </c>
      <c r="M11" s="131">
        <v>3.3787920196775074</v>
      </c>
      <c r="U11" s="3"/>
      <c r="V11" s="11"/>
    </row>
    <row r="12" spans="1:22">
      <c r="A12" s="53">
        <v>12</v>
      </c>
      <c r="B12" s="51" t="s">
        <v>11</v>
      </c>
      <c r="C12" s="68">
        <v>1035</v>
      </c>
      <c r="D12" s="68">
        <v>831</v>
      </c>
      <c r="E12" s="68">
        <v>940</v>
      </c>
      <c r="F12" s="132">
        <f t="shared" si="0"/>
        <v>2.4871034426009598E-4</v>
      </c>
      <c r="G12" s="132">
        <f t="shared" si="1"/>
        <v>-9.1787439613526575E-2</v>
      </c>
      <c r="H12" s="68">
        <f t="shared" si="2"/>
        <v>-95</v>
      </c>
      <c r="I12" s="52">
        <f t="shared" si="4"/>
        <v>-3.5582123541132935E-4</v>
      </c>
      <c r="J12" s="90">
        <f t="shared" si="3"/>
        <v>109</v>
      </c>
      <c r="L12" s="81"/>
      <c r="M12"/>
    </row>
    <row r="13" spans="1:22">
      <c r="A13" s="53">
        <v>13</v>
      </c>
      <c r="B13" s="51" t="s">
        <v>12</v>
      </c>
      <c r="C13" s="68">
        <v>123708</v>
      </c>
      <c r="D13" s="68">
        <v>119422</v>
      </c>
      <c r="E13" s="68">
        <v>118506</v>
      </c>
      <c r="F13" s="132">
        <f t="shared" si="0"/>
        <v>3.1354966017964822E-2</v>
      </c>
      <c r="G13" s="132">
        <f t="shared" si="1"/>
        <v>-4.2050635367154914E-2</v>
      </c>
      <c r="H13" s="68">
        <f t="shared" si="2"/>
        <v>-5202</v>
      </c>
      <c r="I13" s="52">
        <f t="shared" si="4"/>
        <v>-1.9484021753786687E-2</v>
      </c>
      <c r="J13" s="90">
        <f t="shared" si="3"/>
        <v>-916</v>
      </c>
      <c r="L13" s="3"/>
      <c r="M13" s="11"/>
    </row>
    <row r="14" spans="1:22">
      <c r="A14" s="53">
        <v>14</v>
      </c>
      <c r="B14" s="51" t="s">
        <v>13</v>
      </c>
      <c r="C14" s="68">
        <v>242818</v>
      </c>
      <c r="D14" s="68">
        <v>237919</v>
      </c>
      <c r="E14" s="68">
        <v>238170</v>
      </c>
      <c r="F14" s="132">
        <f t="shared" si="0"/>
        <v>6.3016322013220272E-2</v>
      </c>
      <c r="G14" s="132">
        <f t="shared" si="1"/>
        <v>-1.9141908754705169E-2</v>
      </c>
      <c r="H14" s="68">
        <f t="shared" si="2"/>
        <v>-4648</v>
      </c>
      <c r="I14" s="52">
        <f t="shared" si="4"/>
        <v>-1.7409022128335356E-2</v>
      </c>
      <c r="J14" s="90">
        <f t="shared" si="3"/>
        <v>251</v>
      </c>
      <c r="L14" s="3"/>
      <c r="M14" s="11"/>
    </row>
    <row r="15" spans="1:22">
      <c r="A15" s="53">
        <v>15</v>
      </c>
      <c r="B15" s="51" t="s">
        <v>14</v>
      </c>
      <c r="C15" s="68">
        <v>12711</v>
      </c>
      <c r="D15" s="68">
        <v>12590</v>
      </c>
      <c r="E15" s="68">
        <v>12693</v>
      </c>
      <c r="F15" s="132">
        <f t="shared" si="0"/>
        <v>3.358383403929147E-3</v>
      </c>
      <c r="G15" s="132">
        <f t="shared" si="1"/>
        <v>-1.4160962945480293E-3</v>
      </c>
      <c r="H15" s="68">
        <f t="shared" si="2"/>
        <v>-18</v>
      </c>
      <c r="I15" s="52">
        <f t="shared" si="4"/>
        <v>-6.7418760393725562E-5</v>
      </c>
      <c r="J15" s="90">
        <f t="shared" si="3"/>
        <v>103</v>
      </c>
      <c r="L15" s="3"/>
      <c r="M15" s="11"/>
    </row>
    <row r="16" spans="1:22">
      <c r="A16" s="53">
        <v>16</v>
      </c>
      <c r="B16" s="51" t="s">
        <v>15</v>
      </c>
      <c r="C16" s="68">
        <v>9981</v>
      </c>
      <c r="D16" s="68">
        <v>7955</v>
      </c>
      <c r="E16" s="68">
        <v>8066</v>
      </c>
      <c r="F16" s="132">
        <f t="shared" si="0"/>
        <v>2.1341464221297174E-3</v>
      </c>
      <c r="G16" s="132">
        <f t="shared" si="1"/>
        <v>-0.19186454263099889</v>
      </c>
      <c r="H16" s="68">
        <f t="shared" si="2"/>
        <v>-1915</v>
      </c>
      <c r="I16" s="52">
        <f t="shared" si="4"/>
        <v>-7.1726070085546918E-3</v>
      </c>
      <c r="J16" s="90">
        <f t="shared" si="3"/>
        <v>111</v>
      </c>
      <c r="L16" s="3"/>
      <c r="M16" s="11"/>
    </row>
    <row r="17" spans="1:13">
      <c r="A17" s="53">
        <v>17</v>
      </c>
      <c r="B17" s="51" t="s">
        <v>16</v>
      </c>
      <c r="C17" s="68">
        <v>9316</v>
      </c>
      <c r="D17" s="68">
        <v>9382</v>
      </c>
      <c r="E17" s="68">
        <v>9338</v>
      </c>
      <c r="F17" s="132">
        <f t="shared" si="0"/>
        <v>2.4706991432986982E-3</v>
      </c>
      <c r="G17" s="132">
        <f t="shared" si="1"/>
        <v>2.3615285530270503E-3</v>
      </c>
      <c r="H17" s="68">
        <f t="shared" si="2"/>
        <v>22</v>
      </c>
      <c r="I17" s="52">
        <f t="shared" si="4"/>
        <v>8.2400707147886794E-5</v>
      </c>
      <c r="J17" s="90">
        <f t="shared" si="3"/>
        <v>-44</v>
      </c>
      <c r="L17" s="3"/>
      <c r="M17" s="11"/>
    </row>
    <row r="18" spans="1:13">
      <c r="A18" s="53">
        <v>18</v>
      </c>
      <c r="B18" s="51" t="s">
        <v>17</v>
      </c>
      <c r="C18" s="68">
        <v>14952</v>
      </c>
      <c r="D18" s="68">
        <v>13547</v>
      </c>
      <c r="E18" s="68">
        <v>13325</v>
      </c>
      <c r="F18" s="132">
        <f t="shared" si="0"/>
        <v>3.5256014226231693E-3</v>
      </c>
      <c r="G18" s="132">
        <f t="shared" si="1"/>
        <v>-0.10881487426431247</v>
      </c>
      <c r="H18" s="68">
        <f t="shared" si="2"/>
        <v>-1627</v>
      </c>
      <c r="I18" s="52">
        <f t="shared" si="4"/>
        <v>-6.093906842255083E-3</v>
      </c>
      <c r="J18" s="90">
        <f t="shared" si="3"/>
        <v>-222</v>
      </c>
      <c r="L18" s="3"/>
      <c r="M18" s="11"/>
    </row>
    <row r="19" spans="1:13">
      <c r="A19" s="53">
        <v>19</v>
      </c>
      <c r="B19" s="51" t="s">
        <v>18</v>
      </c>
      <c r="C19" s="68">
        <v>996</v>
      </c>
      <c r="D19" s="68">
        <v>983</v>
      </c>
      <c r="E19" s="68">
        <v>982</v>
      </c>
      <c r="F19" s="132">
        <f t="shared" si="0"/>
        <v>2.5982293411001519E-4</v>
      </c>
      <c r="G19" s="132">
        <f t="shared" si="1"/>
        <v>-1.4056224899598393E-2</v>
      </c>
      <c r="H19" s="68">
        <f t="shared" si="2"/>
        <v>-14</v>
      </c>
      <c r="I19" s="52">
        <f t="shared" si="4"/>
        <v>-5.2436813639564324E-5</v>
      </c>
      <c r="J19" s="90">
        <f t="shared" si="3"/>
        <v>-1</v>
      </c>
      <c r="L19" s="3"/>
      <c r="M19" s="11"/>
    </row>
    <row r="20" spans="1:13">
      <c r="A20" s="53">
        <v>20</v>
      </c>
      <c r="B20" s="51" t="s">
        <v>19</v>
      </c>
      <c r="C20" s="68">
        <v>16529</v>
      </c>
      <c r="D20" s="68">
        <v>16729</v>
      </c>
      <c r="E20" s="68">
        <v>16753</v>
      </c>
      <c r="F20" s="132">
        <f t="shared" si="0"/>
        <v>4.4326004227546682E-3</v>
      </c>
      <c r="G20" s="132">
        <f t="shared" si="1"/>
        <v>1.3551939016274427E-2</v>
      </c>
      <c r="H20" s="68">
        <f t="shared" si="2"/>
        <v>224</v>
      </c>
      <c r="I20" s="52">
        <f t="shared" si="4"/>
        <v>8.3898901823302918E-4</v>
      </c>
      <c r="J20" s="90">
        <f t="shared" si="3"/>
        <v>24</v>
      </c>
      <c r="L20" s="3"/>
      <c r="M20" s="11"/>
    </row>
    <row r="21" spans="1:13">
      <c r="A21" s="53">
        <v>21</v>
      </c>
      <c r="B21" s="51" t="s">
        <v>20</v>
      </c>
      <c r="C21" s="68">
        <v>6781</v>
      </c>
      <c r="D21" s="68">
        <v>7342</v>
      </c>
      <c r="E21" s="68">
        <v>7386</v>
      </c>
      <c r="F21" s="132">
        <f t="shared" si="0"/>
        <v>1.9542283007500734E-3</v>
      </c>
      <c r="G21" s="132">
        <f t="shared" si="1"/>
        <v>8.9219879073882902E-2</v>
      </c>
      <c r="H21" s="68">
        <f t="shared" si="2"/>
        <v>605</v>
      </c>
      <c r="I21" s="52">
        <f t="shared" si="4"/>
        <v>2.266019446566887E-3</v>
      </c>
      <c r="J21" s="90">
        <f t="shared" si="3"/>
        <v>44</v>
      </c>
      <c r="L21" s="3"/>
      <c r="M21" s="11"/>
    </row>
    <row r="22" spans="1:13">
      <c r="A22" s="53">
        <v>22</v>
      </c>
      <c r="B22" s="51" t="s">
        <v>21</v>
      </c>
      <c r="C22" s="68">
        <v>37686</v>
      </c>
      <c r="D22" s="68">
        <v>39046</v>
      </c>
      <c r="E22" s="68">
        <v>38834</v>
      </c>
      <c r="F22" s="132">
        <f t="shared" si="0"/>
        <v>1.027491224361337E-2</v>
      </c>
      <c r="G22" s="132">
        <f t="shared" si="1"/>
        <v>3.0462240619858832E-2</v>
      </c>
      <c r="H22" s="68">
        <f t="shared" si="2"/>
        <v>1148</v>
      </c>
      <c r="I22" s="52">
        <f t="shared" si="4"/>
        <v>4.2998187184442749E-3</v>
      </c>
      <c r="J22" s="90">
        <f t="shared" si="3"/>
        <v>-212</v>
      </c>
      <c r="L22" s="3"/>
      <c r="M22" s="11"/>
    </row>
    <row r="23" spans="1:13">
      <c r="A23" s="53">
        <v>23</v>
      </c>
      <c r="B23" s="51" t="s">
        <v>22</v>
      </c>
      <c r="C23" s="68">
        <v>26166</v>
      </c>
      <c r="D23" s="68">
        <v>27047</v>
      </c>
      <c r="E23" s="68">
        <v>27063</v>
      </c>
      <c r="F23" s="132">
        <f t="shared" si="0"/>
        <v>7.1604766454372104E-3</v>
      </c>
      <c r="G23" s="132">
        <f t="shared" si="1"/>
        <v>3.4281128181609721E-2</v>
      </c>
      <c r="H23" s="68">
        <f t="shared" si="2"/>
        <v>897</v>
      </c>
      <c r="I23" s="52">
        <f t="shared" si="4"/>
        <v>3.3597015596206572E-3</v>
      </c>
      <c r="J23" s="90">
        <f t="shared" si="3"/>
        <v>16</v>
      </c>
      <c r="L23" s="3"/>
      <c r="M23" s="11"/>
    </row>
    <row r="24" spans="1:13">
      <c r="A24" s="53">
        <v>24</v>
      </c>
      <c r="B24" s="51" t="s">
        <v>23</v>
      </c>
      <c r="C24" s="68">
        <v>11430</v>
      </c>
      <c r="D24" s="68">
        <v>11306</v>
      </c>
      <c r="E24" s="68">
        <v>11157</v>
      </c>
      <c r="F24" s="132">
        <f t="shared" si="0"/>
        <v>2.9519801179892459E-3</v>
      </c>
      <c r="G24" s="132">
        <f t="shared" si="1"/>
        <v>-2.3884514435695538E-2</v>
      </c>
      <c r="H24" s="68">
        <f t="shared" si="2"/>
        <v>-273</v>
      </c>
      <c r="I24" s="52">
        <f t="shared" si="4"/>
        <v>-1.0225178659715043E-3</v>
      </c>
      <c r="J24" s="90">
        <f t="shared" si="3"/>
        <v>-149</v>
      </c>
    </row>
    <row r="25" spans="1:13">
      <c r="A25" s="53">
        <v>25</v>
      </c>
      <c r="B25" s="51" t="s">
        <v>24</v>
      </c>
      <c r="C25" s="68">
        <v>53251</v>
      </c>
      <c r="D25" s="68">
        <v>55019</v>
      </c>
      <c r="E25" s="68">
        <v>54637</v>
      </c>
      <c r="F25" s="132">
        <f t="shared" si="0"/>
        <v>1.445615646738177E-2</v>
      </c>
      <c r="G25" s="132">
        <f t="shared" si="1"/>
        <v>2.6027680231357157E-2</v>
      </c>
      <c r="H25" s="68">
        <f t="shared" si="2"/>
        <v>1386</v>
      </c>
      <c r="I25" s="52">
        <f t="shared" si="4"/>
        <v>5.1912445503168678E-3</v>
      </c>
      <c r="J25" s="90">
        <f t="shared" si="3"/>
        <v>-382</v>
      </c>
    </row>
    <row r="26" spans="1:13">
      <c r="A26" s="53">
        <v>26</v>
      </c>
      <c r="B26" s="51" t="s">
        <v>25</v>
      </c>
      <c r="C26" s="68">
        <v>11540</v>
      </c>
      <c r="D26" s="68">
        <v>11231</v>
      </c>
      <c r="E26" s="68">
        <v>11214</v>
      </c>
      <c r="F26" s="132">
        <f t="shared" si="0"/>
        <v>2.9670614899284216E-3</v>
      </c>
      <c r="G26" s="132">
        <f t="shared" si="1"/>
        <v>-2.8249566724436743E-2</v>
      </c>
      <c r="H26" s="68">
        <f t="shared" si="2"/>
        <v>-326</v>
      </c>
      <c r="I26" s="52">
        <f t="shared" si="4"/>
        <v>-1.2210286604641407E-3</v>
      </c>
      <c r="J26" s="90">
        <f t="shared" si="3"/>
        <v>-17</v>
      </c>
    </row>
    <row r="27" spans="1:13">
      <c r="A27" s="53">
        <v>27</v>
      </c>
      <c r="B27" s="51" t="s">
        <v>26</v>
      </c>
      <c r="C27" s="68">
        <v>26516</v>
      </c>
      <c r="D27" s="68">
        <v>28636</v>
      </c>
      <c r="E27" s="68">
        <v>28627</v>
      </c>
      <c r="F27" s="132">
        <f t="shared" si="0"/>
        <v>7.5742883246103909E-3</v>
      </c>
      <c r="G27" s="132">
        <f t="shared" si="1"/>
        <v>7.9612309548951571E-2</v>
      </c>
      <c r="H27" s="68">
        <f t="shared" si="2"/>
        <v>2111</v>
      </c>
      <c r="I27" s="52">
        <f t="shared" si="4"/>
        <v>7.9067223995085926E-3</v>
      </c>
      <c r="J27" s="90">
        <f t="shared" si="3"/>
        <v>-9</v>
      </c>
    </row>
    <row r="28" spans="1:13">
      <c r="A28" s="53">
        <v>28</v>
      </c>
      <c r="B28" s="51" t="s">
        <v>27</v>
      </c>
      <c r="C28" s="68">
        <v>17688</v>
      </c>
      <c r="D28" s="68">
        <v>18843</v>
      </c>
      <c r="E28" s="68">
        <v>18783</v>
      </c>
      <c r="F28" s="132">
        <f t="shared" si="0"/>
        <v>4.9697089321674289E-3</v>
      </c>
      <c r="G28" s="132">
        <f t="shared" si="1"/>
        <v>6.190637720488467E-2</v>
      </c>
      <c r="H28" s="68">
        <f t="shared" si="2"/>
        <v>1095</v>
      </c>
      <c r="I28" s="52">
        <f t="shared" si="4"/>
        <v>4.1013079239516385E-3</v>
      </c>
      <c r="J28" s="90">
        <f t="shared" si="3"/>
        <v>-60</v>
      </c>
    </row>
    <row r="29" spans="1:13">
      <c r="A29" s="53">
        <v>29</v>
      </c>
      <c r="B29" s="51" t="s">
        <v>28</v>
      </c>
      <c r="C29" s="68">
        <v>22321</v>
      </c>
      <c r="D29" s="68">
        <v>27168</v>
      </c>
      <c r="E29" s="68">
        <v>27251</v>
      </c>
      <c r="F29" s="132">
        <f t="shared" si="0"/>
        <v>7.2102187142892293E-3</v>
      </c>
      <c r="G29" s="132">
        <f t="shared" si="1"/>
        <v>0.22086824067022087</v>
      </c>
      <c r="H29" s="68">
        <f t="shared" si="2"/>
        <v>4930</v>
      </c>
      <c r="I29" s="52">
        <f t="shared" si="4"/>
        <v>1.8465249374503723E-2</v>
      </c>
      <c r="J29" s="90">
        <f t="shared" si="3"/>
        <v>83</v>
      </c>
    </row>
    <row r="30" spans="1:13">
      <c r="A30" s="53">
        <v>30</v>
      </c>
      <c r="B30" s="51" t="s">
        <v>29</v>
      </c>
      <c r="C30" s="68">
        <v>2771</v>
      </c>
      <c r="D30" s="68">
        <v>3039</v>
      </c>
      <c r="E30" s="68">
        <v>3042</v>
      </c>
      <c r="F30" s="132">
        <f t="shared" si="0"/>
        <v>8.0486900770128931E-4</v>
      </c>
      <c r="G30" s="132">
        <f t="shared" si="1"/>
        <v>9.7798628653915559E-2</v>
      </c>
      <c r="H30" s="68">
        <f t="shared" si="2"/>
        <v>271</v>
      </c>
      <c r="I30" s="52">
        <f t="shared" si="4"/>
        <v>1.0150268925944238E-3</v>
      </c>
      <c r="J30" s="90">
        <f t="shared" si="3"/>
        <v>3</v>
      </c>
    </row>
    <row r="31" spans="1:13">
      <c r="A31" s="53">
        <v>31</v>
      </c>
      <c r="B31" s="51" t="s">
        <v>30</v>
      </c>
      <c r="C31" s="68">
        <v>20478</v>
      </c>
      <c r="D31" s="68">
        <v>21427</v>
      </c>
      <c r="E31" s="68">
        <v>21066</v>
      </c>
      <c r="F31" s="132">
        <f t="shared" si="0"/>
        <v>5.5737575661523216E-3</v>
      </c>
      <c r="G31" s="132">
        <f t="shared" si="1"/>
        <v>2.8713741576325814E-2</v>
      </c>
      <c r="H31" s="68">
        <f t="shared" si="2"/>
        <v>588</v>
      </c>
      <c r="I31" s="52">
        <f t="shared" si="4"/>
        <v>2.2023461728617015E-3</v>
      </c>
      <c r="J31" s="90">
        <f t="shared" si="3"/>
        <v>-361</v>
      </c>
    </row>
    <row r="32" spans="1:13">
      <c r="A32" s="53">
        <v>32</v>
      </c>
      <c r="B32" s="51" t="s">
        <v>31</v>
      </c>
      <c r="C32" s="68">
        <v>14547</v>
      </c>
      <c r="D32" s="68">
        <v>15177</v>
      </c>
      <c r="E32" s="68">
        <v>15198</v>
      </c>
      <c r="F32" s="132">
        <f t="shared" si="0"/>
        <v>4.0211700128350413E-3</v>
      </c>
      <c r="G32" s="132">
        <f t="shared" si="1"/>
        <v>4.4751495153639922E-2</v>
      </c>
      <c r="H32" s="68">
        <f t="shared" si="2"/>
        <v>651</v>
      </c>
      <c r="I32" s="52">
        <f t="shared" si="4"/>
        <v>2.438311834239741E-3</v>
      </c>
      <c r="J32" s="90">
        <f t="shared" si="3"/>
        <v>21</v>
      </c>
    </row>
    <row r="33" spans="1:10">
      <c r="A33" s="53">
        <v>33</v>
      </c>
      <c r="B33" s="51" t="s">
        <v>32</v>
      </c>
      <c r="C33" s="68">
        <v>21577</v>
      </c>
      <c r="D33" s="68">
        <v>23867</v>
      </c>
      <c r="E33" s="68">
        <v>23576</v>
      </c>
      <c r="F33" s="132">
        <f t="shared" si="0"/>
        <v>6.2378671024213008E-3</v>
      </c>
      <c r="G33" s="132">
        <f t="shared" si="1"/>
        <v>9.2644946007322607E-2</v>
      </c>
      <c r="H33" s="68">
        <f t="shared" si="2"/>
        <v>1999</v>
      </c>
      <c r="I33" s="52">
        <f t="shared" si="4"/>
        <v>7.4872278903920777E-3</v>
      </c>
      <c r="J33" s="90">
        <f t="shared" si="3"/>
        <v>-291</v>
      </c>
    </row>
    <row r="34" spans="1:10">
      <c r="A34" s="53">
        <v>35</v>
      </c>
      <c r="B34" s="51" t="s">
        <v>33</v>
      </c>
      <c r="C34" s="68">
        <v>9789</v>
      </c>
      <c r="D34" s="68">
        <v>9698</v>
      </c>
      <c r="E34" s="68">
        <v>9923</v>
      </c>
      <c r="F34" s="132">
        <f t="shared" si="0"/>
        <v>2.6254816447797156E-3</v>
      </c>
      <c r="G34" s="132">
        <f t="shared" si="1"/>
        <v>1.3688834405965879E-2</v>
      </c>
      <c r="H34" s="68">
        <f t="shared" si="2"/>
        <v>134</v>
      </c>
      <c r="I34" s="52">
        <f t="shared" si="4"/>
        <v>5.0189521626440138E-4</v>
      </c>
      <c r="J34" s="90">
        <f t="shared" si="3"/>
        <v>225</v>
      </c>
    </row>
    <row r="35" spans="1:10">
      <c r="A35" s="53">
        <v>36</v>
      </c>
      <c r="B35" s="51" t="s">
        <v>34</v>
      </c>
      <c r="C35" s="68">
        <v>1581</v>
      </c>
      <c r="D35" s="68">
        <v>1626</v>
      </c>
      <c r="E35" s="68">
        <v>1591</v>
      </c>
      <c r="F35" s="132">
        <f t="shared" si="0"/>
        <v>4.2095548693384333E-4</v>
      </c>
      <c r="G35" s="132">
        <f t="shared" si="1"/>
        <v>6.3251106894370648E-3</v>
      </c>
      <c r="H35" s="68">
        <f t="shared" si="2"/>
        <v>10</v>
      </c>
      <c r="I35" s="52">
        <f t="shared" si="4"/>
        <v>3.7454866885403092E-5</v>
      </c>
      <c r="J35" s="90">
        <f t="shared" si="3"/>
        <v>-35</v>
      </c>
    </row>
    <row r="36" spans="1:10">
      <c r="A36" s="53">
        <v>37</v>
      </c>
      <c r="B36" s="51" t="s">
        <v>35</v>
      </c>
      <c r="C36" s="68">
        <v>765</v>
      </c>
      <c r="D36" s="68">
        <v>1227</v>
      </c>
      <c r="E36" s="68">
        <v>1228</v>
      </c>
      <c r="F36" s="132">
        <f t="shared" si="0"/>
        <v>3.2491096037382753E-4</v>
      </c>
      <c r="G36" s="132">
        <f t="shared" si="1"/>
        <v>0.6052287581699346</v>
      </c>
      <c r="H36" s="68">
        <f t="shared" si="2"/>
        <v>463</v>
      </c>
      <c r="I36" s="52">
        <f t="shared" si="4"/>
        <v>1.7341603367941631E-3</v>
      </c>
      <c r="J36" s="90">
        <f t="shared" si="3"/>
        <v>1</v>
      </c>
    </row>
    <row r="37" spans="1:10">
      <c r="A37" s="53">
        <v>38</v>
      </c>
      <c r="B37" s="51" t="s">
        <v>36</v>
      </c>
      <c r="C37" s="68">
        <v>6952</v>
      </c>
      <c r="D37" s="68">
        <v>8660</v>
      </c>
      <c r="E37" s="68">
        <v>8367</v>
      </c>
      <c r="F37" s="132">
        <f t="shared" si="0"/>
        <v>2.2137866493874715E-3</v>
      </c>
      <c r="G37" s="132">
        <f t="shared" si="1"/>
        <v>0.2035385500575374</v>
      </c>
      <c r="H37" s="68">
        <f t="shared" si="2"/>
        <v>1415</v>
      </c>
      <c r="I37" s="52">
        <f t="shared" si="4"/>
        <v>5.2998636642845372E-3</v>
      </c>
      <c r="J37" s="90">
        <f t="shared" si="3"/>
        <v>-293</v>
      </c>
    </row>
    <row r="38" spans="1:10">
      <c r="A38" s="53">
        <v>39</v>
      </c>
      <c r="B38" s="51" t="s">
        <v>37</v>
      </c>
      <c r="C38" s="68">
        <v>203</v>
      </c>
      <c r="D38" s="68">
        <v>197</v>
      </c>
      <c r="E38" s="68">
        <v>187</v>
      </c>
      <c r="F38" s="132">
        <f t="shared" si="0"/>
        <v>4.9477483379402071E-5</v>
      </c>
      <c r="G38" s="132">
        <f t="shared" si="1"/>
        <v>-7.8817733990147784E-2</v>
      </c>
      <c r="H38" s="68">
        <f t="shared" si="2"/>
        <v>-16</v>
      </c>
      <c r="I38" s="52">
        <f t="shared" si="4"/>
        <v>-5.992778701664494E-5</v>
      </c>
      <c r="J38" s="90">
        <f t="shared" si="3"/>
        <v>-10</v>
      </c>
    </row>
    <row r="39" spans="1:10">
      <c r="A39" s="53">
        <v>41</v>
      </c>
      <c r="B39" s="51" t="s">
        <v>38</v>
      </c>
      <c r="C39" s="68">
        <v>33461</v>
      </c>
      <c r="D39" s="68">
        <v>39147</v>
      </c>
      <c r="E39" s="68">
        <v>39462</v>
      </c>
      <c r="F39" s="132">
        <f t="shared" si="0"/>
        <v>1.0441071920416923E-2</v>
      </c>
      <c r="G39" s="132">
        <f t="shared" si="1"/>
        <v>0.17934311586623233</v>
      </c>
      <c r="H39" s="68">
        <f t="shared" si="2"/>
        <v>6001</v>
      </c>
      <c r="I39" s="52">
        <f t="shared" si="4"/>
        <v>2.2476665617930394E-2</v>
      </c>
      <c r="J39" s="90">
        <f t="shared" si="3"/>
        <v>315</v>
      </c>
    </row>
    <row r="40" spans="1:10">
      <c r="A40" s="53">
        <v>42</v>
      </c>
      <c r="B40" s="51" t="s">
        <v>39</v>
      </c>
      <c r="C40" s="68">
        <v>16188</v>
      </c>
      <c r="D40" s="68">
        <v>20752</v>
      </c>
      <c r="E40" s="68">
        <v>20115</v>
      </c>
      <c r="F40" s="132">
        <f t="shared" si="0"/>
        <v>5.3221367816934373E-3</v>
      </c>
      <c r="G40" s="132">
        <f t="shared" si="1"/>
        <v>0.24258710155670868</v>
      </c>
      <c r="H40" s="68">
        <f t="shared" si="2"/>
        <v>3927</v>
      </c>
      <c r="I40" s="52">
        <f t="shared" si="4"/>
        <v>1.4708526225897793E-2</v>
      </c>
      <c r="J40" s="90">
        <f t="shared" si="3"/>
        <v>-637</v>
      </c>
    </row>
    <row r="41" spans="1:10">
      <c r="A41" s="53">
        <v>43</v>
      </c>
      <c r="B41" s="51" t="s">
        <v>40</v>
      </c>
      <c r="C41" s="68">
        <v>39809</v>
      </c>
      <c r="D41" s="68">
        <v>40466</v>
      </c>
      <c r="E41" s="68">
        <v>39698</v>
      </c>
      <c r="F41" s="132">
        <f t="shared" si="0"/>
        <v>1.0503514091954564E-2</v>
      </c>
      <c r="G41" s="132">
        <f t="shared" si="1"/>
        <v>-2.7883142003064633E-3</v>
      </c>
      <c r="H41" s="68">
        <f t="shared" si="2"/>
        <v>-111</v>
      </c>
      <c r="I41" s="52">
        <f t="shared" si="4"/>
        <v>-4.1574902242797428E-4</v>
      </c>
      <c r="J41" s="90">
        <f t="shared" si="3"/>
        <v>-768</v>
      </c>
    </row>
    <row r="42" spans="1:10">
      <c r="A42" s="53">
        <v>45</v>
      </c>
      <c r="B42" s="51" t="s">
        <v>41</v>
      </c>
      <c r="C42" s="68">
        <v>29219</v>
      </c>
      <c r="D42" s="68">
        <v>32199</v>
      </c>
      <c r="E42" s="68">
        <v>32305</v>
      </c>
      <c r="F42" s="132">
        <f t="shared" si="0"/>
        <v>8.5474336928961711E-3</v>
      </c>
      <c r="G42" s="132">
        <f t="shared" si="1"/>
        <v>0.10561620863137</v>
      </c>
      <c r="H42" s="68">
        <f t="shared" si="2"/>
        <v>3086</v>
      </c>
      <c r="I42" s="52">
        <f t="shared" si="4"/>
        <v>1.1558571920835394E-2</v>
      </c>
      <c r="J42" s="90">
        <f t="shared" si="3"/>
        <v>106</v>
      </c>
    </row>
    <row r="43" spans="1:10">
      <c r="A43" s="53">
        <v>46</v>
      </c>
      <c r="B43" s="51" t="s">
        <v>42</v>
      </c>
      <c r="C43" s="68">
        <v>174176</v>
      </c>
      <c r="D43" s="68">
        <v>185508</v>
      </c>
      <c r="E43" s="68">
        <v>184594</v>
      </c>
      <c r="F43" s="132">
        <f t="shared" si="0"/>
        <v>4.8840890732285272E-2</v>
      </c>
      <c r="G43" s="132">
        <f t="shared" si="1"/>
        <v>5.9813062649274294E-2</v>
      </c>
      <c r="H43" s="68">
        <f t="shared" si="2"/>
        <v>10418</v>
      </c>
      <c r="I43" s="52">
        <f t="shared" si="4"/>
        <v>3.9020480321212941E-2</v>
      </c>
      <c r="J43" s="90">
        <f t="shared" si="3"/>
        <v>-914</v>
      </c>
    </row>
    <row r="44" spans="1:10">
      <c r="A44" s="53">
        <v>47</v>
      </c>
      <c r="B44" s="51" t="s">
        <v>43</v>
      </c>
      <c r="C44" s="68">
        <v>441986</v>
      </c>
      <c r="D44" s="68">
        <v>462557</v>
      </c>
      <c r="E44" s="68">
        <v>458935</v>
      </c>
      <c r="F44" s="132">
        <f t="shared" si="0"/>
        <v>0.12142753387553952</v>
      </c>
      <c r="G44" s="132">
        <f t="shared" si="1"/>
        <v>3.8347368468684528E-2</v>
      </c>
      <c r="H44" s="68">
        <f t="shared" si="2"/>
        <v>16949</v>
      </c>
      <c r="I44" s="52">
        <f t="shared" si="4"/>
        <v>6.3482253884069695E-2</v>
      </c>
      <c r="J44" s="90">
        <f t="shared" si="3"/>
        <v>-3622</v>
      </c>
    </row>
    <row r="45" spans="1:10">
      <c r="A45" s="53">
        <v>49</v>
      </c>
      <c r="B45" s="51" t="s">
        <v>44</v>
      </c>
      <c r="C45" s="68">
        <v>57361</v>
      </c>
      <c r="D45" s="68">
        <v>57817</v>
      </c>
      <c r="E45" s="68">
        <v>57468</v>
      </c>
      <c r="F45" s="132">
        <f t="shared" si="0"/>
        <v>1.5205197940360847E-2</v>
      </c>
      <c r="G45" s="132">
        <f t="shared" si="1"/>
        <v>1.865378915988215E-3</v>
      </c>
      <c r="H45" s="68">
        <f t="shared" si="2"/>
        <v>107</v>
      </c>
      <c r="I45" s="52">
        <f t="shared" si="4"/>
        <v>4.0076707567381303E-4</v>
      </c>
      <c r="J45" s="90">
        <f t="shared" si="3"/>
        <v>-349</v>
      </c>
    </row>
    <row r="46" spans="1:10">
      <c r="A46" s="53">
        <v>50</v>
      </c>
      <c r="B46" s="51" t="s">
        <v>45</v>
      </c>
      <c r="C46" s="68">
        <v>1227</v>
      </c>
      <c r="D46" s="68">
        <v>1233</v>
      </c>
      <c r="E46" s="68">
        <v>1237</v>
      </c>
      <c r="F46" s="132">
        <f t="shared" si="0"/>
        <v>3.2729222962738164E-4</v>
      </c>
      <c r="G46" s="132">
        <f t="shared" si="1"/>
        <v>8.1499592502037484E-3</v>
      </c>
      <c r="H46" s="68">
        <f t="shared" si="2"/>
        <v>10</v>
      </c>
      <c r="I46" s="52">
        <f t="shared" si="4"/>
        <v>3.7454866885403092E-5</v>
      </c>
      <c r="J46" s="90">
        <f t="shared" si="3"/>
        <v>4</v>
      </c>
    </row>
    <row r="47" spans="1:10">
      <c r="A47" s="53">
        <v>51</v>
      </c>
      <c r="B47" s="51" t="s">
        <v>46</v>
      </c>
      <c r="C47" s="68">
        <v>9866</v>
      </c>
      <c r="D47" s="68">
        <v>11078</v>
      </c>
      <c r="E47" s="68">
        <v>11183</v>
      </c>
      <c r="F47" s="132">
        <f t="shared" si="0"/>
        <v>2.958859340277291E-3</v>
      </c>
      <c r="G47" s="132">
        <f t="shared" si="1"/>
        <v>0.13348874923981349</v>
      </c>
      <c r="H47" s="68">
        <f t="shared" si="2"/>
        <v>1317</v>
      </c>
      <c r="I47" s="52">
        <f t="shared" si="4"/>
        <v>4.9328059688075873E-3</v>
      </c>
      <c r="J47" s="90">
        <f t="shared" si="3"/>
        <v>105</v>
      </c>
    </row>
    <row r="48" spans="1:10">
      <c r="A48" s="53">
        <v>52</v>
      </c>
      <c r="B48" s="51" t="s">
        <v>47</v>
      </c>
      <c r="C48" s="68">
        <v>42337</v>
      </c>
      <c r="D48" s="68">
        <v>42973</v>
      </c>
      <c r="E48" s="68">
        <v>43330</v>
      </c>
      <c r="F48" s="132">
        <f t="shared" si="0"/>
        <v>1.1464488528499956E-2</v>
      </c>
      <c r="G48" s="132">
        <f t="shared" si="1"/>
        <v>2.3454661407279684E-2</v>
      </c>
      <c r="H48" s="68">
        <f t="shared" si="2"/>
        <v>993</v>
      </c>
      <c r="I48" s="52">
        <f t="shared" si="4"/>
        <v>3.7192682817205266E-3</v>
      </c>
      <c r="J48" s="90">
        <f t="shared" si="3"/>
        <v>357</v>
      </c>
    </row>
    <row r="49" spans="1:10">
      <c r="A49" s="53">
        <v>53</v>
      </c>
      <c r="B49" s="51" t="s">
        <v>48</v>
      </c>
      <c r="C49" s="68">
        <v>5683</v>
      </c>
      <c r="D49" s="68">
        <v>6850</v>
      </c>
      <c r="E49" s="68">
        <v>5906</v>
      </c>
      <c r="F49" s="132">
        <f t="shared" si="0"/>
        <v>1.5626418012767308E-3</v>
      </c>
      <c r="G49" s="132">
        <f t="shared" si="1"/>
        <v>3.9239838113672355E-2</v>
      </c>
      <c r="H49" s="68">
        <f t="shared" si="2"/>
        <v>223</v>
      </c>
      <c r="I49" s="52">
        <f t="shared" si="4"/>
        <v>8.3524353154448892E-4</v>
      </c>
      <c r="J49" s="90">
        <f t="shared" si="3"/>
        <v>-944</v>
      </c>
    </row>
    <row r="50" spans="1:10">
      <c r="A50" s="53">
        <v>55</v>
      </c>
      <c r="B50" s="51" t="s">
        <v>49</v>
      </c>
      <c r="C50" s="68">
        <v>66507</v>
      </c>
      <c r="D50" s="68">
        <v>67780</v>
      </c>
      <c r="E50" s="68">
        <v>66586</v>
      </c>
      <c r="F50" s="132">
        <f t="shared" si="0"/>
        <v>1.7617688279683779E-2</v>
      </c>
      <c r="G50" s="132">
        <f t="shared" si="1"/>
        <v>1.1878448885079766E-3</v>
      </c>
      <c r="H50" s="68">
        <f t="shared" si="2"/>
        <v>79</v>
      </c>
      <c r="I50" s="52">
        <f t="shared" si="4"/>
        <v>2.9589344839468443E-4</v>
      </c>
      <c r="J50" s="90">
        <f t="shared" si="3"/>
        <v>-1194</v>
      </c>
    </row>
    <row r="51" spans="1:10">
      <c r="A51" s="53">
        <v>56</v>
      </c>
      <c r="B51" s="51" t="s">
        <v>50</v>
      </c>
      <c r="C51" s="68">
        <v>159208</v>
      </c>
      <c r="D51" s="68">
        <v>177464</v>
      </c>
      <c r="E51" s="68">
        <v>175608</v>
      </c>
      <c r="F51" s="132">
        <f t="shared" si="0"/>
        <v>4.6463325675347805E-2</v>
      </c>
      <c r="G51" s="132">
        <f t="shared" si="1"/>
        <v>0.10300989900005025</v>
      </c>
      <c r="H51" s="68">
        <f t="shared" si="2"/>
        <v>16400</v>
      </c>
      <c r="I51" s="52">
        <f t="shared" si="4"/>
        <v>6.1425981692061066E-2</v>
      </c>
      <c r="J51" s="90">
        <f t="shared" si="3"/>
        <v>-1856</v>
      </c>
    </row>
    <row r="52" spans="1:10">
      <c r="A52" s="53">
        <v>58</v>
      </c>
      <c r="B52" s="51" t="s">
        <v>51</v>
      </c>
      <c r="C52" s="68">
        <v>6641</v>
      </c>
      <c r="D52" s="68">
        <v>8667</v>
      </c>
      <c r="E52" s="68">
        <v>8634</v>
      </c>
      <c r="F52" s="132">
        <f t="shared" si="0"/>
        <v>2.2844309705762436E-3</v>
      </c>
      <c r="G52" s="132">
        <f t="shared" si="1"/>
        <v>0.30010540581237766</v>
      </c>
      <c r="H52" s="68">
        <f t="shared" si="2"/>
        <v>1993</v>
      </c>
      <c r="I52" s="52">
        <f t="shared" si="4"/>
        <v>7.4647549702608357E-3</v>
      </c>
      <c r="J52" s="90">
        <f t="shared" si="3"/>
        <v>-33</v>
      </c>
    </row>
    <row r="53" spans="1:10">
      <c r="A53" s="53">
        <v>59</v>
      </c>
      <c r="B53" s="51" t="s">
        <v>52</v>
      </c>
      <c r="C53" s="68">
        <v>8988</v>
      </c>
      <c r="D53" s="68">
        <v>7794</v>
      </c>
      <c r="E53" s="68">
        <v>7685</v>
      </c>
      <c r="F53" s="132">
        <f t="shared" si="0"/>
        <v>2.0333393570625934E-3</v>
      </c>
      <c r="G53" s="132">
        <f t="shared" si="1"/>
        <v>-0.14497107254116601</v>
      </c>
      <c r="H53" s="68">
        <f t="shared" si="2"/>
        <v>-1303</v>
      </c>
      <c r="I53" s="52">
        <f t="shared" si="4"/>
        <v>-4.8803691551680224E-3</v>
      </c>
      <c r="J53" s="90">
        <f t="shared" si="3"/>
        <v>-109</v>
      </c>
    </row>
    <row r="54" spans="1:10">
      <c r="A54" s="53">
        <v>60</v>
      </c>
      <c r="B54" s="51" t="s">
        <v>53</v>
      </c>
      <c r="C54" s="68">
        <v>2808</v>
      </c>
      <c r="D54" s="68">
        <v>3138</v>
      </c>
      <c r="E54" s="68">
        <v>3180</v>
      </c>
      <c r="F54" s="132">
        <f t="shared" si="0"/>
        <v>8.4138180292245236E-4</v>
      </c>
      <c r="G54" s="132">
        <f t="shared" si="1"/>
        <v>0.13247863247863248</v>
      </c>
      <c r="H54" s="68">
        <f t="shared" si="2"/>
        <v>372</v>
      </c>
      <c r="I54" s="52">
        <f t="shared" si="4"/>
        <v>1.3933210481369949E-3</v>
      </c>
      <c r="J54" s="90">
        <f t="shared" si="3"/>
        <v>42</v>
      </c>
    </row>
    <row r="55" spans="1:10">
      <c r="A55" s="53">
        <v>61</v>
      </c>
      <c r="B55" s="51" t="s">
        <v>54</v>
      </c>
      <c r="C55" s="68">
        <v>6963</v>
      </c>
      <c r="D55" s="68">
        <v>7854</v>
      </c>
      <c r="E55" s="68">
        <v>7805</v>
      </c>
      <c r="F55" s="132">
        <f t="shared" si="0"/>
        <v>2.065089613776648E-3</v>
      </c>
      <c r="G55" s="132">
        <f t="shared" si="1"/>
        <v>0.12092488869740055</v>
      </c>
      <c r="H55" s="68">
        <f t="shared" si="2"/>
        <v>842</v>
      </c>
      <c r="I55" s="52">
        <f t="shared" si="4"/>
        <v>3.1536997917509402E-3</v>
      </c>
      <c r="J55" s="90">
        <f t="shared" si="3"/>
        <v>-49</v>
      </c>
    </row>
    <row r="56" spans="1:10">
      <c r="A56" s="53">
        <v>62</v>
      </c>
      <c r="B56" s="51" t="s">
        <v>55</v>
      </c>
      <c r="C56" s="68">
        <v>21632</v>
      </c>
      <c r="D56" s="68">
        <v>23453</v>
      </c>
      <c r="E56" s="68">
        <v>23423</v>
      </c>
      <c r="F56" s="132">
        <f t="shared" si="0"/>
        <v>6.1973855251108816E-3</v>
      </c>
      <c r="G56" s="132">
        <f t="shared" si="1"/>
        <v>8.279400887573965E-2</v>
      </c>
      <c r="H56" s="68">
        <f t="shared" si="2"/>
        <v>1791</v>
      </c>
      <c r="I56" s="52">
        <f t="shared" si="4"/>
        <v>6.708166659175693E-3</v>
      </c>
      <c r="J56" s="90">
        <f t="shared" si="3"/>
        <v>-30</v>
      </c>
    </row>
    <row r="57" spans="1:10">
      <c r="A57" s="53">
        <v>63</v>
      </c>
      <c r="B57" s="51" t="s">
        <v>56</v>
      </c>
      <c r="C57" s="68">
        <v>34639</v>
      </c>
      <c r="D57" s="68">
        <v>31431</v>
      </c>
      <c r="E57" s="68">
        <v>30549</v>
      </c>
      <c r="F57" s="132">
        <f t="shared" si="0"/>
        <v>8.0828216029805028E-3</v>
      </c>
      <c r="G57" s="132">
        <f t="shared" si="1"/>
        <v>-0.11807500216518953</v>
      </c>
      <c r="H57" s="68">
        <f t="shared" si="2"/>
        <v>-4090</v>
      </c>
      <c r="I57" s="52">
        <f t="shared" si="4"/>
        <v>-1.5319040556129863E-2</v>
      </c>
      <c r="J57" s="90">
        <f t="shared" si="3"/>
        <v>-882</v>
      </c>
    </row>
    <row r="58" spans="1:10">
      <c r="A58" s="53">
        <v>64</v>
      </c>
      <c r="B58" s="51" t="s">
        <v>57</v>
      </c>
      <c r="C58" s="68">
        <v>43185</v>
      </c>
      <c r="D58" s="68">
        <v>42110</v>
      </c>
      <c r="E58" s="68">
        <v>41373</v>
      </c>
      <c r="F58" s="132">
        <f t="shared" si="0"/>
        <v>1.0946694758588246E-2</v>
      </c>
      <c r="G58" s="132">
        <f t="shared" si="1"/>
        <v>-4.1959013546370265E-2</v>
      </c>
      <c r="H58" s="68">
        <f t="shared" si="2"/>
        <v>-1812</v>
      </c>
      <c r="I58" s="52">
        <f t="shared" si="4"/>
        <v>-6.7868218796350395E-3</v>
      </c>
      <c r="J58" s="90">
        <f t="shared" si="3"/>
        <v>-737</v>
      </c>
    </row>
    <row r="59" spans="1:10">
      <c r="A59" s="53">
        <v>65</v>
      </c>
      <c r="B59" s="51" t="s">
        <v>58</v>
      </c>
      <c r="C59" s="68">
        <v>13844</v>
      </c>
      <c r="D59" s="68">
        <v>13616</v>
      </c>
      <c r="E59" s="68">
        <v>13509</v>
      </c>
      <c r="F59" s="132">
        <f t="shared" si="0"/>
        <v>3.57428514958472E-3</v>
      </c>
      <c r="G59" s="132">
        <f t="shared" si="1"/>
        <v>-2.4198208610228259E-2</v>
      </c>
      <c r="H59" s="68">
        <f t="shared" si="2"/>
        <v>-335</v>
      </c>
      <c r="I59" s="52">
        <f t="shared" si="4"/>
        <v>-1.2547380406610035E-3</v>
      </c>
      <c r="J59" s="90">
        <f t="shared" si="3"/>
        <v>-107</v>
      </c>
    </row>
    <row r="60" spans="1:10">
      <c r="A60" s="53">
        <v>66</v>
      </c>
      <c r="B60" s="51" t="s">
        <v>59</v>
      </c>
      <c r="C60" s="68">
        <v>23239</v>
      </c>
      <c r="D60" s="68">
        <v>25251</v>
      </c>
      <c r="E60" s="68">
        <v>25131</v>
      </c>
      <c r="F60" s="132">
        <f t="shared" si="0"/>
        <v>6.6492975123409277E-3</v>
      </c>
      <c r="G60" s="132">
        <f t="shared" si="1"/>
        <v>8.1414862945909897E-2</v>
      </c>
      <c r="H60" s="68">
        <f t="shared" si="2"/>
        <v>1892</v>
      </c>
      <c r="I60" s="52">
        <f t="shared" si="4"/>
        <v>7.0864608147182644E-3</v>
      </c>
      <c r="J60" s="90">
        <f t="shared" si="3"/>
        <v>-120</v>
      </c>
    </row>
    <row r="61" spans="1:10">
      <c r="A61" s="53">
        <v>68</v>
      </c>
      <c r="B61" s="51" t="s">
        <v>60</v>
      </c>
      <c r="C61" s="68">
        <v>21869</v>
      </c>
      <c r="D61" s="68">
        <v>25311</v>
      </c>
      <c r="E61" s="68">
        <v>25308</v>
      </c>
      <c r="F61" s="132">
        <f t="shared" si="0"/>
        <v>6.6961291409941585E-3</v>
      </c>
      <c r="G61" s="132">
        <f t="shared" si="1"/>
        <v>0.157254561251086</v>
      </c>
      <c r="H61" s="68">
        <f t="shared" si="2"/>
        <v>3439</v>
      </c>
      <c r="I61" s="52">
        <f t="shared" si="4"/>
        <v>1.2880728721890122E-2</v>
      </c>
      <c r="J61" s="90">
        <f t="shared" si="3"/>
        <v>-3</v>
      </c>
    </row>
    <row r="62" spans="1:10">
      <c r="A62" s="53">
        <v>69</v>
      </c>
      <c r="B62" s="51" t="s">
        <v>61</v>
      </c>
      <c r="C62" s="68">
        <v>73477</v>
      </c>
      <c r="D62" s="68">
        <v>76500</v>
      </c>
      <c r="E62" s="68">
        <v>75913</v>
      </c>
      <c r="F62" s="132">
        <f t="shared" si="0"/>
        <v>2.0085476982783689E-2</v>
      </c>
      <c r="G62" s="132">
        <f t="shared" si="1"/>
        <v>3.3153231623501235E-2</v>
      </c>
      <c r="H62" s="68">
        <f t="shared" si="2"/>
        <v>2436</v>
      </c>
      <c r="I62" s="52">
        <f t="shared" si="4"/>
        <v>9.124005573284192E-3</v>
      </c>
      <c r="J62" s="90">
        <f t="shared" si="3"/>
        <v>-587</v>
      </c>
    </row>
    <row r="63" spans="1:10">
      <c r="A63" s="53">
        <v>70</v>
      </c>
      <c r="B63" s="51" t="s">
        <v>62</v>
      </c>
      <c r="C63" s="68">
        <v>88924</v>
      </c>
      <c r="D63" s="68">
        <v>90134</v>
      </c>
      <c r="E63" s="68">
        <v>89887</v>
      </c>
      <c r="F63" s="132">
        <f t="shared" si="0"/>
        <v>2.3782794377135371E-2</v>
      </c>
      <c r="G63" s="132">
        <f t="shared" si="1"/>
        <v>1.0829472358418425E-2</v>
      </c>
      <c r="H63" s="68">
        <f t="shared" si="2"/>
        <v>963</v>
      </c>
      <c r="I63" s="52">
        <f t="shared" si="4"/>
        <v>3.6069036810643176E-3</v>
      </c>
      <c r="J63" s="90">
        <f t="shared" si="3"/>
        <v>-247</v>
      </c>
    </row>
    <row r="64" spans="1:10">
      <c r="A64" s="53">
        <v>71</v>
      </c>
      <c r="B64" s="51" t="s">
        <v>63</v>
      </c>
      <c r="C64" s="68">
        <v>43456</v>
      </c>
      <c r="D64" s="68">
        <v>46772</v>
      </c>
      <c r="E64" s="68">
        <v>46587</v>
      </c>
      <c r="F64" s="132">
        <f t="shared" si="0"/>
        <v>1.2326243412813928E-2</v>
      </c>
      <c r="G64" s="132">
        <f t="shared" si="1"/>
        <v>7.2049889543446238E-2</v>
      </c>
      <c r="H64" s="68">
        <f t="shared" si="2"/>
        <v>3131</v>
      </c>
      <c r="I64" s="52">
        <f t="shared" si="4"/>
        <v>1.1727118821819708E-2</v>
      </c>
      <c r="J64" s="90">
        <f t="shared" si="3"/>
        <v>-185</v>
      </c>
    </row>
    <row r="65" spans="1:22">
      <c r="A65" s="53">
        <v>72</v>
      </c>
      <c r="B65" s="51" t="s">
        <v>64</v>
      </c>
      <c r="C65" s="68">
        <v>3383</v>
      </c>
      <c r="D65" s="68">
        <v>3704</v>
      </c>
      <c r="E65" s="68">
        <v>3675</v>
      </c>
      <c r="F65" s="132">
        <f t="shared" si="0"/>
        <v>9.7235161186792849E-4</v>
      </c>
      <c r="G65" s="132">
        <f t="shared" si="1"/>
        <v>8.6313922553946196E-2</v>
      </c>
      <c r="H65" s="68">
        <f t="shared" si="2"/>
        <v>292</v>
      </c>
      <c r="I65" s="52">
        <f t="shared" si="4"/>
        <v>1.0936821130537702E-3</v>
      </c>
      <c r="J65" s="90">
        <f t="shared" si="3"/>
        <v>-29</v>
      </c>
    </row>
    <row r="66" spans="1:22">
      <c r="A66" s="53">
        <v>73</v>
      </c>
      <c r="B66" s="51" t="s">
        <v>65</v>
      </c>
      <c r="C66" s="68">
        <v>25629</v>
      </c>
      <c r="D66" s="68">
        <v>24382</v>
      </c>
      <c r="E66" s="68">
        <v>24824</v>
      </c>
      <c r="F66" s="132">
        <f t="shared" ref="F66:F90" si="5">E66/$E$90</f>
        <v>6.568069772247471E-3</v>
      </c>
      <c r="G66" s="132">
        <f t="shared" ref="G66:G90" si="6">(E66-C66)/C66</f>
        <v>-3.1409731163915877E-2</v>
      </c>
      <c r="H66" s="68">
        <f t="shared" ref="H66:H90" si="7">E66-C66</f>
        <v>-805</v>
      </c>
      <c r="I66" s="52">
        <f t="shared" si="4"/>
        <v>-3.0151167842749488E-3</v>
      </c>
      <c r="J66" s="90">
        <f t="shared" ref="J66:J90" si="8">E66-D66</f>
        <v>442</v>
      </c>
    </row>
    <row r="67" spans="1:22">
      <c r="A67" s="53">
        <v>74</v>
      </c>
      <c r="B67" s="51" t="s">
        <v>66</v>
      </c>
      <c r="C67" s="68">
        <v>9605</v>
      </c>
      <c r="D67" s="68">
        <v>12257</v>
      </c>
      <c r="E67" s="68">
        <v>12216</v>
      </c>
      <c r="F67" s="132">
        <f t="shared" si="5"/>
        <v>3.2321761334907794E-3</v>
      </c>
      <c r="G67" s="132">
        <f t="shared" si="6"/>
        <v>0.27183758459135865</v>
      </c>
      <c r="H67" s="68">
        <f t="shared" si="7"/>
        <v>2611</v>
      </c>
      <c r="I67" s="52">
        <f t="shared" ref="I67:I90" si="9">H67/$H$90</f>
        <v>9.7794657437787463E-3</v>
      </c>
      <c r="J67" s="90">
        <f t="shared" si="8"/>
        <v>-41</v>
      </c>
    </row>
    <row r="68" spans="1:22">
      <c r="A68" s="53">
        <v>75</v>
      </c>
      <c r="B68" s="51" t="s">
        <v>67</v>
      </c>
      <c r="C68" s="68">
        <v>2317</v>
      </c>
      <c r="D68" s="68">
        <v>2522</v>
      </c>
      <c r="E68" s="68">
        <v>2430</v>
      </c>
      <c r="F68" s="132">
        <f t="shared" si="5"/>
        <v>6.4294269845960989E-4</v>
      </c>
      <c r="G68" s="132">
        <f t="shared" si="6"/>
        <v>4.8769961156668103E-2</v>
      </c>
      <c r="H68" s="68">
        <f t="shared" si="7"/>
        <v>113</v>
      </c>
      <c r="I68" s="52">
        <f t="shared" si="9"/>
        <v>4.232399958050549E-4</v>
      </c>
      <c r="J68" s="90">
        <f t="shared" si="8"/>
        <v>-92</v>
      </c>
    </row>
    <row r="69" spans="1:22">
      <c r="A69" s="53">
        <v>77</v>
      </c>
      <c r="B69" s="51" t="s">
        <v>68</v>
      </c>
      <c r="C69" s="68">
        <v>6138</v>
      </c>
      <c r="D69" s="68">
        <v>6460</v>
      </c>
      <c r="E69" s="68">
        <v>6455</v>
      </c>
      <c r="F69" s="132">
        <f t="shared" si="5"/>
        <v>1.7078992257435314E-3</v>
      </c>
      <c r="G69" s="132">
        <f t="shared" si="6"/>
        <v>5.1645487129358097E-2</v>
      </c>
      <c r="H69" s="68">
        <f t="shared" si="7"/>
        <v>317</v>
      </c>
      <c r="I69" s="52">
        <f t="shared" si="9"/>
        <v>1.187319280267278E-3</v>
      </c>
      <c r="J69" s="90">
        <f t="shared" si="8"/>
        <v>-5</v>
      </c>
    </row>
    <row r="70" spans="1:22">
      <c r="A70" s="53">
        <v>78</v>
      </c>
      <c r="B70" s="51" t="s">
        <v>69</v>
      </c>
      <c r="C70" s="68">
        <v>11049</v>
      </c>
      <c r="D70" s="68">
        <v>17549</v>
      </c>
      <c r="E70" s="68">
        <v>17527</v>
      </c>
      <c r="F70" s="132">
        <f t="shared" si="5"/>
        <v>4.6373895785603216E-3</v>
      </c>
      <c r="G70" s="132">
        <f t="shared" si="6"/>
        <v>0.5862974024798624</v>
      </c>
      <c r="H70" s="68">
        <f t="shared" si="7"/>
        <v>6478</v>
      </c>
      <c r="I70" s="52">
        <f t="shared" si="9"/>
        <v>2.426326276836412E-2</v>
      </c>
      <c r="J70" s="90">
        <f t="shared" si="8"/>
        <v>-22</v>
      </c>
    </row>
    <row r="71" spans="1:22">
      <c r="A71" s="53">
        <v>79</v>
      </c>
      <c r="B71" s="51" t="s">
        <v>70</v>
      </c>
      <c r="C71" s="68">
        <v>18859</v>
      </c>
      <c r="D71" s="68">
        <v>18499</v>
      </c>
      <c r="E71" s="68">
        <v>18487</v>
      </c>
      <c r="F71" s="132">
        <f t="shared" si="5"/>
        <v>4.8913916322727603E-3</v>
      </c>
      <c r="G71" s="132">
        <f t="shared" si="6"/>
        <v>-1.9725330081128374E-2</v>
      </c>
      <c r="H71" s="68">
        <f t="shared" si="7"/>
        <v>-372</v>
      </c>
      <c r="I71" s="52">
        <f t="shared" si="9"/>
        <v>-1.3933210481369949E-3</v>
      </c>
      <c r="J71" s="90">
        <f t="shared" si="8"/>
        <v>-12</v>
      </c>
    </row>
    <row r="72" spans="1:22">
      <c r="A72" s="53">
        <v>80</v>
      </c>
      <c r="B72" s="51" t="s">
        <v>71</v>
      </c>
      <c r="C72" s="68">
        <v>29941</v>
      </c>
      <c r="D72" s="68">
        <v>31778</v>
      </c>
      <c r="E72" s="68">
        <v>31866</v>
      </c>
      <c r="F72" s="132">
        <f t="shared" si="5"/>
        <v>8.431280670417254E-3</v>
      </c>
      <c r="G72" s="132">
        <f t="shared" si="6"/>
        <v>6.4293109782572397E-2</v>
      </c>
      <c r="H72" s="68">
        <f t="shared" si="7"/>
        <v>1925</v>
      </c>
      <c r="I72" s="52">
        <f t="shared" si="9"/>
        <v>7.2100618754400948E-3</v>
      </c>
      <c r="J72" s="90">
        <f t="shared" si="8"/>
        <v>88</v>
      </c>
    </row>
    <row r="73" spans="1:22">
      <c r="A73" s="53">
        <v>81</v>
      </c>
      <c r="B73" s="51" t="s">
        <v>72</v>
      </c>
      <c r="C73" s="68">
        <v>208473</v>
      </c>
      <c r="D73" s="68">
        <v>274946</v>
      </c>
      <c r="E73" s="68">
        <v>274989</v>
      </c>
      <c r="F73" s="132">
        <f t="shared" si="5"/>
        <v>7.2758094529510139E-2</v>
      </c>
      <c r="G73" s="132">
        <f t="shared" si="6"/>
        <v>0.31906290023168465</v>
      </c>
      <c r="H73" s="68">
        <f t="shared" si="7"/>
        <v>66516</v>
      </c>
      <c r="I73" s="52">
        <f t="shared" si="9"/>
        <v>0.24913479257494719</v>
      </c>
      <c r="J73" s="90">
        <f t="shared" si="8"/>
        <v>43</v>
      </c>
    </row>
    <row r="74" spans="1:22">
      <c r="A74" s="53">
        <v>82</v>
      </c>
      <c r="B74" s="51" t="s">
        <v>73</v>
      </c>
      <c r="C74" s="68">
        <v>161423</v>
      </c>
      <c r="D74" s="68">
        <v>166044</v>
      </c>
      <c r="E74" s="68">
        <v>166157</v>
      </c>
      <c r="F74" s="132">
        <f t="shared" si="5"/>
        <v>4.3962728373643373E-2</v>
      </c>
      <c r="G74" s="132">
        <f t="shared" si="6"/>
        <v>2.9326675876424055E-2</v>
      </c>
      <c r="H74" s="68">
        <f t="shared" si="7"/>
        <v>4734</v>
      </c>
      <c r="I74" s="52">
        <f t="shared" si="9"/>
        <v>1.7731133983549821E-2</v>
      </c>
      <c r="J74" s="90">
        <f t="shared" si="8"/>
        <v>113</v>
      </c>
    </row>
    <row r="75" spans="1:22">
      <c r="A75" s="53">
        <v>84</v>
      </c>
      <c r="B75" s="51" t="s">
        <v>74</v>
      </c>
      <c r="C75" s="68">
        <v>3659</v>
      </c>
      <c r="D75" s="68">
        <v>14490</v>
      </c>
      <c r="E75" s="68">
        <v>16022</v>
      </c>
      <c r="F75" s="132">
        <f t="shared" si="5"/>
        <v>4.2391884422715506E-3</v>
      </c>
      <c r="G75" s="132">
        <f t="shared" si="6"/>
        <v>3.3787920196775074</v>
      </c>
      <c r="H75" s="68">
        <f t="shared" si="7"/>
        <v>12363</v>
      </c>
      <c r="I75" s="52">
        <f t="shared" si="9"/>
        <v>4.630545193042384E-2</v>
      </c>
      <c r="J75" s="90">
        <f t="shared" si="8"/>
        <v>1532</v>
      </c>
    </row>
    <row r="76" spans="1:22">
      <c r="A76" s="53">
        <v>85</v>
      </c>
      <c r="B76" s="51" t="s">
        <v>75</v>
      </c>
      <c r="C76" s="68">
        <v>346844</v>
      </c>
      <c r="D76" s="68">
        <v>400320</v>
      </c>
      <c r="E76" s="68">
        <v>422428</v>
      </c>
      <c r="F76" s="132">
        <f t="shared" si="5"/>
        <v>0.1117683120267062</v>
      </c>
      <c r="G76" s="132">
        <f t="shared" si="6"/>
        <v>0.21791929512979899</v>
      </c>
      <c r="H76" s="68">
        <f t="shared" si="7"/>
        <v>75584</v>
      </c>
      <c r="I76" s="52">
        <f t="shared" si="9"/>
        <v>0.28309886586663069</v>
      </c>
      <c r="J76" s="90">
        <f t="shared" si="8"/>
        <v>22108</v>
      </c>
    </row>
    <row r="77" spans="1:22">
      <c r="A77" s="53">
        <v>86</v>
      </c>
      <c r="B77" s="51" t="s">
        <v>76</v>
      </c>
      <c r="C77" s="68">
        <v>163179</v>
      </c>
      <c r="D77" s="68">
        <v>177121</v>
      </c>
      <c r="E77" s="68">
        <v>175444</v>
      </c>
      <c r="F77" s="132">
        <f t="shared" si="5"/>
        <v>4.6419933657838593E-2</v>
      </c>
      <c r="G77" s="132">
        <f t="shared" si="6"/>
        <v>7.5162857965792168E-2</v>
      </c>
      <c r="H77" s="68">
        <f t="shared" si="7"/>
        <v>12265</v>
      </c>
      <c r="I77" s="52">
        <f t="shared" si="9"/>
        <v>4.5938394234946889E-2</v>
      </c>
      <c r="J77" s="90">
        <f t="shared" si="8"/>
        <v>-1677</v>
      </c>
    </row>
    <row r="78" spans="1:22">
      <c r="A78" s="53">
        <v>87</v>
      </c>
      <c r="B78" s="51" t="s">
        <v>77</v>
      </c>
      <c r="C78" s="90">
        <v>15691</v>
      </c>
      <c r="D78" s="68">
        <v>16261</v>
      </c>
      <c r="E78" s="90">
        <v>16282</v>
      </c>
      <c r="F78" s="132">
        <f t="shared" si="5"/>
        <v>4.3079806651520032E-3</v>
      </c>
      <c r="G78" s="132">
        <f t="shared" si="6"/>
        <v>3.7664903447836337E-2</v>
      </c>
      <c r="H78" s="68">
        <f t="shared" si="7"/>
        <v>591</v>
      </c>
      <c r="I78" s="52">
        <f t="shared" si="9"/>
        <v>2.2135826329273225E-3</v>
      </c>
      <c r="J78" s="90">
        <f t="shared" si="8"/>
        <v>21</v>
      </c>
    </row>
    <row r="79" spans="1:22">
      <c r="A79" s="53">
        <v>88</v>
      </c>
      <c r="B79" s="51" t="s">
        <v>78</v>
      </c>
      <c r="C79" s="90">
        <v>26498</v>
      </c>
      <c r="D79" s="68">
        <v>29422</v>
      </c>
      <c r="E79" s="90">
        <v>29530</v>
      </c>
      <c r="F79" s="132">
        <f t="shared" si="5"/>
        <v>7.8132090063836538E-3</v>
      </c>
      <c r="G79" s="132">
        <f t="shared" si="6"/>
        <v>0.1144237300928372</v>
      </c>
      <c r="H79" s="68">
        <f t="shared" si="7"/>
        <v>3032</v>
      </c>
      <c r="I79" s="52">
        <f t="shared" si="9"/>
        <v>1.1356315639654217E-2</v>
      </c>
      <c r="J79" s="90">
        <f t="shared" si="8"/>
        <v>108</v>
      </c>
    </row>
    <row r="80" spans="1:22">
      <c r="A80" s="53">
        <v>90</v>
      </c>
      <c r="B80" s="51" t="s">
        <v>79</v>
      </c>
      <c r="C80" s="90">
        <v>4679</v>
      </c>
      <c r="D80" s="68">
        <v>4625</v>
      </c>
      <c r="E80" s="90">
        <v>4611</v>
      </c>
      <c r="F80" s="132">
        <f t="shared" si="5"/>
        <v>1.2200036142375559E-3</v>
      </c>
      <c r="G80" s="132">
        <f t="shared" si="6"/>
        <v>-1.453301987604189E-2</v>
      </c>
      <c r="H80" s="68">
        <f t="shared" si="7"/>
        <v>-68</v>
      </c>
      <c r="I80" s="52">
        <f t="shared" si="9"/>
        <v>-2.54693094820741E-4</v>
      </c>
      <c r="J80" s="90">
        <f t="shared" si="8"/>
        <v>-14</v>
      </c>
      <c r="U80" s="12"/>
      <c r="V80" s="12"/>
    </row>
    <row r="81" spans="1:22">
      <c r="A81" s="53">
        <v>91</v>
      </c>
      <c r="B81" s="51" t="s">
        <v>80</v>
      </c>
      <c r="C81" s="90">
        <v>1064</v>
      </c>
      <c r="D81" s="68">
        <v>1206</v>
      </c>
      <c r="E81" s="90">
        <v>1378</v>
      </c>
      <c r="F81" s="132">
        <f t="shared" si="5"/>
        <v>3.6459878126639603E-4</v>
      </c>
      <c r="G81" s="132">
        <f t="shared" si="6"/>
        <v>0.29511278195488722</v>
      </c>
      <c r="H81" s="68">
        <f t="shared" si="7"/>
        <v>314</v>
      </c>
      <c r="I81" s="52">
        <f t="shared" si="9"/>
        <v>1.176082820201657E-3</v>
      </c>
      <c r="J81" s="90">
        <f t="shared" si="8"/>
        <v>172</v>
      </c>
      <c r="U81" s="10"/>
      <c r="V81" s="10"/>
    </row>
    <row r="82" spans="1:22">
      <c r="A82" s="53">
        <v>92</v>
      </c>
      <c r="B82" s="51" t="s">
        <v>81</v>
      </c>
      <c r="C82" s="90">
        <v>3166</v>
      </c>
      <c r="D82" s="68">
        <v>3046</v>
      </c>
      <c r="E82" s="90">
        <v>2846</v>
      </c>
      <c r="F82" s="132">
        <f t="shared" si="5"/>
        <v>7.5301025506833313E-4</v>
      </c>
      <c r="G82" s="132">
        <f t="shared" si="6"/>
        <v>-0.10107391029690461</v>
      </c>
      <c r="H82" s="68">
        <f t="shared" si="7"/>
        <v>-320</v>
      </c>
      <c r="I82" s="52">
        <f t="shared" si="9"/>
        <v>-1.198555740332899E-3</v>
      </c>
      <c r="J82" s="90">
        <f t="shared" si="8"/>
        <v>-200</v>
      </c>
    </row>
    <row r="83" spans="1:22">
      <c r="A83" s="53">
        <v>93</v>
      </c>
      <c r="B83" s="51" t="s">
        <v>82</v>
      </c>
      <c r="C83" s="90">
        <v>12044</v>
      </c>
      <c r="D83" s="68">
        <v>13197</v>
      </c>
      <c r="E83" s="90">
        <v>13079</v>
      </c>
      <c r="F83" s="132">
        <f t="shared" si="5"/>
        <v>3.4605133963593569E-3</v>
      </c>
      <c r="G83" s="132">
        <f t="shared" si="6"/>
        <v>8.5934905347060775E-2</v>
      </c>
      <c r="H83" s="68">
        <f t="shared" si="7"/>
        <v>1035</v>
      </c>
      <c r="I83" s="52">
        <f t="shared" si="9"/>
        <v>3.8765787226392196E-3</v>
      </c>
      <c r="J83" s="90">
        <f t="shared" si="8"/>
        <v>-118</v>
      </c>
    </row>
    <row r="84" spans="1:22">
      <c r="A84" s="53">
        <v>94</v>
      </c>
      <c r="B84" s="51" t="s">
        <v>83</v>
      </c>
      <c r="C84" s="90">
        <v>18665</v>
      </c>
      <c r="D84" s="68">
        <v>19180</v>
      </c>
      <c r="E84" s="90">
        <v>19210</v>
      </c>
      <c r="F84" s="132">
        <f t="shared" si="5"/>
        <v>5.0826869289749407E-3</v>
      </c>
      <c r="G84" s="132">
        <f t="shared" si="6"/>
        <v>2.9199035628181089E-2</v>
      </c>
      <c r="H84" s="68">
        <f t="shared" si="7"/>
        <v>545</v>
      </c>
      <c r="I84" s="52">
        <f t="shared" si="9"/>
        <v>2.0412902452544685E-3</v>
      </c>
      <c r="J84" s="90">
        <f t="shared" si="8"/>
        <v>30</v>
      </c>
    </row>
    <row r="85" spans="1:22">
      <c r="A85" s="53">
        <v>95</v>
      </c>
      <c r="B85" s="51" t="s">
        <v>84</v>
      </c>
      <c r="C85" s="90">
        <v>13735</v>
      </c>
      <c r="D85" s="68">
        <v>13371</v>
      </c>
      <c r="E85" s="90">
        <v>13294</v>
      </c>
      <c r="F85" s="132">
        <f t="shared" si="5"/>
        <v>3.5173992729720382E-3</v>
      </c>
      <c r="G85" s="132">
        <f t="shared" si="6"/>
        <v>-3.2107753913360029E-2</v>
      </c>
      <c r="H85" s="68">
        <f t="shared" si="7"/>
        <v>-441</v>
      </c>
      <c r="I85" s="52">
        <f t="shared" si="9"/>
        <v>-1.6517596296462761E-3</v>
      </c>
      <c r="J85" s="90">
        <f t="shared" si="8"/>
        <v>-77</v>
      </c>
    </row>
    <row r="86" spans="1:22">
      <c r="A86" s="53">
        <v>96</v>
      </c>
      <c r="B86" s="51" t="s">
        <v>85</v>
      </c>
      <c r="C86" s="90">
        <v>45616</v>
      </c>
      <c r="D86" s="68">
        <v>46080</v>
      </c>
      <c r="E86" s="90">
        <v>45869</v>
      </c>
      <c r="F86" s="132">
        <f t="shared" si="5"/>
        <v>1.2136271043474832E-2</v>
      </c>
      <c r="G86" s="132">
        <f t="shared" si="6"/>
        <v>5.546299544019642E-3</v>
      </c>
      <c r="H86" s="68">
        <f t="shared" si="7"/>
        <v>253</v>
      </c>
      <c r="I86" s="52">
        <f t="shared" si="9"/>
        <v>9.4760813220069815E-4</v>
      </c>
      <c r="J86" s="90">
        <f t="shared" si="8"/>
        <v>-211</v>
      </c>
    </row>
    <row r="87" spans="1:22">
      <c r="A87" s="53">
        <v>97</v>
      </c>
      <c r="B87" s="51" t="s">
        <v>86</v>
      </c>
      <c r="C87" s="90">
        <v>31774</v>
      </c>
      <c r="D87" s="68">
        <v>26448</v>
      </c>
      <c r="E87" s="90">
        <v>25707</v>
      </c>
      <c r="F87" s="132">
        <f t="shared" si="5"/>
        <v>6.8016987445683906E-3</v>
      </c>
      <c r="G87" s="132">
        <f t="shared" si="6"/>
        <v>-0.19094227985145087</v>
      </c>
      <c r="H87" s="68">
        <f t="shared" si="7"/>
        <v>-6067</v>
      </c>
      <c r="I87" s="52">
        <f t="shared" si="9"/>
        <v>-2.2723867739374053E-2</v>
      </c>
      <c r="J87" s="90">
        <f t="shared" si="8"/>
        <v>-741</v>
      </c>
    </row>
    <row r="88" spans="1:22">
      <c r="A88" s="53">
        <v>98</v>
      </c>
      <c r="B88" s="51" t="s">
        <v>87</v>
      </c>
      <c r="C88" s="90">
        <v>1005</v>
      </c>
      <c r="D88" s="68">
        <v>1008</v>
      </c>
      <c r="E88" s="90">
        <v>925</v>
      </c>
      <c r="F88" s="132">
        <f t="shared" si="5"/>
        <v>2.4474156217083916E-4</v>
      </c>
      <c r="G88" s="132">
        <f t="shared" si="6"/>
        <v>-7.9601990049751242E-2</v>
      </c>
      <c r="H88" s="68">
        <f t="shared" si="7"/>
        <v>-80</v>
      </c>
      <c r="I88" s="52">
        <f t="shared" si="9"/>
        <v>-2.9963893508322474E-4</v>
      </c>
      <c r="J88" s="90">
        <f t="shared" si="8"/>
        <v>-83</v>
      </c>
    </row>
    <row r="89" spans="1:22">
      <c r="A89" s="53">
        <v>99</v>
      </c>
      <c r="B89" s="51" t="s">
        <v>88</v>
      </c>
      <c r="C89" s="90">
        <v>1610</v>
      </c>
      <c r="D89" s="68">
        <v>1769</v>
      </c>
      <c r="E89" s="90">
        <v>1822</v>
      </c>
      <c r="F89" s="132">
        <f t="shared" si="5"/>
        <v>4.8207473110839879E-4</v>
      </c>
      <c r="G89" s="132">
        <f t="shared" si="6"/>
        <v>0.13167701863354037</v>
      </c>
      <c r="H89" s="68">
        <f t="shared" si="7"/>
        <v>212</v>
      </c>
      <c r="I89" s="52">
        <f t="shared" si="9"/>
        <v>7.9404317797054545E-4</v>
      </c>
      <c r="J89" s="90">
        <f t="shared" si="8"/>
        <v>53</v>
      </c>
    </row>
    <row r="90" spans="1:22" s="12" customFormat="1">
      <c r="A90" s="170" t="s">
        <v>89</v>
      </c>
      <c r="B90" s="170"/>
      <c r="C90" s="83">
        <v>3512509</v>
      </c>
      <c r="D90" s="84">
        <v>3789734</v>
      </c>
      <c r="E90" s="83">
        <v>3779497</v>
      </c>
      <c r="F90" s="132">
        <f t="shared" si="5"/>
        <v>1</v>
      </c>
      <c r="G90" s="132">
        <f t="shared" si="6"/>
        <v>7.6010623745021003E-2</v>
      </c>
      <c r="H90" s="68">
        <f t="shared" si="7"/>
        <v>266988</v>
      </c>
      <c r="I90" s="52">
        <f t="shared" si="9"/>
        <v>1</v>
      </c>
      <c r="J90" s="90">
        <f t="shared" si="8"/>
        <v>-10237</v>
      </c>
      <c r="U90" s="8"/>
      <c r="V90" s="8"/>
    </row>
    <row r="91" spans="1:22" s="10" customFormat="1">
      <c r="C91" s="21"/>
      <c r="D91" s="9"/>
      <c r="E91" s="9"/>
      <c r="H91" s="22"/>
      <c r="I91" s="22"/>
      <c r="U91" s="8"/>
      <c r="V91" s="8"/>
    </row>
    <row r="92" spans="1:22">
      <c r="C92" s="9"/>
      <c r="D92" s="9"/>
      <c r="E92" s="9"/>
    </row>
  </sheetData>
  <mergeCells count="1">
    <mergeCell ref="A90:B90"/>
  </mergeCells>
  <pageMargins left="0.7" right="0.7" top="0.75" bottom="0.75" header="0.3" footer="0.3"/>
  <pageSetup paperSize="0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W26"/>
  <sheetViews>
    <sheetView topLeftCell="I1" workbookViewId="0">
      <pane ySplit="1" topLeftCell="A2" activePane="bottomLeft" state="frozen"/>
      <selection pane="bottomLeft" activeCell="M12" sqref="M12"/>
    </sheetView>
  </sheetViews>
  <sheetFormatPr defaultColWidth="8.81640625" defaultRowHeight="14.5"/>
  <cols>
    <col min="1" max="1" width="13.7265625" style="8" bestFit="1" customWidth="1"/>
    <col min="2" max="2" width="34.453125" style="8" bestFit="1" customWidth="1"/>
    <col min="3" max="3" width="12" style="8" customWidth="1"/>
    <col min="4" max="4" width="12" style="8" bestFit="1" customWidth="1"/>
    <col min="5" max="5" width="12" style="8" customWidth="1"/>
    <col min="6" max="6" width="22.54296875" style="8" customWidth="1"/>
    <col min="7" max="7" width="28.453125" style="8" customWidth="1"/>
    <col min="8" max="8" width="26.7265625" style="8" customWidth="1"/>
    <col min="9" max="9" width="20.26953125" style="8" customWidth="1"/>
    <col min="10" max="10" width="29" style="8" customWidth="1"/>
    <col min="11" max="12" width="8.81640625" style="8"/>
    <col min="13" max="13" width="37.26953125" style="8" bestFit="1" customWidth="1"/>
    <col min="14" max="21" width="8.81640625" style="8"/>
    <col min="22" max="22" width="33.26953125" style="8" bestFit="1" customWidth="1"/>
    <col min="23" max="16384" width="8.81640625" style="8"/>
  </cols>
  <sheetData>
    <row r="1" spans="1:23" ht="44" thickBot="1">
      <c r="A1" s="149" t="s">
        <v>1</v>
      </c>
      <c r="B1" s="148" t="s">
        <v>90</v>
      </c>
      <c r="C1" s="147">
        <v>42036</v>
      </c>
      <c r="D1" s="147">
        <v>42370</v>
      </c>
      <c r="E1" s="147">
        <v>42401</v>
      </c>
      <c r="F1" s="146" t="s">
        <v>308</v>
      </c>
      <c r="G1" s="146" t="s">
        <v>289</v>
      </c>
      <c r="H1" s="146" t="s">
        <v>290</v>
      </c>
      <c r="I1" s="146" t="s">
        <v>291</v>
      </c>
      <c r="J1" s="150" t="s">
        <v>310</v>
      </c>
    </row>
    <row r="2" spans="1:23" ht="15" thickBot="1">
      <c r="A2" s="156">
        <v>10</v>
      </c>
      <c r="B2" s="153" t="s">
        <v>9</v>
      </c>
      <c r="C2" s="151">
        <v>116298</v>
      </c>
      <c r="D2" s="151">
        <v>124718</v>
      </c>
      <c r="E2" s="151">
        <v>123996</v>
      </c>
      <c r="F2" s="154">
        <f t="shared" ref="F2:F26" si="0">E2/$E$26</f>
        <v>0.14886474961101825</v>
      </c>
      <c r="G2" s="154">
        <f t="shared" ref="G2:G25" si="1">(E2-C2)/C2</f>
        <v>6.6192023938502806E-2</v>
      </c>
      <c r="H2" s="151">
        <f t="shared" ref="H2:H25" si="2">E2-C2</f>
        <v>7698</v>
      </c>
      <c r="I2" s="155">
        <f t="shared" ref="I2:I26" si="3">H2/$H$26</f>
        <v>0.80615771284951299</v>
      </c>
      <c r="J2" s="152">
        <f t="shared" ref="J2:J25" si="4">E2-D2</f>
        <v>-722</v>
      </c>
      <c r="M2" s="139" t="s">
        <v>368</v>
      </c>
      <c r="N2" s="130">
        <v>3.0462240619858832E-2</v>
      </c>
      <c r="V2" s="3"/>
      <c r="W2" s="11"/>
    </row>
    <row r="3" spans="1:23" ht="15" thickBot="1">
      <c r="A3" s="156">
        <v>11</v>
      </c>
      <c r="B3" s="153" t="s">
        <v>10</v>
      </c>
      <c r="C3" s="151">
        <v>2299</v>
      </c>
      <c r="D3" s="151">
        <v>2339</v>
      </c>
      <c r="E3" s="151">
        <v>2341</v>
      </c>
      <c r="F3" s="154">
        <f t="shared" si="0"/>
        <v>2.8105130717071014E-3</v>
      </c>
      <c r="G3" s="154">
        <f t="shared" si="1"/>
        <v>1.8268812527185731E-2</v>
      </c>
      <c r="H3" s="151">
        <f t="shared" si="2"/>
        <v>42</v>
      </c>
      <c r="I3" s="155">
        <f t="shared" si="3"/>
        <v>4.3983663210807418E-3</v>
      </c>
      <c r="J3" s="152">
        <f t="shared" si="4"/>
        <v>2</v>
      </c>
      <c r="M3" s="141" t="s">
        <v>369</v>
      </c>
      <c r="N3" s="131">
        <v>3.4281128181609721E-2</v>
      </c>
      <c r="V3" s="3"/>
      <c r="W3" s="11"/>
    </row>
    <row r="4" spans="1:23" ht="15" thickBot="1">
      <c r="A4" s="156">
        <v>12</v>
      </c>
      <c r="B4" s="153" t="s">
        <v>11</v>
      </c>
      <c r="C4" s="151">
        <v>1035</v>
      </c>
      <c r="D4" s="151">
        <v>831</v>
      </c>
      <c r="E4" s="151">
        <v>940</v>
      </c>
      <c r="F4" s="154">
        <f t="shared" si="0"/>
        <v>1.128527247930233E-3</v>
      </c>
      <c r="G4" s="154">
        <f t="shared" si="1"/>
        <v>-9.1787439613526575E-2</v>
      </c>
      <c r="H4" s="151">
        <f t="shared" si="2"/>
        <v>-95</v>
      </c>
      <c r="I4" s="155">
        <f t="shared" si="3"/>
        <v>-9.9486857262540574E-3</v>
      </c>
      <c r="J4" s="152">
        <f t="shared" si="4"/>
        <v>109</v>
      </c>
      <c r="M4" s="141" t="s">
        <v>353</v>
      </c>
      <c r="N4" s="131">
        <v>4.4751495153639922E-2</v>
      </c>
      <c r="V4" s="3"/>
      <c r="W4" s="11"/>
    </row>
    <row r="5" spans="1:23" ht="15" thickBot="1">
      <c r="A5" s="156">
        <v>13</v>
      </c>
      <c r="B5" s="153" t="s">
        <v>12</v>
      </c>
      <c r="C5" s="151">
        <v>123708</v>
      </c>
      <c r="D5" s="151">
        <v>119422</v>
      </c>
      <c r="E5" s="151">
        <v>118506</v>
      </c>
      <c r="F5" s="154">
        <f t="shared" si="0"/>
        <v>0.14227367025874488</v>
      </c>
      <c r="G5" s="154">
        <f t="shared" si="1"/>
        <v>-4.2050635367154914E-2</v>
      </c>
      <c r="H5" s="151">
        <f t="shared" si="2"/>
        <v>-5202</v>
      </c>
      <c r="I5" s="155">
        <f t="shared" si="3"/>
        <v>-0.54476908576814331</v>
      </c>
      <c r="J5" s="152">
        <f t="shared" si="4"/>
        <v>-916</v>
      </c>
      <c r="M5" s="141" t="s">
        <v>422</v>
      </c>
      <c r="N5" s="131">
        <v>6.190637720488467E-2</v>
      </c>
      <c r="V5" s="3"/>
      <c r="W5" s="11"/>
    </row>
    <row r="6" spans="1:23" ht="15" thickBot="1">
      <c r="A6" s="156">
        <v>14</v>
      </c>
      <c r="B6" s="153" t="s">
        <v>13</v>
      </c>
      <c r="C6" s="151">
        <v>242818</v>
      </c>
      <c r="D6" s="151">
        <v>237919</v>
      </c>
      <c r="E6" s="151">
        <v>238170</v>
      </c>
      <c r="F6" s="154">
        <f t="shared" si="0"/>
        <v>0.28593759004206765</v>
      </c>
      <c r="G6" s="154">
        <f t="shared" si="1"/>
        <v>-1.9141908754705169E-2</v>
      </c>
      <c r="H6" s="151">
        <f t="shared" si="2"/>
        <v>-4648</v>
      </c>
      <c r="I6" s="155">
        <f t="shared" si="3"/>
        <v>-0.4867525395329354</v>
      </c>
      <c r="J6" s="152">
        <f t="shared" si="4"/>
        <v>251</v>
      </c>
      <c r="M6" s="141" t="s">
        <v>351</v>
      </c>
      <c r="N6" s="131">
        <v>6.6192023938502806E-2</v>
      </c>
      <c r="V6" s="3"/>
      <c r="W6" s="11"/>
    </row>
    <row r="7" spans="1:23" ht="15" thickBot="1">
      <c r="A7" s="156">
        <v>15</v>
      </c>
      <c r="B7" s="153" t="s">
        <v>14</v>
      </c>
      <c r="C7" s="151">
        <v>12711</v>
      </c>
      <c r="D7" s="151">
        <v>12590</v>
      </c>
      <c r="E7" s="151">
        <v>12693</v>
      </c>
      <c r="F7" s="154">
        <f t="shared" si="0"/>
        <v>1.5238719529764307E-2</v>
      </c>
      <c r="G7" s="154">
        <f t="shared" si="1"/>
        <v>-1.4160962945480293E-3</v>
      </c>
      <c r="H7" s="151">
        <f t="shared" si="2"/>
        <v>-18</v>
      </c>
      <c r="I7" s="155">
        <f t="shared" si="3"/>
        <v>-1.885014137606032E-3</v>
      </c>
      <c r="J7" s="152">
        <f t="shared" si="4"/>
        <v>103</v>
      </c>
      <c r="M7" s="141" t="s">
        <v>355</v>
      </c>
      <c r="N7" s="131">
        <v>7.9612309548951571E-2</v>
      </c>
      <c r="V7" s="3"/>
      <c r="W7" s="11"/>
    </row>
    <row r="8" spans="1:23" ht="15" thickBot="1">
      <c r="A8" s="156">
        <v>16</v>
      </c>
      <c r="B8" s="153" t="s">
        <v>15</v>
      </c>
      <c r="C8" s="151">
        <v>9981</v>
      </c>
      <c r="D8" s="151">
        <v>7955</v>
      </c>
      <c r="E8" s="151">
        <v>8066</v>
      </c>
      <c r="F8" s="154">
        <f t="shared" si="0"/>
        <v>9.683724235963042E-3</v>
      </c>
      <c r="G8" s="154">
        <f t="shared" si="1"/>
        <v>-0.19186454263099889</v>
      </c>
      <c r="H8" s="151">
        <f t="shared" si="2"/>
        <v>-1915</v>
      </c>
      <c r="I8" s="155">
        <f t="shared" si="3"/>
        <v>-0.20054455963975285</v>
      </c>
      <c r="J8" s="152">
        <f t="shared" si="4"/>
        <v>111</v>
      </c>
      <c r="M8" s="141" t="s">
        <v>357</v>
      </c>
      <c r="N8" s="131">
        <v>8.9219879073882902E-2</v>
      </c>
      <c r="V8" s="3"/>
      <c r="W8" s="11"/>
    </row>
    <row r="9" spans="1:23" ht="15" thickBot="1">
      <c r="A9" s="156">
        <v>17</v>
      </c>
      <c r="B9" s="153" t="s">
        <v>16</v>
      </c>
      <c r="C9" s="151">
        <v>9316</v>
      </c>
      <c r="D9" s="151">
        <v>9382</v>
      </c>
      <c r="E9" s="151">
        <v>9338</v>
      </c>
      <c r="F9" s="154">
        <f t="shared" si="0"/>
        <v>1.1210837703375017E-2</v>
      </c>
      <c r="G9" s="154">
        <f t="shared" si="1"/>
        <v>2.3615285530270503E-3</v>
      </c>
      <c r="H9" s="151">
        <f t="shared" si="2"/>
        <v>22</v>
      </c>
      <c r="I9" s="155">
        <f t="shared" si="3"/>
        <v>2.3039061681851504E-3</v>
      </c>
      <c r="J9" s="152">
        <f t="shared" si="4"/>
        <v>-44</v>
      </c>
      <c r="M9" s="141" t="s">
        <v>421</v>
      </c>
      <c r="N9" s="131">
        <v>9.2644946007322607E-2</v>
      </c>
      <c r="V9" s="3"/>
      <c r="W9" s="11"/>
    </row>
    <row r="10" spans="1:23" ht="15" thickBot="1">
      <c r="A10" s="156">
        <v>18</v>
      </c>
      <c r="B10" s="153" t="s">
        <v>17</v>
      </c>
      <c r="C10" s="151">
        <v>14952</v>
      </c>
      <c r="D10" s="151">
        <v>13547</v>
      </c>
      <c r="E10" s="151">
        <v>13325</v>
      </c>
      <c r="F10" s="154">
        <f t="shared" si="0"/>
        <v>1.5997474019862078E-2</v>
      </c>
      <c r="G10" s="154">
        <f t="shared" si="1"/>
        <v>-0.10881487426431247</v>
      </c>
      <c r="H10" s="151">
        <f t="shared" si="2"/>
        <v>-1627</v>
      </c>
      <c r="I10" s="155">
        <f t="shared" si="3"/>
        <v>-0.17038433343805634</v>
      </c>
      <c r="J10" s="152">
        <f t="shared" si="4"/>
        <v>-222</v>
      </c>
      <c r="M10" s="141" t="s">
        <v>370</v>
      </c>
      <c r="N10" s="131">
        <v>9.7798628653915559E-2</v>
      </c>
      <c r="V10" s="3"/>
      <c r="W10" s="11"/>
    </row>
    <row r="11" spans="1:23" ht="15" thickBot="1">
      <c r="A11" s="156">
        <v>19</v>
      </c>
      <c r="B11" s="153" t="s">
        <v>18</v>
      </c>
      <c r="C11" s="151">
        <v>996</v>
      </c>
      <c r="D11" s="151">
        <v>983</v>
      </c>
      <c r="E11" s="151">
        <v>982</v>
      </c>
      <c r="F11" s="154">
        <f t="shared" si="0"/>
        <v>1.1789508058164774E-3</v>
      </c>
      <c r="G11" s="154">
        <f t="shared" si="1"/>
        <v>-1.4056224899598393E-2</v>
      </c>
      <c r="H11" s="151">
        <f t="shared" si="2"/>
        <v>-14</v>
      </c>
      <c r="I11" s="155">
        <f t="shared" si="3"/>
        <v>-1.4661221070269138E-3</v>
      </c>
      <c r="J11" s="152">
        <f t="shared" si="4"/>
        <v>-1</v>
      </c>
      <c r="M11" s="141" t="s">
        <v>356</v>
      </c>
      <c r="N11" s="131">
        <v>0.22086824067022087</v>
      </c>
      <c r="V11" s="3"/>
      <c r="W11" s="11"/>
    </row>
    <row r="12" spans="1:23">
      <c r="A12" s="156">
        <v>20</v>
      </c>
      <c r="B12" s="153" t="s">
        <v>19</v>
      </c>
      <c r="C12" s="151">
        <v>16529</v>
      </c>
      <c r="D12" s="151">
        <v>16729</v>
      </c>
      <c r="E12" s="151">
        <v>16753</v>
      </c>
      <c r="F12" s="154">
        <f t="shared" si="0"/>
        <v>2.0112996792101271E-2</v>
      </c>
      <c r="G12" s="154">
        <f t="shared" si="1"/>
        <v>1.3551939016274427E-2</v>
      </c>
      <c r="H12" s="151">
        <f t="shared" si="2"/>
        <v>224</v>
      </c>
      <c r="I12" s="155">
        <f t="shared" si="3"/>
        <v>2.3457953712430622E-2</v>
      </c>
      <c r="J12" s="152">
        <f t="shared" si="4"/>
        <v>24</v>
      </c>
      <c r="N12" s="28"/>
    </row>
    <row r="13" spans="1:23">
      <c r="A13" s="156">
        <v>21</v>
      </c>
      <c r="B13" s="153" t="s">
        <v>20</v>
      </c>
      <c r="C13" s="151">
        <v>6781</v>
      </c>
      <c r="D13" s="151">
        <v>7342</v>
      </c>
      <c r="E13" s="151">
        <v>7386</v>
      </c>
      <c r="F13" s="154">
        <f t="shared" si="0"/>
        <v>8.8673428225667025E-3</v>
      </c>
      <c r="G13" s="154">
        <f t="shared" si="1"/>
        <v>8.9219879073882902E-2</v>
      </c>
      <c r="H13" s="151">
        <f t="shared" si="2"/>
        <v>605</v>
      </c>
      <c r="I13" s="155">
        <f t="shared" si="3"/>
        <v>6.3357419625091629E-2</v>
      </c>
      <c r="J13" s="152">
        <f t="shared" si="4"/>
        <v>44</v>
      </c>
      <c r="M13" s="3"/>
      <c r="N13" s="11"/>
    </row>
    <row r="14" spans="1:23">
      <c r="A14" s="156">
        <v>22</v>
      </c>
      <c r="B14" s="153" t="s">
        <v>21</v>
      </c>
      <c r="C14" s="151">
        <v>37686</v>
      </c>
      <c r="D14" s="151">
        <v>39046</v>
      </c>
      <c r="E14" s="151">
        <v>38834</v>
      </c>
      <c r="F14" s="154">
        <f t="shared" si="0"/>
        <v>4.6622582070343262E-2</v>
      </c>
      <c r="G14" s="154">
        <f t="shared" si="1"/>
        <v>3.0462240619858832E-2</v>
      </c>
      <c r="H14" s="151">
        <f t="shared" si="2"/>
        <v>1148</v>
      </c>
      <c r="I14" s="155">
        <f t="shared" si="3"/>
        <v>0.12022201277620694</v>
      </c>
      <c r="J14" s="152">
        <f t="shared" si="4"/>
        <v>-212</v>
      </c>
      <c r="M14" s="3"/>
      <c r="N14" s="11"/>
    </row>
    <row r="15" spans="1:23">
      <c r="A15" s="156">
        <v>23</v>
      </c>
      <c r="B15" s="153" t="s">
        <v>22</v>
      </c>
      <c r="C15" s="151">
        <v>26166</v>
      </c>
      <c r="D15" s="151">
        <v>27047</v>
      </c>
      <c r="E15" s="151">
        <v>27063</v>
      </c>
      <c r="F15" s="154">
        <f t="shared" si="0"/>
        <v>3.249077969227223E-2</v>
      </c>
      <c r="G15" s="154">
        <f t="shared" si="1"/>
        <v>3.4281128181609721E-2</v>
      </c>
      <c r="H15" s="151">
        <f t="shared" si="2"/>
        <v>897</v>
      </c>
      <c r="I15" s="155">
        <f t="shared" si="3"/>
        <v>9.3936537857367261E-2</v>
      </c>
      <c r="J15" s="152">
        <f t="shared" si="4"/>
        <v>16</v>
      </c>
      <c r="M15" s="3"/>
      <c r="N15" s="11"/>
    </row>
    <row r="16" spans="1:23">
      <c r="A16" s="156">
        <v>24</v>
      </c>
      <c r="B16" s="153" t="s">
        <v>23</v>
      </c>
      <c r="C16" s="151">
        <v>11430</v>
      </c>
      <c r="D16" s="151">
        <v>11306</v>
      </c>
      <c r="E16" s="151">
        <v>11157</v>
      </c>
      <c r="F16" s="154">
        <f t="shared" si="0"/>
        <v>1.3394657984210223E-2</v>
      </c>
      <c r="G16" s="154">
        <f t="shared" si="1"/>
        <v>-2.3884514435695538E-2</v>
      </c>
      <c r="H16" s="151">
        <f t="shared" si="2"/>
        <v>-273</v>
      </c>
      <c r="I16" s="155">
        <f t="shared" si="3"/>
        <v>-2.8589381087024818E-2</v>
      </c>
      <c r="J16" s="152">
        <f t="shared" si="4"/>
        <v>-149</v>
      </c>
      <c r="M16" s="3"/>
      <c r="N16" s="11"/>
      <c r="V16" s="12"/>
      <c r="W16" s="12"/>
    </row>
    <row r="17" spans="1:23">
      <c r="A17" s="156">
        <v>25</v>
      </c>
      <c r="B17" s="153" t="s">
        <v>24</v>
      </c>
      <c r="C17" s="151">
        <v>53251</v>
      </c>
      <c r="D17" s="151">
        <v>55019</v>
      </c>
      <c r="E17" s="151">
        <v>54637</v>
      </c>
      <c r="F17" s="154">
        <f t="shared" si="0"/>
        <v>6.5595046005493762E-2</v>
      </c>
      <c r="G17" s="154">
        <f t="shared" si="1"/>
        <v>2.6027680231357157E-2</v>
      </c>
      <c r="H17" s="151">
        <f t="shared" si="2"/>
        <v>1386</v>
      </c>
      <c r="I17" s="155">
        <f t="shared" si="3"/>
        <v>0.14514608859566447</v>
      </c>
      <c r="J17" s="152">
        <f t="shared" si="4"/>
        <v>-382</v>
      </c>
      <c r="M17" s="3"/>
      <c r="N17" s="11"/>
    </row>
    <row r="18" spans="1:23">
      <c r="A18" s="156">
        <v>26</v>
      </c>
      <c r="B18" s="153" t="s">
        <v>25</v>
      </c>
      <c r="C18" s="151">
        <v>11540</v>
      </c>
      <c r="D18" s="151">
        <v>11231</v>
      </c>
      <c r="E18" s="151">
        <v>11214</v>
      </c>
      <c r="F18" s="154">
        <f t="shared" si="0"/>
        <v>1.3463089955627269E-2</v>
      </c>
      <c r="G18" s="154">
        <f t="shared" si="1"/>
        <v>-2.8249566724436743E-2</v>
      </c>
      <c r="H18" s="151">
        <f t="shared" si="2"/>
        <v>-326</v>
      </c>
      <c r="I18" s="155">
        <f t="shared" si="3"/>
        <v>-3.4139700492198138E-2</v>
      </c>
      <c r="J18" s="152">
        <f t="shared" si="4"/>
        <v>-17</v>
      </c>
      <c r="M18" s="3"/>
      <c r="N18" s="11"/>
    </row>
    <row r="19" spans="1:23">
      <c r="A19" s="53">
        <v>27</v>
      </c>
      <c r="B19" s="51" t="s">
        <v>26</v>
      </c>
      <c r="C19" s="68">
        <v>26516</v>
      </c>
      <c r="D19" s="68">
        <v>28636</v>
      </c>
      <c r="E19" s="68">
        <v>28627</v>
      </c>
      <c r="F19" s="132">
        <f t="shared" si="0"/>
        <v>3.4368456943083811E-2</v>
      </c>
      <c r="G19" s="132">
        <f t="shared" si="1"/>
        <v>7.9612309548951571E-2</v>
      </c>
      <c r="H19" s="68">
        <f t="shared" si="2"/>
        <v>2111</v>
      </c>
      <c r="I19" s="52">
        <f t="shared" si="3"/>
        <v>0.22107026913812966</v>
      </c>
      <c r="J19" s="90">
        <f t="shared" si="4"/>
        <v>-9</v>
      </c>
      <c r="M19" s="3"/>
      <c r="N19" s="11"/>
    </row>
    <row r="20" spans="1:23">
      <c r="A20" s="53">
        <v>28</v>
      </c>
      <c r="B20" s="51" t="s">
        <v>27</v>
      </c>
      <c r="C20" s="68">
        <v>17688</v>
      </c>
      <c r="D20" s="68">
        <v>18843</v>
      </c>
      <c r="E20" s="68">
        <v>18783</v>
      </c>
      <c r="F20" s="132">
        <f t="shared" si="0"/>
        <v>2.2550135423269752E-2</v>
      </c>
      <c r="G20" s="132">
        <f t="shared" si="1"/>
        <v>6.190637720488467E-2</v>
      </c>
      <c r="H20" s="68">
        <f t="shared" si="2"/>
        <v>1095</v>
      </c>
      <c r="I20" s="52">
        <f t="shared" si="3"/>
        <v>0.11467169337103361</v>
      </c>
      <c r="J20" s="90">
        <f t="shared" si="4"/>
        <v>-60</v>
      </c>
      <c r="M20" s="3"/>
      <c r="N20" s="11"/>
    </row>
    <row r="21" spans="1:23">
      <c r="A21" s="53">
        <v>29</v>
      </c>
      <c r="B21" s="51" t="s">
        <v>28</v>
      </c>
      <c r="C21" s="68">
        <v>22321</v>
      </c>
      <c r="D21" s="68">
        <v>27168</v>
      </c>
      <c r="E21" s="68">
        <v>27251</v>
      </c>
      <c r="F21" s="132">
        <f t="shared" si="0"/>
        <v>3.2716485141858279E-2</v>
      </c>
      <c r="G21" s="132">
        <f t="shared" si="1"/>
        <v>0.22086824067022087</v>
      </c>
      <c r="H21" s="68">
        <f t="shared" si="2"/>
        <v>4930</v>
      </c>
      <c r="I21" s="52">
        <f t="shared" si="3"/>
        <v>0.51628442768876326</v>
      </c>
      <c r="J21" s="90">
        <f t="shared" si="4"/>
        <v>83</v>
      </c>
      <c r="M21" s="3"/>
      <c r="N21" s="11"/>
    </row>
    <row r="22" spans="1:23">
      <c r="A22" s="53">
        <v>30</v>
      </c>
      <c r="B22" s="51" t="s">
        <v>29</v>
      </c>
      <c r="C22" s="68">
        <v>2771</v>
      </c>
      <c r="D22" s="68">
        <v>3039</v>
      </c>
      <c r="E22" s="68">
        <v>3042</v>
      </c>
      <c r="F22" s="132">
        <f t="shared" si="0"/>
        <v>3.6521062640465624E-3</v>
      </c>
      <c r="G22" s="132">
        <f t="shared" si="1"/>
        <v>9.7798628653915559E-2</v>
      </c>
      <c r="H22" s="68">
        <f t="shared" si="2"/>
        <v>271</v>
      </c>
      <c r="I22" s="52">
        <f t="shared" si="3"/>
        <v>2.8379935071735259E-2</v>
      </c>
      <c r="J22" s="90">
        <f t="shared" si="4"/>
        <v>3</v>
      </c>
      <c r="M22" s="3"/>
      <c r="N22" s="11"/>
    </row>
    <row r="23" spans="1:23">
      <c r="A23" s="53">
        <v>31</v>
      </c>
      <c r="B23" s="51" t="s">
        <v>30</v>
      </c>
      <c r="C23" s="68">
        <v>20478</v>
      </c>
      <c r="D23" s="68">
        <v>21427</v>
      </c>
      <c r="E23" s="68">
        <v>21066</v>
      </c>
      <c r="F23" s="132">
        <f t="shared" si="0"/>
        <v>2.5291015962657752E-2</v>
      </c>
      <c r="G23" s="132">
        <f t="shared" si="1"/>
        <v>2.8713741576325814E-2</v>
      </c>
      <c r="H23" s="68">
        <f t="shared" si="2"/>
        <v>588</v>
      </c>
      <c r="I23" s="52">
        <f t="shared" si="3"/>
        <v>6.1577128495130383E-2</v>
      </c>
      <c r="J23" s="90">
        <f t="shared" si="4"/>
        <v>-361</v>
      </c>
      <c r="M23" s="3"/>
      <c r="N23" s="11"/>
    </row>
    <row r="24" spans="1:23">
      <c r="A24" s="53">
        <v>32</v>
      </c>
      <c r="B24" s="51" t="s">
        <v>31</v>
      </c>
      <c r="C24" s="68">
        <v>14547</v>
      </c>
      <c r="D24" s="68">
        <v>15177</v>
      </c>
      <c r="E24" s="68">
        <v>15198</v>
      </c>
      <c r="F24" s="132">
        <f t="shared" si="0"/>
        <v>1.8246124589408171E-2</v>
      </c>
      <c r="G24" s="132">
        <f t="shared" si="1"/>
        <v>4.4751495153639922E-2</v>
      </c>
      <c r="H24" s="68">
        <f t="shared" si="2"/>
        <v>651</v>
      </c>
      <c r="I24" s="52">
        <f t="shared" si="3"/>
        <v>6.8174677976751488E-2</v>
      </c>
      <c r="J24" s="90">
        <f t="shared" si="4"/>
        <v>21</v>
      </c>
    </row>
    <row r="25" spans="1:23">
      <c r="A25" s="53">
        <v>33</v>
      </c>
      <c r="B25" s="51" t="s">
        <v>32</v>
      </c>
      <c r="C25" s="68">
        <v>21577</v>
      </c>
      <c r="D25" s="68">
        <v>23867</v>
      </c>
      <c r="E25" s="68">
        <v>23576</v>
      </c>
      <c r="F25" s="132">
        <f t="shared" si="0"/>
        <v>2.8304423826811885E-2</v>
      </c>
      <c r="G25" s="132">
        <f t="shared" si="1"/>
        <v>9.2644946007322607E-2</v>
      </c>
      <c r="H25" s="68">
        <f t="shared" si="2"/>
        <v>1999</v>
      </c>
      <c r="I25" s="52">
        <f t="shared" si="3"/>
        <v>0.20934129228191434</v>
      </c>
      <c r="J25" s="90">
        <f t="shared" si="4"/>
        <v>-291</v>
      </c>
    </row>
    <row r="26" spans="1:23" s="12" customFormat="1" ht="14.5" customHeight="1">
      <c r="A26" s="170" t="s">
        <v>89</v>
      </c>
      <c r="B26" s="170"/>
      <c r="C26" s="83">
        <v>823395</v>
      </c>
      <c r="D26" s="84">
        <v>835563</v>
      </c>
      <c r="E26" s="83">
        <v>832944</v>
      </c>
      <c r="F26" s="132">
        <f t="shared" si="0"/>
        <v>1</v>
      </c>
      <c r="G26" s="132">
        <f t="shared" ref="G26" si="5">(E26-C26)/C26</f>
        <v>1.1597107099265844E-2</v>
      </c>
      <c r="H26" s="68">
        <f t="shared" ref="H26" si="6">E26-C26</f>
        <v>9549</v>
      </c>
      <c r="I26" s="52">
        <f t="shared" si="3"/>
        <v>1</v>
      </c>
      <c r="J26" s="90">
        <f t="shared" ref="J26" si="7">E26-D26</f>
        <v>-2619</v>
      </c>
      <c r="V26" s="8"/>
      <c r="W26" s="8"/>
    </row>
  </sheetData>
  <mergeCells count="1">
    <mergeCell ref="A26:B26"/>
  </mergeCell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AF89"/>
  <sheetViews>
    <sheetView topLeftCell="Y1" workbookViewId="0">
      <selection activeCell="M17" sqref="M17"/>
    </sheetView>
  </sheetViews>
  <sheetFormatPr defaultColWidth="9.1796875" defaultRowHeight="14.5"/>
  <cols>
    <col min="1" max="1" width="11.81640625" style="8" customWidth="1"/>
    <col min="2" max="2" width="16.453125" style="8" bestFit="1" customWidth="1"/>
    <col min="3" max="3" width="12.54296875" style="8" customWidth="1"/>
    <col min="4" max="4" width="12.54296875" style="8" bestFit="1" customWidth="1"/>
    <col min="5" max="5" width="12.54296875" style="8" customWidth="1"/>
    <col min="6" max="6" width="19.26953125" style="8" customWidth="1"/>
    <col min="7" max="7" width="18.1796875" style="8" customWidth="1"/>
    <col min="8" max="8" width="30.453125" style="8" customWidth="1"/>
    <col min="9" max="9" width="27.453125" style="8" customWidth="1"/>
    <col min="10" max="10" width="22.26953125" style="8" customWidth="1"/>
    <col min="11" max="11" width="30.453125" style="8" customWidth="1"/>
    <col min="12" max="12" width="9.1796875" style="8"/>
    <col min="13" max="13" width="11.08984375" style="8" customWidth="1"/>
    <col min="14" max="16384" width="9.1796875" style="8"/>
  </cols>
  <sheetData>
    <row r="1" spans="1:32" ht="58">
      <c r="A1" s="59" t="s">
        <v>91</v>
      </c>
      <c r="B1" s="59" t="s">
        <v>174</v>
      </c>
      <c r="C1" s="59">
        <v>42036</v>
      </c>
      <c r="D1" s="59">
        <v>42370</v>
      </c>
      <c r="E1" s="59">
        <v>42401</v>
      </c>
      <c r="F1" s="1" t="s">
        <v>311</v>
      </c>
      <c r="G1" s="1" t="s">
        <v>297</v>
      </c>
      <c r="H1" s="1" t="s">
        <v>312</v>
      </c>
      <c r="I1" s="1" t="s">
        <v>313</v>
      </c>
      <c r="J1" s="1" t="s">
        <v>299</v>
      </c>
      <c r="K1" s="49" t="s">
        <v>314</v>
      </c>
    </row>
    <row r="2" spans="1:32">
      <c r="A2" s="104">
        <v>1</v>
      </c>
      <c r="B2" s="128" t="s">
        <v>92</v>
      </c>
      <c r="C2" s="90">
        <v>67648</v>
      </c>
      <c r="D2" s="90">
        <v>72201</v>
      </c>
      <c r="E2" s="105">
        <v>71660</v>
      </c>
      <c r="F2" s="129">
        <f>E2/'4a_İl'!E2</f>
        <v>0.24391904311301424</v>
      </c>
      <c r="G2" s="132">
        <f t="shared" ref="G2:G65" si="0">E2/$E$83</f>
        <v>1.8960194967743062E-2</v>
      </c>
      <c r="H2" s="132">
        <f t="shared" ref="H2:H65" si="1">(E2-C2)/C2</f>
        <v>5.9307000946073794E-2</v>
      </c>
      <c r="I2" s="68">
        <f t="shared" ref="I2:I65" si="2">E2-C2</f>
        <v>4012</v>
      </c>
      <c r="J2" s="52">
        <f>I2/$I$83</f>
        <v>1.5026892594423719E-2</v>
      </c>
      <c r="K2" s="90">
        <f t="shared" ref="K2:K65" si="3">E2-D2</f>
        <v>-541</v>
      </c>
      <c r="M2" s="122" t="s">
        <v>371</v>
      </c>
      <c r="N2" s="123">
        <v>0.29836687893137781</v>
      </c>
      <c r="V2" s="124" t="s">
        <v>283</v>
      </c>
      <c r="W2" s="125">
        <v>0.19853649383951466</v>
      </c>
      <c r="AE2" s="127" t="s">
        <v>95</v>
      </c>
      <c r="AF2" s="126">
        <v>0.26419466975666278</v>
      </c>
    </row>
    <row r="3" spans="1:32">
      <c r="A3" s="104">
        <v>2</v>
      </c>
      <c r="B3" s="128" t="s">
        <v>93</v>
      </c>
      <c r="C3" s="90">
        <v>7843</v>
      </c>
      <c r="D3" s="90">
        <v>9187</v>
      </c>
      <c r="E3" s="105">
        <v>8860</v>
      </c>
      <c r="F3" s="129">
        <f>E3/'4a_İl'!E3</f>
        <v>0.19557635424484571</v>
      </c>
      <c r="G3" s="132">
        <f t="shared" si="0"/>
        <v>2.3442272873877134E-3</v>
      </c>
      <c r="H3" s="132">
        <f t="shared" si="1"/>
        <v>0.12966976922096138</v>
      </c>
      <c r="I3" s="68">
        <f t="shared" si="2"/>
        <v>1017</v>
      </c>
      <c r="J3" s="52">
        <f t="shared" ref="J3:J66" si="4">I3/$I$83</f>
        <v>3.8091599622454941E-3</v>
      </c>
      <c r="K3" s="90">
        <f t="shared" si="3"/>
        <v>-327</v>
      </c>
      <c r="M3" s="122" t="s">
        <v>205</v>
      </c>
      <c r="N3" s="123">
        <v>0.29901159069899735</v>
      </c>
      <c r="V3" s="124" t="s">
        <v>129</v>
      </c>
      <c r="W3" s="125">
        <v>0.19759965709387056</v>
      </c>
      <c r="AE3" s="127" t="s">
        <v>153</v>
      </c>
      <c r="AF3" s="126">
        <v>0.26694915254237289</v>
      </c>
    </row>
    <row r="4" spans="1:32">
      <c r="A4" s="104">
        <v>3</v>
      </c>
      <c r="B4" s="128" t="s">
        <v>94</v>
      </c>
      <c r="C4" s="90">
        <v>15771</v>
      </c>
      <c r="D4" s="90">
        <v>18549</v>
      </c>
      <c r="E4" s="105">
        <v>18025</v>
      </c>
      <c r="F4" s="129">
        <f>E4/'4a_İl'!E4</f>
        <v>0.21761964553049692</v>
      </c>
      <c r="G4" s="132">
        <f t="shared" si="0"/>
        <v>4.769153143923649E-3</v>
      </c>
      <c r="H4" s="132">
        <f t="shared" si="1"/>
        <v>0.14292055037727475</v>
      </c>
      <c r="I4" s="68">
        <f t="shared" si="2"/>
        <v>2254</v>
      </c>
      <c r="J4" s="52">
        <f t="shared" si="4"/>
        <v>8.4423269959698569E-3</v>
      </c>
      <c r="K4" s="90">
        <f t="shared" si="3"/>
        <v>-524</v>
      </c>
      <c r="M4" s="122" t="s">
        <v>193</v>
      </c>
      <c r="N4" s="123">
        <v>0.3021646047353902</v>
      </c>
      <c r="V4" s="124" t="s">
        <v>159</v>
      </c>
      <c r="W4" s="125">
        <v>0.19052204877830284</v>
      </c>
      <c r="AE4" s="127" t="s">
        <v>169</v>
      </c>
      <c r="AF4" s="126">
        <v>0.27421236872812138</v>
      </c>
    </row>
    <row r="5" spans="1:32">
      <c r="A5" s="104">
        <v>4</v>
      </c>
      <c r="B5" s="128" t="s">
        <v>95</v>
      </c>
      <c r="C5" s="90">
        <v>2589</v>
      </c>
      <c r="D5" s="90">
        <v>3276</v>
      </c>
      <c r="E5" s="105">
        <v>3273</v>
      </c>
      <c r="F5" s="129">
        <f>E5/'4a_İl'!E5</f>
        <v>0.16526129765210806</v>
      </c>
      <c r="G5" s="132">
        <f t="shared" si="0"/>
        <v>8.6598825187584488E-4</v>
      </c>
      <c r="H5" s="132">
        <f t="shared" si="1"/>
        <v>0.26419466975666278</v>
      </c>
      <c r="I5" s="68">
        <f t="shared" si="2"/>
        <v>684</v>
      </c>
      <c r="J5" s="52">
        <f t="shared" si="4"/>
        <v>2.5619128949615714E-3</v>
      </c>
      <c r="K5" s="90">
        <f t="shared" si="3"/>
        <v>-3</v>
      </c>
      <c r="M5" s="122" t="s">
        <v>207</v>
      </c>
      <c r="N5" s="123">
        <v>0.30336726088917654</v>
      </c>
      <c r="V5" s="124" t="s">
        <v>133</v>
      </c>
      <c r="W5" s="125">
        <v>0.18106423666731622</v>
      </c>
      <c r="AE5" s="127" t="s">
        <v>157</v>
      </c>
      <c r="AF5" s="126">
        <v>0.28164726947179947</v>
      </c>
    </row>
    <row r="6" spans="1:32">
      <c r="A6" s="104">
        <v>5</v>
      </c>
      <c r="B6" s="128" t="s">
        <v>96</v>
      </c>
      <c r="C6" s="90">
        <v>8680</v>
      </c>
      <c r="D6" s="90">
        <v>10629</v>
      </c>
      <c r="E6" s="105">
        <v>10360</v>
      </c>
      <c r="F6" s="129">
        <f>E6/'4a_İl'!E6</f>
        <v>0.26644034668106886</v>
      </c>
      <c r="G6" s="132">
        <f t="shared" si="0"/>
        <v>2.7411054963133981E-3</v>
      </c>
      <c r="H6" s="132">
        <f t="shared" si="1"/>
        <v>0.19354838709677419</v>
      </c>
      <c r="I6" s="68">
        <f t="shared" si="2"/>
        <v>1680</v>
      </c>
      <c r="J6" s="52">
        <f t="shared" si="4"/>
        <v>6.2924176367477186E-3</v>
      </c>
      <c r="K6" s="90">
        <f t="shared" si="3"/>
        <v>-269</v>
      </c>
      <c r="M6" s="122" t="s">
        <v>245</v>
      </c>
      <c r="N6" s="123">
        <v>0.30659912131265132</v>
      </c>
      <c r="V6" s="124" t="s">
        <v>114</v>
      </c>
      <c r="W6" s="125">
        <v>0.18054856567689984</v>
      </c>
      <c r="AE6" s="127" t="s">
        <v>162</v>
      </c>
      <c r="AF6" s="126">
        <v>0.32621257222903172</v>
      </c>
    </row>
    <row r="7" spans="1:32">
      <c r="A7" s="104">
        <v>6</v>
      </c>
      <c r="B7" s="128" t="s">
        <v>97</v>
      </c>
      <c r="C7" s="90">
        <v>325539</v>
      </c>
      <c r="D7" s="90">
        <v>366182</v>
      </c>
      <c r="E7" s="105">
        <v>371635</v>
      </c>
      <c r="F7" s="129">
        <f>E7/'4a_İl'!E7</f>
        <v>0.31302617093696017</v>
      </c>
      <c r="G7" s="132">
        <f t="shared" si="0"/>
        <v>9.8329222116064652E-2</v>
      </c>
      <c r="H7" s="132">
        <f t="shared" si="1"/>
        <v>0.14159900964246988</v>
      </c>
      <c r="I7" s="68">
        <f t="shared" si="2"/>
        <v>46096</v>
      </c>
      <c r="J7" s="52">
        <f t="shared" si="4"/>
        <v>0.17265195439495409</v>
      </c>
      <c r="K7" s="90">
        <f t="shared" si="3"/>
        <v>5453</v>
      </c>
      <c r="M7" s="122" t="s">
        <v>214</v>
      </c>
      <c r="N7" s="123">
        <v>0.31310955363609227</v>
      </c>
      <c r="V7" s="124" t="s">
        <v>116</v>
      </c>
      <c r="W7" s="125">
        <v>0.17724900596421472</v>
      </c>
      <c r="AE7" s="127" t="s">
        <v>167</v>
      </c>
      <c r="AF7" s="126">
        <v>0.35515104570100697</v>
      </c>
    </row>
    <row r="8" spans="1:32">
      <c r="A8" s="104">
        <v>7</v>
      </c>
      <c r="B8" s="128" t="s">
        <v>98</v>
      </c>
      <c r="C8" s="90">
        <v>129420</v>
      </c>
      <c r="D8" s="90">
        <v>134326</v>
      </c>
      <c r="E8" s="105">
        <v>132395</v>
      </c>
      <c r="F8" s="129">
        <f>E8/'4a_İl'!E8</f>
        <v>0.28598923827648254</v>
      </c>
      <c r="G8" s="132">
        <f t="shared" si="0"/>
        <v>3.502979364714405E-2</v>
      </c>
      <c r="H8" s="132">
        <f t="shared" si="1"/>
        <v>2.2987173543501778E-2</v>
      </c>
      <c r="I8" s="68">
        <f t="shared" si="2"/>
        <v>2975</v>
      </c>
      <c r="J8" s="52">
        <f t="shared" si="4"/>
        <v>1.114282289840742E-2</v>
      </c>
      <c r="K8" s="90">
        <f t="shared" si="3"/>
        <v>-1931</v>
      </c>
      <c r="M8" s="122" t="s">
        <v>213</v>
      </c>
      <c r="N8" s="123">
        <v>0.31337984081249104</v>
      </c>
      <c r="V8" s="124" t="s">
        <v>154</v>
      </c>
      <c r="W8" s="125">
        <v>0.17415982349656239</v>
      </c>
      <c r="AE8" s="127" t="s">
        <v>140</v>
      </c>
      <c r="AF8" s="126">
        <v>0.39081272084805652</v>
      </c>
    </row>
    <row r="9" spans="1:32">
      <c r="A9" s="104">
        <v>8</v>
      </c>
      <c r="B9" s="128" t="s">
        <v>99</v>
      </c>
      <c r="C9" s="90">
        <v>4323</v>
      </c>
      <c r="D9" s="90">
        <v>5702</v>
      </c>
      <c r="E9" s="105">
        <v>5365</v>
      </c>
      <c r="F9" s="129">
        <f>E9/'4a_İl'!E9</f>
        <v>0.23584490944258835</v>
      </c>
      <c r="G9" s="132">
        <f t="shared" si="0"/>
        <v>1.4195010605908671E-3</v>
      </c>
      <c r="H9" s="132">
        <f t="shared" si="1"/>
        <v>0.24103631737219525</v>
      </c>
      <c r="I9" s="68">
        <f t="shared" si="2"/>
        <v>1042</v>
      </c>
      <c r="J9" s="52">
        <f t="shared" si="4"/>
        <v>3.9027971294590021E-3</v>
      </c>
      <c r="K9" s="90">
        <f t="shared" si="3"/>
        <v>-337</v>
      </c>
      <c r="M9" s="122" t="s">
        <v>130</v>
      </c>
      <c r="N9" s="123">
        <v>0.31643191053805492</v>
      </c>
      <c r="V9" s="124" t="s">
        <v>137</v>
      </c>
      <c r="W9" s="125">
        <v>0.1678272665611576</v>
      </c>
      <c r="AE9" s="127" t="s">
        <v>104</v>
      </c>
      <c r="AF9" s="126">
        <v>0.44540989799773328</v>
      </c>
    </row>
    <row r="10" spans="1:32">
      <c r="A10" s="104">
        <v>9</v>
      </c>
      <c r="B10" s="128" t="s">
        <v>100</v>
      </c>
      <c r="C10" s="90">
        <v>38996</v>
      </c>
      <c r="D10" s="90">
        <v>43533</v>
      </c>
      <c r="E10" s="105">
        <v>43186</v>
      </c>
      <c r="F10" s="129">
        <f>E10/'4a_İl'!E10</f>
        <v>0.28732053277979586</v>
      </c>
      <c r="G10" s="132">
        <f t="shared" si="0"/>
        <v>1.142638822044309E-2</v>
      </c>
      <c r="H10" s="132">
        <f t="shared" si="1"/>
        <v>0.1074469176325777</v>
      </c>
      <c r="I10" s="68">
        <f t="shared" si="2"/>
        <v>4190</v>
      </c>
      <c r="J10" s="52">
        <f t="shared" si="4"/>
        <v>1.5693589224983893E-2</v>
      </c>
      <c r="K10" s="90">
        <f t="shared" si="3"/>
        <v>-347</v>
      </c>
      <c r="M10" s="122" t="s">
        <v>181</v>
      </c>
      <c r="N10" s="123">
        <v>0.31730172132270951</v>
      </c>
      <c r="V10" s="124" t="s">
        <v>118</v>
      </c>
      <c r="W10" s="125">
        <v>0.1648461034708579</v>
      </c>
      <c r="AE10" s="127" t="s">
        <v>166</v>
      </c>
      <c r="AF10" s="126">
        <v>0.48405985686402081</v>
      </c>
    </row>
    <row r="11" spans="1:32">
      <c r="A11" s="104">
        <v>10</v>
      </c>
      <c r="B11" s="128" t="s">
        <v>101</v>
      </c>
      <c r="C11" s="90">
        <v>38892</v>
      </c>
      <c r="D11" s="90">
        <v>44023</v>
      </c>
      <c r="E11" s="105">
        <v>43006</v>
      </c>
      <c r="F11" s="129">
        <f>E11/'4a_İl'!E11</f>
        <v>0.26895391523505169</v>
      </c>
      <c r="G11" s="132">
        <f t="shared" si="0"/>
        <v>1.1378762835372008E-2</v>
      </c>
      <c r="H11" s="132">
        <f t="shared" si="1"/>
        <v>0.10578010901984984</v>
      </c>
      <c r="I11" s="68">
        <f t="shared" si="2"/>
        <v>4114</v>
      </c>
      <c r="J11" s="52">
        <f t="shared" si="4"/>
        <v>1.5408932236654831E-2</v>
      </c>
      <c r="K11" s="90">
        <f t="shared" si="3"/>
        <v>-1017</v>
      </c>
      <c r="M11" s="122" t="s">
        <v>217</v>
      </c>
      <c r="N11" s="123">
        <v>0.31734921463484078</v>
      </c>
      <c r="V11" s="124" t="s">
        <v>156</v>
      </c>
      <c r="W11" s="125">
        <v>0.15401329040648343</v>
      </c>
      <c r="AE11" s="127" t="s">
        <v>103</v>
      </c>
      <c r="AF11" s="126">
        <v>0.51211631663974155</v>
      </c>
    </row>
    <row r="12" spans="1:32">
      <c r="A12" s="104">
        <v>11</v>
      </c>
      <c r="B12" s="128" t="s">
        <v>102</v>
      </c>
      <c r="C12" s="90">
        <v>10163</v>
      </c>
      <c r="D12" s="90">
        <v>11218</v>
      </c>
      <c r="E12" s="105">
        <v>11097</v>
      </c>
      <c r="F12" s="129">
        <f>E12/'4a_İl'!E12</f>
        <v>0.26841952493831939</v>
      </c>
      <c r="G12" s="132">
        <f t="shared" si="0"/>
        <v>2.9361049896322183E-3</v>
      </c>
      <c r="H12" s="132">
        <f t="shared" si="1"/>
        <v>9.1901997441700287E-2</v>
      </c>
      <c r="I12" s="68">
        <f t="shared" si="2"/>
        <v>934</v>
      </c>
      <c r="J12" s="52">
        <f t="shared" si="4"/>
        <v>3.4982845670966487E-3</v>
      </c>
      <c r="K12" s="90">
        <f t="shared" si="3"/>
        <v>-121</v>
      </c>
      <c r="M12" s="122" t="s">
        <v>235</v>
      </c>
      <c r="N12" s="123">
        <v>0.32061120086160472</v>
      </c>
      <c r="V12" s="124" t="s">
        <v>95</v>
      </c>
      <c r="W12" s="125">
        <v>0.1523719165085389</v>
      </c>
      <c r="AE12" s="127" t="s">
        <v>120</v>
      </c>
      <c r="AF12" s="126">
        <v>0.55353535353535355</v>
      </c>
    </row>
    <row r="13" spans="1:32">
      <c r="A13" s="104">
        <v>12</v>
      </c>
      <c r="B13" s="128" t="s">
        <v>103</v>
      </c>
      <c r="C13" s="90">
        <v>3714</v>
      </c>
      <c r="D13" s="90">
        <v>5721</v>
      </c>
      <c r="E13" s="105">
        <v>5616</v>
      </c>
      <c r="F13" s="129">
        <f>E13/'4a_İl'!E13</f>
        <v>0.2650056625141563</v>
      </c>
      <c r="G13" s="132">
        <f t="shared" si="0"/>
        <v>1.485912014217765E-3</v>
      </c>
      <c r="H13" s="132">
        <f t="shared" si="1"/>
        <v>0.51211631663974155</v>
      </c>
      <c r="I13" s="68">
        <f t="shared" si="2"/>
        <v>1902</v>
      </c>
      <c r="J13" s="52">
        <f t="shared" si="4"/>
        <v>7.1239156816036674E-3</v>
      </c>
      <c r="K13" s="90">
        <f t="shared" si="3"/>
        <v>-105</v>
      </c>
      <c r="M13" s="122" t="s">
        <v>195</v>
      </c>
      <c r="N13" s="123">
        <v>0.32067696699220899</v>
      </c>
      <c r="V13" s="124" t="s">
        <v>147</v>
      </c>
      <c r="W13" s="125">
        <v>0.15101010101010101</v>
      </c>
      <c r="AE13" s="127" t="s">
        <v>147</v>
      </c>
      <c r="AF13" s="126">
        <v>0.56208213944603624</v>
      </c>
    </row>
    <row r="14" spans="1:32">
      <c r="A14" s="104">
        <v>13</v>
      </c>
      <c r="B14" s="128" t="s">
        <v>104</v>
      </c>
      <c r="C14" s="90">
        <v>2647</v>
      </c>
      <c r="D14" s="90">
        <v>3953</v>
      </c>
      <c r="E14" s="105">
        <v>3826</v>
      </c>
      <c r="F14" s="129">
        <f>E14/'4a_İl'!E14</f>
        <v>0.19292053247277127</v>
      </c>
      <c r="G14" s="132">
        <f t="shared" si="0"/>
        <v>1.0123040182331141E-3</v>
      </c>
      <c r="H14" s="132">
        <f t="shared" si="1"/>
        <v>0.44540989799773328</v>
      </c>
      <c r="I14" s="68">
        <f t="shared" si="2"/>
        <v>1179</v>
      </c>
      <c r="J14" s="52">
        <f t="shared" si="4"/>
        <v>4.4159288057890244E-3</v>
      </c>
      <c r="K14" s="90">
        <f t="shared" si="3"/>
        <v>-127</v>
      </c>
      <c r="M14" s="122" t="s">
        <v>241</v>
      </c>
      <c r="N14" s="123">
        <v>0.33221012614480733</v>
      </c>
      <c r="V14" s="124" t="s">
        <v>103</v>
      </c>
      <c r="W14" s="125">
        <v>0.15078104315594387</v>
      </c>
      <c r="AE14" s="127" t="s">
        <v>170</v>
      </c>
      <c r="AF14" s="126">
        <v>0.62464722483537161</v>
      </c>
    </row>
    <row r="15" spans="1:32">
      <c r="A15" s="104">
        <v>14</v>
      </c>
      <c r="B15" s="128" t="s">
        <v>105</v>
      </c>
      <c r="C15" s="90">
        <v>15834</v>
      </c>
      <c r="D15" s="90">
        <v>17541</v>
      </c>
      <c r="E15" s="105">
        <v>17014</v>
      </c>
      <c r="F15" s="129">
        <f>E15/'4a_İl'!E15</f>
        <v>0.31241851668227472</v>
      </c>
      <c r="G15" s="132">
        <f t="shared" si="0"/>
        <v>4.5016572311077372E-3</v>
      </c>
      <c r="H15" s="132">
        <f t="shared" si="1"/>
        <v>7.452317797145383E-2</v>
      </c>
      <c r="I15" s="68">
        <f t="shared" si="2"/>
        <v>1180</v>
      </c>
      <c r="J15" s="52">
        <f t="shared" si="4"/>
        <v>4.4196742924775649E-3</v>
      </c>
      <c r="K15" s="90">
        <f t="shared" si="3"/>
        <v>-527</v>
      </c>
      <c r="M15" s="122" t="s">
        <v>199</v>
      </c>
      <c r="N15" s="123">
        <v>0.33353284849383708</v>
      </c>
      <c r="V15" s="124" t="s">
        <v>138</v>
      </c>
      <c r="W15" s="125">
        <v>0.12999250455080844</v>
      </c>
      <c r="AE15" s="127" t="s">
        <v>121</v>
      </c>
      <c r="AF15" s="126">
        <v>0.6412990790111488</v>
      </c>
    </row>
    <row r="16" spans="1:32">
      <c r="A16" s="104">
        <v>15</v>
      </c>
      <c r="B16" s="128" t="s">
        <v>106</v>
      </c>
      <c r="C16" s="90">
        <v>8392</v>
      </c>
      <c r="D16" s="90">
        <v>9803</v>
      </c>
      <c r="E16" s="105">
        <v>9560</v>
      </c>
      <c r="F16" s="129">
        <f>E16/'4a_İl'!E16</f>
        <v>0.27047672938180789</v>
      </c>
      <c r="G16" s="132">
        <f t="shared" si="0"/>
        <v>2.5294371182196995E-3</v>
      </c>
      <c r="H16" s="132">
        <f t="shared" si="1"/>
        <v>0.13918017159199236</v>
      </c>
      <c r="I16" s="68">
        <f t="shared" si="2"/>
        <v>1168</v>
      </c>
      <c r="J16" s="52">
        <f t="shared" si="4"/>
        <v>4.374728452215081E-3</v>
      </c>
      <c r="K16" s="90">
        <f t="shared" si="3"/>
        <v>-243</v>
      </c>
      <c r="M16" s="122" t="s">
        <v>201</v>
      </c>
      <c r="N16" s="123">
        <v>0.3405001770253307</v>
      </c>
      <c r="V16" s="124" t="s">
        <v>164</v>
      </c>
      <c r="W16" s="125">
        <v>9.5639731907523159E-2</v>
      </c>
      <c r="AE16" s="127" t="s">
        <v>160</v>
      </c>
      <c r="AF16" s="126">
        <v>0.65465935787000784</v>
      </c>
    </row>
    <row r="17" spans="1:11">
      <c r="A17" s="104">
        <v>16</v>
      </c>
      <c r="B17" s="128" t="s">
        <v>107</v>
      </c>
      <c r="C17" s="90">
        <v>183477</v>
      </c>
      <c r="D17" s="90">
        <v>194516</v>
      </c>
      <c r="E17" s="105">
        <v>193706</v>
      </c>
      <c r="F17" s="129">
        <f>E17/'4a_İl'!E17</f>
        <v>0.29888750019287447</v>
      </c>
      <c r="G17" s="132">
        <f t="shared" si="0"/>
        <v>5.1251793558772504E-2</v>
      </c>
      <c r="H17" s="132">
        <f t="shared" si="1"/>
        <v>5.5750857055652754E-2</v>
      </c>
      <c r="I17" s="68">
        <f t="shared" si="2"/>
        <v>10229</v>
      </c>
      <c r="J17" s="52">
        <f t="shared" si="4"/>
        <v>3.831258333707882E-2</v>
      </c>
      <c r="K17" s="90">
        <f t="shared" si="3"/>
        <v>-810</v>
      </c>
    </row>
    <row r="18" spans="1:11">
      <c r="A18" s="104">
        <v>17</v>
      </c>
      <c r="B18" s="128" t="s">
        <v>108</v>
      </c>
      <c r="C18" s="90">
        <v>18616</v>
      </c>
      <c r="D18" s="90">
        <v>21987</v>
      </c>
      <c r="E18" s="105">
        <v>21019</v>
      </c>
      <c r="F18" s="129">
        <f>E18/'4a_İl'!E18</f>
        <v>0.27452132800459733</v>
      </c>
      <c r="G18" s="132">
        <f t="shared" si="0"/>
        <v>5.5613220489393166E-3</v>
      </c>
      <c r="H18" s="132">
        <f t="shared" si="1"/>
        <v>0.12908250966910184</v>
      </c>
      <c r="I18" s="68">
        <f t="shared" si="2"/>
        <v>2403</v>
      </c>
      <c r="J18" s="52">
        <f t="shared" si="4"/>
        <v>9.0004045125623624E-3</v>
      </c>
      <c r="K18" s="90">
        <f t="shared" si="3"/>
        <v>-968</v>
      </c>
    </row>
    <row r="19" spans="1:11">
      <c r="A19" s="104">
        <v>18</v>
      </c>
      <c r="B19" s="128" t="s">
        <v>109</v>
      </c>
      <c r="C19" s="90">
        <v>5188</v>
      </c>
      <c r="D19" s="90">
        <v>6640</v>
      </c>
      <c r="E19" s="105">
        <v>6464</v>
      </c>
      <c r="F19" s="129">
        <f>E19/'4a_İl'!E19</f>
        <v>0.27847665000861621</v>
      </c>
      <c r="G19" s="132">
        <f t="shared" si="0"/>
        <v>1.7102804949970856E-3</v>
      </c>
      <c r="H19" s="132">
        <f t="shared" si="1"/>
        <v>0.24595219737856591</v>
      </c>
      <c r="I19" s="68">
        <f t="shared" si="2"/>
        <v>1276</v>
      </c>
      <c r="J19" s="52">
        <f t="shared" si="4"/>
        <v>4.7792410145774339E-3</v>
      </c>
      <c r="K19" s="90">
        <f t="shared" si="3"/>
        <v>-176</v>
      </c>
    </row>
    <row r="20" spans="1:11">
      <c r="A20" s="104">
        <v>19</v>
      </c>
      <c r="B20" s="128" t="s">
        <v>110</v>
      </c>
      <c r="C20" s="90">
        <v>12413</v>
      </c>
      <c r="D20" s="90">
        <v>14966</v>
      </c>
      <c r="E20" s="105">
        <v>14676</v>
      </c>
      <c r="F20" s="129">
        <f>E20/'4a_İl'!E20</f>
        <v>0.26336001148476473</v>
      </c>
      <c r="G20" s="132">
        <f t="shared" si="0"/>
        <v>3.8830563961289029E-3</v>
      </c>
      <c r="H20" s="132">
        <f t="shared" si="1"/>
        <v>0.18230886973334406</v>
      </c>
      <c r="I20" s="68">
        <f t="shared" si="2"/>
        <v>2263</v>
      </c>
      <c r="J20" s="52">
        <f t="shared" si="4"/>
        <v>8.4760363761667186E-3</v>
      </c>
      <c r="K20" s="90">
        <f t="shared" si="3"/>
        <v>-290</v>
      </c>
    </row>
    <row r="21" spans="1:11">
      <c r="A21" s="104">
        <v>20</v>
      </c>
      <c r="B21" s="128" t="s">
        <v>111</v>
      </c>
      <c r="C21" s="90">
        <v>59612</v>
      </c>
      <c r="D21" s="90">
        <v>61726</v>
      </c>
      <c r="E21" s="105">
        <v>61041</v>
      </c>
      <c r="F21" s="129">
        <f>E21/'4a_İl'!E21</f>
        <v>0.32964665093346152</v>
      </c>
      <c r="G21" s="132">
        <f t="shared" si="0"/>
        <v>1.6150561834021828E-2</v>
      </c>
      <c r="H21" s="132">
        <f t="shared" si="1"/>
        <v>2.3971683553646917E-2</v>
      </c>
      <c r="I21" s="68">
        <f t="shared" si="2"/>
        <v>1429</v>
      </c>
      <c r="J21" s="52">
        <f t="shared" si="4"/>
        <v>5.3523004779241013E-3</v>
      </c>
      <c r="K21" s="90">
        <f t="shared" si="3"/>
        <v>-685</v>
      </c>
    </row>
    <row r="22" spans="1:11">
      <c r="A22" s="104">
        <v>21</v>
      </c>
      <c r="B22" s="128" t="s">
        <v>112</v>
      </c>
      <c r="C22" s="90">
        <v>20538</v>
      </c>
      <c r="D22" s="90">
        <v>23523</v>
      </c>
      <c r="E22" s="105">
        <v>23160</v>
      </c>
      <c r="F22" s="129">
        <f>E22/'4a_İl'!E22</f>
        <v>0.19258113602913662</v>
      </c>
      <c r="G22" s="132">
        <f t="shared" si="0"/>
        <v>6.127799545812578E-3</v>
      </c>
      <c r="H22" s="132">
        <f t="shared" si="1"/>
        <v>0.12766579024247737</v>
      </c>
      <c r="I22" s="68">
        <f t="shared" si="2"/>
        <v>2622</v>
      </c>
      <c r="J22" s="52">
        <f t="shared" si="4"/>
        <v>9.8206660973526906E-3</v>
      </c>
      <c r="K22" s="90">
        <f t="shared" si="3"/>
        <v>-363</v>
      </c>
    </row>
    <row r="23" spans="1:11">
      <c r="A23" s="104">
        <v>22</v>
      </c>
      <c r="B23" s="128" t="s">
        <v>113</v>
      </c>
      <c r="C23" s="90">
        <v>19284</v>
      </c>
      <c r="D23" s="90">
        <v>20877</v>
      </c>
      <c r="E23" s="105">
        <v>20570</v>
      </c>
      <c r="F23" s="129">
        <f>E23/'4a_İl'!E23</f>
        <v>0.36042192318474908</v>
      </c>
      <c r="G23" s="132">
        <f t="shared" si="0"/>
        <v>5.4425231717342279E-3</v>
      </c>
      <c r="H23" s="132">
        <f t="shared" si="1"/>
        <v>6.6687409251192695E-2</v>
      </c>
      <c r="I23" s="68">
        <f t="shared" si="2"/>
        <v>1286</v>
      </c>
      <c r="J23" s="52">
        <f t="shared" si="4"/>
        <v>4.8166958814628369E-3</v>
      </c>
      <c r="K23" s="90">
        <f t="shared" si="3"/>
        <v>-307</v>
      </c>
    </row>
    <row r="24" spans="1:11">
      <c r="A24" s="104">
        <v>23</v>
      </c>
      <c r="B24" s="128" t="s">
        <v>114</v>
      </c>
      <c r="C24" s="90">
        <v>10049</v>
      </c>
      <c r="D24" s="90">
        <v>11737</v>
      </c>
      <c r="E24" s="105">
        <v>11446</v>
      </c>
      <c r="F24" s="129">
        <f>E24/'4a_İl'!E24</f>
        <v>0.2025553903872018</v>
      </c>
      <c r="G24" s="132">
        <f t="shared" si="0"/>
        <v>3.0284453195755941E-3</v>
      </c>
      <c r="H24" s="132">
        <f t="shared" si="1"/>
        <v>0.13901880784157628</v>
      </c>
      <c r="I24" s="68">
        <f t="shared" si="2"/>
        <v>1397</v>
      </c>
      <c r="J24" s="52">
        <f t="shared" si="4"/>
        <v>5.2324449038908113E-3</v>
      </c>
      <c r="K24" s="90">
        <f t="shared" si="3"/>
        <v>-291</v>
      </c>
    </row>
    <row r="25" spans="1:11">
      <c r="A25" s="104">
        <v>24</v>
      </c>
      <c r="B25" s="128" t="s">
        <v>115</v>
      </c>
      <c r="C25" s="90">
        <v>4718</v>
      </c>
      <c r="D25" s="90">
        <v>5852</v>
      </c>
      <c r="E25" s="105">
        <v>5824</v>
      </c>
      <c r="F25" s="129">
        <f>E25/'4a_İl'!E25</f>
        <v>0.23451719416928404</v>
      </c>
      <c r="G25" s="132">
        <f t="shared" si="0"/>
        <v>1.5409457925221266E-3</v>
      </c>
      <c r="H25" s="132">
        <f t="shared" si="1"/>
        <v>0.23442136498516319</v>
      </c>
      <c r="I25" s="68">
        <f t="shared" si="2"/>
        <v>1106</v>
      </c>
      <c r="J25" s="52">
        <f t="shared" si="4"/>
        <v>4.142508277525582E-3</v>
      </c>
      <c r="K25" s="90">
        <f t="shared" si="3"/>
        <v>-28</v>
      </c>
    </row>
    <row r="26" spans="1:11">
      <c r="A26" s="104">
        <v>25</v>
      </c>
      <c r="B26" s="128" t="s">
        <v>116</v>
      </c>
      <c r="C26" s="90">
        <v>12040</v>
      </c>
      <c r="D26" s="90">
        <v>14570</v>
      </c>
      <c r="E26" s="105">
        <v>14040</v>
      </c>
      <c r="F26" s="129">
        <f>E26/'4a_İl'!E26</f>
        <v>0.18999161005710574</v>
      </c>
      <c r="G26" s="132">
        <f t="shared" si="0"/>
        <v>3.7147800355444125E-3</v>
      </c>
      <c r="H26" s="132">
        <f t="shared" si="1"/>
        <v>0.16611295681063123</v>
      </c>
      <c r="I26" s="68">
        <f t="shared" si="2"/>
        <v>2000</v>
      </c>
      <c r="J26" s="52">
        <f t="shared" si="4"/>
        <v>7.4909733770806182E-3</v>
      </c>
      <c r="K26" s="90">
        <f t="shared" si="3"/>
        <v>-530</v>
      </c>
    </row>
    <row r="27" spans="1:11">
      <c r="A27" s="104">
        <v>26</v>
      </c>
      <c r="B27" s="128" t="s">
        <v>117</v>
      </c>
      <c r="C27" s="90">
        <v>45717</v>
      </c>
      <c r="D27" s="90">
        <v>48675</v>
      </c>
      <c r="E27" s="105">
        <v>46753</v>
      </c>
      <c r="F27" s="129">
        <f>E27/'4a_İl'!E27</f>
        <v>0.29195443929610709</v>
      </c>
      <c r="G27" s="132">
        <f t="shared" si="0"/>
        <v>1.237016460126837E-2</v>
      </c>
      <c r="H27" s="132">
        <f t="shared" si="1"/>
        <v>2.266115449395192E-2</v>
      </c>
      <c r="I27" s="68">
        <f t="shared" si="2"/>
        <v>1036</v>
      </c>
      <c r="J27" s="52">
        <f t="shared" si="4"/>
        <v>3.8803242093277601E-3</v>
      </c>
      <c r="K27" s="90">
        <f t="shared" si="3"/>
        <v>-1922</v>
      </c>
    </row>
    <row r="28" spans="1:11">
      <c r="A28" s="104">
        <v>27</v>
      </c>
      <c r="B28" s="128" t="s">
        <v>118</v>
      </c>
      <c r="C28" s="90">
        <v>40769</v>
      </c>
      <c r="D28" s="90">
        <v>43472</v>
      </c>
      <c r="E28" s="105">
        <v>44268</v>
      </c>
      <c r="F28" s="129">
        <f>E28/'4a_İl'!E28</f>
        <v>0.16652747996840087</v>
      </c>
      <c r="G28" s="132">
        <f t="shared" si="0"/>
        <v>1.1712669701814818E-2</v>
      </c>
      <c r="H28" s="132">
        <f t="shared" si="1"/>
        <v>8.5825014103853417E-2</v>
      </c>
      <c r="I28" s="68">
        <f t="shared" si="2"/>
        <v>3499</v>
      </c>
      <c r="J28" s="52">
        <f t="shared" si="4"/>
        <v>1.3105457923202541E-2</v>
      </c>
      <c r="K28" s="90">
        <f t="shared" si="3"/>
        <v>796</v>
      </c>
    </row>
    <row r="29" spans="1:11">
      <c r="A29" s="104">
        <v>28</v>
      </c>
      <c r="B29" s="128" t="s">
        <v>119</v>
      </c>
      <c r="C29" s="90">
        <v>13693</v>
      </c>
      <c r="D29" s="90">
        <v>15529</v>
      </c>
      <c r="E29" s="105">
        <v>15797</v>
      </c>
      <c r="F29" s="129">
        <f>E29/'4a_İl'!E29</f>
        <v>0.32403437878197372</v>
      </c>
      <c r="G29" s="132">
        <f t="shared" si="0"/>
        <v>4.1796567109326985E-3</v>
      </c>
      <c r="H29" s="132">
        <f t="shared" si="1"/>
        <v>0.15365515226758197</v>
      </c>
      <c r="I29" s="68">
        <f t="shared" si="2"/>
        <v>2104</v>
      </c>
      <c r="J29" s="52">
        <f t="shared" si="4"/>
        <v>7.8805039926888101E-3</v>
      </c>
      <c r="K29" s="90">
        <f t="shared" si="3"/>
        <v>268</v>
      </c>
    </row>
    <row r="30" spans="1:11">
      <c r="A30" s="104">
        <v>29</v>
      </c>
      <c r="B30" s="128" t="s">
        <v>120</v>
      </c>
      <c r="C30" s="90">
        <v>2475</v>
      </c>
      <c r="D30" s="90">
        <v>3724</v>
      </c>
      <c r="E30" s="105">
        <v>3845</v>
      </c>
      <c r="F30" s="129">
        <f>E30/'4a_İl'!E30</f>
        <v>0.27594373474953354</v>
      </c>
      <c r="G30" s="132">
        <f t="shared" si="0"/>
        <v>1.0173311422128394E-3</v>
      </c>
      <c r="H30" s="132">
        <f t="shared" si="1"/>
        <v>0.55353535353535355</v>
      </c>
      <c r="I30" s="68">
        <f t="shared" si="2"/>
        <v>1370</v>
      </c>
      <c r="J30" s="52">
        <f t="shared" si="4"/>
        <v>5.1313167633002229E-3</v>
      </c>
      <c r="K30" s="90">
        <f t="shared" si="3"/>
        <v>121</v>
      </c>
    </row>
    <row r="31" spans="1:11">
      <c r="A31" s="104">
        <v>30</v>
      </c>
      <c r="B31" s="128" t="s">
        <v>121</v>
      </c>
      <c r="C31" s="90">
        <v>2063</v>
      </c>
      <c r="D31" s="90">
        <v>3583</v>
      </c>
      <c r="E31" s="105">
        <v>3386</v>
      </c>
      <c r="F31" s="129">
        <f>E31/'4a_İl'!E31</f>
        <v>0.28704645642590709</v>
      </c>
      <c r="G31" s="132">
        <f t="shared" si="0"/>
        <v>8.958864102815798E-4</v>
      </c>
      <c r="H31" s="132">
        <f t="shared" si="1"/>
        <v>0.6412990790111488</v>
      </c>
      <c r="I31" s="68">
        <f t="shared" si="2"/>
        <v>1323</v>
      </c>
      <c r="J31" s="52">
        <f t="shared" si="4"/>
        <v>4.9552788889388284E-3</v>
      </c>
      <c r="K31" s="90">
        <f t="shared" si="3"/>
        <v>-197</v>
      </c>
    </row>
    <row r="32" spans="1:11">
      <c r="A32" s="104">
        <v>31</v>
      </c>
      <c r="B32" s="128" t="s">
        <v>122</v>
      </c>
      <c r="C32" s="90">
        <v>28603</v>
      </c>
      <c r="D32" s="90">
        <v>33555</v>
      </c>
      <c r="E32" s="105">
        <v>32894</v>
      </c>
      <c r="F32" s="129">
        <f>E32/'4a_İl'!E32</f>
        <v>0.2097457086744714</v>
      </c>
      <c r="G32" s="132">
        <f t="shared" si="0"/>
        <v>8.7032745362676574E-3</v>
      </c>
      <c r="H32" s="132">
        <f t="shared" si="1"/>
        <v>0.15001922875222878</v>
      </c>
      <c r="I32" s="68">
        <f t="shared" si="2"/>
        <v>4291</v>
      </c>
      <c r="J32" s="52">
        <f t="shared" si="4"/>
        <v>1.6071883380526467E-2</v>
      </c>
      <c r="K32" s="90">
        <f t="shared" si="3"/>
        <v>-661</v>
      </c>
    </row>
    <row r="33" spans="1:11">
      <c r="A33" s="104">
        <v>32</v>
      </c>
      <c r="B33" s="128" t="s">
        <v>123</v>
      </c>
      <c r="C33" s="90">
        <v>13911</v>
      </c>
      <c r="D33" s="90">
        <v>16541</v>
      </c>
      <c r="E33" s="105">
        <v>15903</v>
      </c>
      <c r="F33" s="129">
        <f>E33/'4a_İl'!E33</f>
        <v>0.27392045748144067</v>
      </c>
      <c r="G33" s="132">
        <f t="shared" si="0"/>
        <v>4.2077027710301137E-3</v>
      </c>
      <c r="H33" s="132">
        <f t="shared" si="1"/>
        <v>0.14319603191718783</v>
      </c>
      <c r="I33" s="68">
        <f t="shared" si="2"/>
        <v>1992</v>
      </c>
      <c r="J33" s="52">
        <f t="shared" si="4"/>
        <v>7.4610094835722953E-3</v>
      </c>
      <c r="K33" s="90">
        <f t="shared" si="3"/>
        <v>-638</v>
      </c>
    </row>
    <row r="34" spans="1:11">
      <c r="A34" s="104">
        <v>33</v>
      </c>
      <c r="B34" s="128" t="s">
        <v>124</v>
      </c>
      <c r="C34" s="90">
        <v>51653</v>
      </c>
      <c r="D34" s="90">
        <v>57996</v>
      </c>
      <c r="E34" s="105">
        <v>56692</v>
      </c>
      <c r="F34" s="129">
        <f>E34/'4a_İl'!E34</f>
        <v>0.24377260159700034</v>
      </c>
      <c r="G34" s="132">
        <f t="shared" si="0"/>
        <v>1.4999879613609959E-2</v>
      </c>
      <c r="H34" s="132">
        <f t="shared" si="1"/>
        <v>9.7554837085938859E-2</v>
      </c>
      <c r="I34" s="68">
        <f t="shared" si="2"/>
        <v>5039</v>
      </c>
      <c r="J34" s="52">
        <f t="shared" si="4"/>
        <v>1.8873507423554616E-2</v>
      </c>
      <c r="K34" s="90">
        <f t="shared" si="3"/>
        <v>-1304</v>
      </c>
    </row>
    <row r="35" spans="1:11">
      <c r="A35" s="104">
        <v>34</v>
      </c>
      <c r="B35" s="128" t="s">
        <v>125</v>
      </c>
      <c r="C35" s="90">
        <v>1214798</v>
      </c>
      <c r="D35" s="90">
        <v>1255221</v>
      </c>
      <c r="E35" s="105">
        <v>1260671</v>
      </c>
      <c r="F35" s="129">
        <f>E35/'4a_İl'!E35</f>
        <v>0.31150622792046584</v>
      </c>
      <c r="G35" s="132">
        <f t="shared" si="0"/>
        <v>0.33355523234970158</v>
      </c>
      <c r="H35" s="132">
        <f t="shared" si="1"/>
        <v>3.7761833654648753E-2</v>
      </c>
      <c r="I35" s="68">
        <f t="shared" si="2"/>
        <v>45873</v>
      </c>
      <c r="J35" s="52">
        <f t="shared" si="4"/>
        <v>0.17181671086340961</v>
      </c>
      <c r="K35" s="90">
        <f t="shared" si="3"/>
        <v>5450</v>
      </c>
    </row>
    <row r="36" spans="1:11">
      <c r="A36" s="104">
        <v>35</v>
      </c>
      <c r="B36" s="128" t="s">
        <v>126</v>
      </c>
      <c r="C36" s="90">
        <v>256941</v>
      </c>
      <c r="D36" s="90">
        <v>266235</v>
      </c>
      <c r="E36" s="105">
        <v>264465</v>
      </c>
      <c r="F36" s="129">
        <f>E36/'4a_İl'!E36</f>
        <v>0.31127262027365016</v>
      </c>
      <c r="G36" s="132">
        <f t="shared" si="0"/>
        <v>6.9973597015687533E-2</v>
      </c>
      <c r="H36" s="132">
        <f t="shared" si="1"/>
        <v>2.9282987144908755E-2</v>
      </c>
      <c r="I36" s="68">
        <f t="shared" si="2"/>
        <v>7524</v>
      </c>
      <c r="J36" s="52">
        <f t="shared" si="4"/>
        <v>2.8181041844577284E-2</v>
      </c>
      <c r="K36" s="90">
        <f t="shared" si="3"/>
        <v>-1770</v>
      </c>
    </row>
    <row r="37" spans="1:11">
      <c r="A37" s="104">
        <v>36</v>
      </c>
      <c r="B37" s="128" t="s">
        <v>127</v>
      </c>
      <c r="C37" s="90">
        <v>3889</v>
      </c>
      <c r="D37" s="90">
        <v>4471</v>
      </c>
      <c r="E37" s="105">
        <v>4479</v>
      </c>
      <c r="F37" s="129">
        <f>E37/'4a_İl'!E37</f>
        <v>0.22694568301580867</v>
      </c>
      <c r="G37" s="132">
        <f t="shared" si="0"/>
        <v>1.1850783318520957E-3</v>
      </c>
      <c r="H37" s="132">
        <f t="shared" si="1"/>
        <v>0.15170995114425301</v>
      </c>
      <c r="I37" s="68">
        <f t="shared" si="2"/>
        <v>590</v>
      </c>
      <c r="J37" s="52">
        <f t="shared" si="4"/>
        <v>2.2098371462387825E-3</v>
      </c>
      <c r="K37" s="90">
        <f t="shared" si="3"/>
        <v>8</v>
      </c>
    </row>
    <row r="38" spans="1:11">
      <c r="A38" s="104">
        <v>37</v>
      </c>
      <c r="B38" s="128" t="s">
        <v>128</v>
      </c>
      <c r="C38" s="90">
        <v>10006</v>
      </c>
      <c r="D38" s="90">
        <v>11362</v>
      </c>
      <c r="E38" s="105">
        <v>11149</v>
      </c>
      <c r="F38" s="129">
        <f>E38/'4a_İl'!E38</f>
        <v>0.2611007025761124</v>
      </c>
      <c r="G38" s="132">
        <f t="shared" si="0"/>
        <v>2.9498634342083087E-3</v>
      </c>
      <c r="H38" s="132">
        <f t="shared" si="1"/>
        <v>0.11423146112332601</v>
      </c>
      <c r="I38" s="68">
        <f t="shared" si="2"/>
        <v>1143</v>
      </c>
      <c r="J38" s="52">
        <f t="shared" si="4"/>
        <v>4.2810912850015734E-3</v>
      </c>
      <c r="K38" s="90">
        <f t="shared" si="3"/>
        <v>-213</v>
      </c>
    </row>
    <row r="39" spans="1:11">
      <c r="A39" s="104">
        <v>38</v>
      </c>
      <c r="B39" s="128" t="s">
        <v>129</v>
      </c>
      <c r="C39" s="90">
        <v>40406</v>
      </c>
      <c r="D39" s="90">
        <v>43195</v>
      </c>
      <c r="E39" s="105">
        <v>42870</v>
      </c>
      <c r="F39" s="129">
        <f>E39/'4a_İl'!E39</f>
        <v>0.20509115959986413</v>
      </c>
      <c r="G39" s="132">
        <f t="shared" si="0"/>
        <v>1.1342779211096079E-2</v>
      </c>
      <c r="H39" s="132">
        <f t="shared" si="1"/>
        <v>6.098104241944266E-2</v>
      </c>
      <c r="I39" s="68">
        <f t="shared" si="2"/>
        <v>2464</v>
      </c>
      <c r="J39" s="52">
        <f t="shared" si="4"/>
        <v>9.2288792005633218E-3</v>
      </c>
      <c r="K39" s="90">
        <f t="shared" si="3"/>
        <v>-325</v>
      </c>
    </row>
    <row r="40" spans="1:11">
      <c r="A40" s="104">
        <v>39</v>
      </c>
      <c r="B40" s="128" t="s">
        <v>130</v>
      </c>
      <c r="C40" s="90">
        <v>18543</v>
      </c>
      <c r="D40" s="90">
        <v>20765</v>
      </c>
      <c r="E40" s="105">
        <v>20685</v>
      </c>
      <c r="F40" s="129">
        <f>E40/'4a_İl'!E40</f>
        <v>0.31940519757261315</v>
      </c>
      <c r="G40" s="132">
        <f t="shared" si="0"/>
        <v>5.4729505010851975E-3</v>
      </c>
      <c r="H40" s="132">
        <f t="shared" si="1"/>
        <v>0.11551528878822197</v>
      </c>
      <c r="I40" s="68">
        <f t="shared" si="2"/>
        <v>2142</v>
      </c>
      <c r="J40" s="52">
        <f t="shared" si="4"/>
        <v>8.0228324868533412E-3</v>
      </c>
      <c r="K40" s="90">
        <f t="shared" si="3"/>
        <v>-80</v>
      </c>
    </row>
    <row r="41" spans="1:11">
      <c r="A41" s="104">
        <v>40</v>
      </c>
      <c r="B41" s="128" t="s">
        <v>131</v>
      </c>
      <c r="C41" s="90">
        <v>4482</v>
      </c>
      <c r="D41" s="90">
        <v>5722</v>
      </c>
      <c r="E41" s="105">
        <v>5612</v>
      </c>
      <c r="F41" s="129">
        <f>E41/'4a_İl'!E41</f>
        <v>0.22634508348794063</v>
      </c>
      <c r="G41" s="132">
        <f t="shared" si="0"/>
        <v>1.4848536723272964E-3</v>
      </c>
      <c r="H41" s="132">
        <f t="shared" si="1"/>
        <v>0.25211958946898705</v>
      </c>
      <c r="I41" s="68">
        <f t="shared" si="2"/>
        <v>1130</v>
      </c>
      <c r="J41" s="52">
        <f t="shared" si="4"/>
        <v>4.232399958050549E-3</v>
      </c>
      <c r="K41" s="90">
        <f t="shared" si="3"/>
        <v>-110</v>
      </c>
    </row>
    <row r="42" spans="1:11">
      <c r="A42" s="104">
        <v>41</v>
      </c>
      <c r="B42" s="128" t="s">
        <v>132</v>
      </c>
      <c r="C42" s="90">
        <v>104273</v>
      </c>
      <c r="D42" s="90">
        <v>114399</v>
      </c>
      <c r="E42" s="105">
        <v>114897</v>
      </c>
      <c r="F42" s="129">
        <f>E42/'4a_İl'!E42</f>
        <v>0.24773496625627978</v>
      </c>
      <c r="G42" s="132">
        <f t="shared" si="0"/>
        <v>3.0400077047289625E-2</v>
      </c>
      <c r="H42" s="132">
        <f t="shared" si="1"/>
        <v>0.10188639436862851</v>
      </c>
      <c r="I42" s="68">
        <f t="shared" si="2"/>
        <v>10624</v>
      </c>
      <c r="J42" s="52">
        <f t="shared" si="4"/>
        <v>3.9792050579052239E-2</v>
      </c>
      <c r="K42" s="90">
        <f t="shared" si="3"/>
        <v>498</v>
      </c>
    </row>
    <row r="43" spans="1:11">
      <c r="A43" s="104">
        <v>42</v>
      </c>
      <c r="B43" s="128" t="s">
        <v>133</v>
      </c>
      <c r="C43" s="90">
        <v>47713</v>
      </c>
      <c r="D43" s="90">
        <v>54493</v>
      </c>
      <c r="E43" s="105">
        <v>54132</v>
      </c>
      <c r="F43" s="129">
        <f>E43/'4a_İl'!E43</f>
        <v>0.18884485501381484</v>
      </c>
      <c r="G43" s="132">
        <f t="shared" si="0"/>
        <v>1.4322540803710123E-2</v>
      </c>
      <c r="H43" s="132">
        <f t="shared" si="1"/>
        <v>0.13453356527571103</v>
      </c>
      <c r="I43" s="68">
        <f t="shared" si="2"/>
        <v>6419</v>
      </c>
      <c r="J43" s="52">
        <f t="shared" si="4"/>
        <v>2.4042279053740245E-2</v>
      </c>
      <c r="K43" s="90">
        <f t="shared" si="3"/>
        <v>-361</v>
      </c>
    </row>
    <row r="44" spans="1:11">
      <c r="A44" s="104">
        <v>43</v>
      </c>
      <c r="B44" s="128" t="s">
        <v>134</v>
      </c>
      <c r="C44" s="90">
        <v>15611</v>
      </c>
      <c r="D44" s="90">
        <v>18152</v>
      </c>
      <c r="E44" s="105">
        <v>18082</v>
      </c>
      <c r="F44" s="129">
        <f>E44/'4a_İl'!E44</f>
        <v>0.22954857055806632</v>
      </c>
      <c r="G44" s="132">
        <f t="shared" si="0"/>
        <v>4.7842345158628247E-3</v>
      </c>
      <c r="H44" s="132">
        <f t="shared" si="1"/>
        <v>0.15828582409839215</v>
      </c>
      <c r="I44" s="68">
        <f t="shared" si="2"/>
        <v>2471</v>
      </c>
      <c r="J44" s="52">
        <f t="shared" si="4"/>
        <v>9.2550976073831042E-3</v>
      </c>
      <c r="K44" s="90">
        <f t="shared" si="3"/>
        <v>-70</v>
      </c>
    </row>
    <row r="45" spans="1:11">
      <c r="A45" s="104">
        <v>44</v>
      </c>
      <c r="B45" s="128" t="s">
        <v>135</v>
      </c>
      <c r="C45" s="90">
        <v>18187</v>
      </c>
      <c r="D45" s="90">
        <v>19364</v>
      </c>
      <c r="E45" s="105">
        <v>19773</v>
      </c>
      <c r="F45" s="129">
        <f>E45/'4a_İl'!E45</f>
        <v>0.22797288260659027</v>
      </c>
      <c r="G45" s="132">
        <f t="shared" si="0"/>
        <v>5.231648550058381E-3</v>
      </c>
      <c r="H45" s="132">
        <f t="shared" si="1"/>
        <v>8.720514653323802E-2</v>
      </c>
      <c r="I45" s="68">
        <f t="shared" si="2"/>
        <v>1586</v>
      </c>
      <c r="J45" s="52">
        <f t="shared" si="4"/>
        <v>5.9403418880249297E-3</v>
      </c>
      <c r="K45" s="90">
        <f t="shared" si="3"/>
        <v>409</v>
      </c>
    </row>
    <row r="46" spans="1:11">
      <c r="A46" s="104">
        <v>45</v>
      </c>
      <c r="B46" s="128" t="s">
        <v>136</v>
      </c>
      <c r="C46" s="90">
        <v>55188</v>
      </c>
      <c r="D46" s="90">
        <v>59786</v>
      </c>
      <c r="E46" s="105">
        <v>58862</v>
      </c>
      <c r="F46" s="129">
        <f>E46/'4a_İl'!E46</f>
        <v>0.26108324129641214</v>
      </c>
      <c r="G46" s="132">
        <f t="shared" si="0"/>
        <v>1.5574030089189117E-2</v>
      </c>
      <c r="H46" s="132">
        <f t="shared" si="1"/>
        <v>6.6572443284772048E-2</v>
      </c>
      <c r="I46" s="68">
        <f t="shared" si="2"/>
        <v>3674</v>
      </c>
      <c r="J46" s="52">
        <f t="shared" si="4"/>
        <v>1.3760918093697096E-2</v>
      </c>
      <c r="K46" s="90">
        <f t="shared" si="3"/>
        <v>-924</v>
      </c>
    </row>
    <row r="47" spans="1:11">
      <c r="A47" s="104">
        <v>46</v>
      </c>
      <c r="B47" s="128" t="s">
        <v>137</v>
      </c>
      <c r="C47" s="90">
        <v>19776</v>
      </c>
      <c r="D47" s="90">
        <v>22039</v>
      </c>
      <c r="E47" s="105">
        <v>21853</v>
      </c>
      <c r="F47" s="129">
        <f>E47/'4a_İl'!E47</f>
        <v>0.16755351775746796</v>
      </c>
      <c r="G47" s="132">
        <f t="shared" si="0"/>
        <v>5.7819863331019976E-3</v>
      </c>
      <c r="H47" s="132">
        <f t="shared" si="1"/>
        <v>0.10502629449838188</v>
      </c>
      <c r="I47" s="68">
        <f t="shared" si="2"/>
        <v>2077</v>
      </c>
      <c r="J47" s="52">
        <f t="shared" si="4"/>
        <v>7.7793758520982217E-3</v>
      </c>
      <c r="K47" s="90">
        <f t="shared" si="3"/>
        <v>-186</v>
      </c>
    </row>
    <row r="48" spans="1:11">
      <c r="A48" s="104">
        <v>47</v>
      </c>
      <c r="B48" s="128" t="s">
        <v>138</v>
      </c>
      <c r="C48" s="90">
        <v>6524</v>
      </c>
      <c r="D48" s="90">
        <v>7972</v>
      </c>
      <c r="E48" s="105">
        <v>7718</v>
      </c>
      <c r="F48" s="129">
        <f>E48/'4a_İl'!E48</f>
        <v>0.1337886562196644</v>
      </c>
      <c r="G48" s="132">
        <f t="shared" si="0"/>
        <v>2.0420706776589585E-3</v>
      </c>
      <c r="H48" s="132">
        <f t="shared" si="1"/>
        <v>0.18301655426118946</v>
      </c>
      <c r="I48" s="68">
        <f t="shared" si="2"/>
        <v>1194</v>
      </c>
      <c r="J48" s="52">
        <f t="shared" si="4"/>
        <v>4.4721111061171289E-3</v>
      </c>
      <c r="K48" s="90">
        <f t="shared" si="3"/>
        <v>-254</v>
      </c>
    </row>
    <row r="49" spans="1:11">
      <c r="A49" s="104">
        <v>48</v>
      </c>
      <c r="B49" s="128" t="s">
        <v>139</v>
      </c>
      <c r="C49" s="90">
        <v>40706</v>
      </c>
      <c r="D49" s="90">
        <v>45726</v>
      </c>
      <c r="E49" s="105">
        <v>44917</v>
      </c>
      <c r="F49" s="129">
        <f>E49/'4a_İl'!E49</f>
        <v>0.26733445226106728</v>
      </c>
      <c r="G49" s="132">
        <f t="shared" si="0"/>
        <v>1.1884385673543331E-2</v>
      </c>
      <c r="H49" s="132">
        <f t="shared" si="1"/>
        <v>0.10344912297941336</v>
      </c>
      <c r="I49" s="68">
        <f t="shared" si="2"/>
        <v>4211</v>
      </c>
      <c r="J49" s="52">
        <f t="shared" si="4"/>
        <v>1.5772244445443243E-2</v>
      </c>
      <c r="K49" s="90">
        <f t="shared" si="3"/>
        <v>-809</v>
      </c>
    </row>
    <row r="50" spans="1:11">
      <c r="A50" s="104">
        <v>49</v>
      </c>
      <c r="B50" s="128" t="s">
        <v>140</v>
      </c>
      <c r="C50" s="90">
        <v>2830</v>
      </c>
      <c r="D50" s="90">
        <v>3986</v>
      </c>
      <c r="E50" s="105">
        <v>3936</v>
      </c>
      <c r="F50" s="129">
        <f>E50/'4a_İl'!E50</f>
        <v>0.18906715342492075</v>
      </c>
      <c r="G50" s="132">
        <f t="shared" si="0"/>
        <v>1.0414084202209977E-3</v>
      </c>
      <c r="H50" s="132">
        <f t="shared" si="1"/>
        <v>0.39081272084805652</v>
      </c>
      <c r="I50" s="68">
        <f t="shared" si="2"/>
        <v>1106</v>
      </c>
      <c r="J50" s="52">
        <f t="shared" si="4"/>
        <v>4.142508277525582E-3</v>
      </c>
      <c r="K50" s="90">
        <f t="shared" si="3"/>
        <v>-50</v>
      </c>
    </row>
    <row r="51" spans="1:11">
      <c r="A51" s="104">
        <v>50</v>
      </c>
      <c r="B51" s="128" t="s">
        <v>141</v>
      </c>
      <c r="C51" s="90">
        <v>7876</v>
      </c>
      <c r="D51" s="90">
        <v>8995</v>
      </c>
      <c r="E51" s="105">
        <v>8830</v>
      </c>
      <c r="F51" s="129">
        <f>E51/'4a_İl'!E51</f>
        <v>0.23465320223226149</v>
      </c>
      <c r="G51" s="132">
        <f t="shared" si="0"/>
        <v>2.3362897232091996E-3</v>
      </c>
      <c r="H51" s="132">
        <f t="shared" si="1"/>
        <v>0.12112747587607922</v>
      </c>
      <c r="I51" s="68">
        <f t="shared" si="2"/>
        <v>954</v>
      </c>
      <c r="J51" s="52">
        <f t="shared" si="4"/>
        <v>3.5731943008674547E-3</v>
      </c>
      <c r="K51" s="90">
        <f t="shared" si="3"/>
        <v>-165</v>
      </c>
    </row>
    <row r="52" spans="1:11">
      <c r="A52" s="104">
        <v>51</v>
      </c>
      <c r="B52" s="128" t="s">
        <v>142</v>
      </c>
      <c r="C52" s="90">
        <v>6886</v>
      </c>
      <c r="D52" s="90">
        <v>9056</v>
      </c>
      <c r="E52" s="105">
        <v>8632</v>
      </c>
      <c r="F52" s="129">
        <f>E52/'4a_İl'!E52</f>
        <v>0.23127210374022078</v>
      </c>
      <c r="G52" s="132">
        <f t="shared" si="0"/>
        <v>2.2839017996310091E-3</v>
      </c>
      <c r="H52" s="132">
        <f t="shared" si="1"/>
        <v>0.25355794365379031</v>
      </c>
      <c r="I52" s="68">
        <f t="shared" si="2"/>
        <v>1746</v>
      </c>
      <c r="J52" s="52">
        <f t="shared" si="4"/>
        <v>6.5396197581913795E-3</v>
      </c>
      <c r="K52" s="90">
        <f t="shared" si="3"/>
        <v>-424</v>
      </c>
    </row>
    <row r="53" spans="1:11">
      <c r="A53" s="104">
        <v>52</v>
      </c>
      <c r="B53" s="128" t="s">
        <v>143</v>
      </c>
      <c r="C53" s="90">
        <v>22183</v>
      </c>
      <c r="D53" s="90">
        <v>23719</v>
      </c>
      <c r="E53" s="105">
        <v>23553</v>
      </c>
      <c r="F53" s="129">
        <f>E53/'4a_İl'!E53</f>
        <v>0.31332144947586865</v>
      </c>
      <c r="G53" s="132">
        <f t="shared" si="0"/>
        <v>6.2317816365511074E-3</v>
      </c>
      <c r="H53" s="132">
        <f t="shared" si="1"/>
        <v>6.1759004643195239E-2</v>
      </c>
      <c r="I53" s="68">
        <f t="shared" si="2"/>
        <v>1370</v>
      </c>
      <c r="J53" s="52">
        <f t="shared" si="4"/>
        <v>5.1313167633002229E-3</v>
      </c>
      <c r="K53" s="90">
        <f t="shared" si="3"/>
        <v>-166</v>
      </c>
    </row>
    <row r="54" spans="1:11">
      <c r="A54" s="104">
        <v>53</v>
      </c>
      <c r="B54" s="128" t="s">
        <v>144</v>
      </c>
      <c r="C54" s="90">
        <v>10244</v>
      </c>
      <c r="D54" s="90">
        <v>13119</v>
      </c>
      <c r="E54" s="105">
        <v>12912</v>
      </c>
      <c r="F54" s="129">
        <f>E54/'4a_İl'!E54</f>
        <v>0.25920423977195167</v>
      </c>
      <c r="G54" s="132">
        <f t="shared" si="0"/>
        <v>3.4163276224322974E-3</v>
      </c>
      <c r="H54" s="132">
        <f t="shared" si="1"/>
        <v>0.26044513861772745</v>
      </c>
      <c r="I54" s="68">
        <f t="shared" si="2"/>
        <v>2668</v>
      </c>
      <c r="J54" s="52">
        <f t="shared" si="4"/>
        <v>9.9929584850255437E-3</v>
      </c>
      <c r="K54" s="90">
        <f t="shared" si="3"/>
        <v>-207</v>
      </c>
    </row>
    <row r="55" spans="1:11">
      <c r="A55" s="104">
        <v>54</v>
      </c>
      <c r="B55" s="128" t="s">
        <v>145</v>
      </c>
      <c r="C55" s="90">
        <v>41330</v>
      </c>
      <c r="D55" s="90">
        <v>45582</v>
      </c>
      <c r="E55" s="105">
        <v>45507</v>
      </c>
      <c r="F55" s="129">
        <f>E55/'4a_İl'!E55</f>
        <v>0.26377811268258755</v>
      </c>
      <c r="G55" s="132">
        <f t="shared" si="0"/>
        <v>1.2040491102387434E-2</v>
      </c>
      <c r="H55" s="132">
        <f t="shared" si="1"/>
        <v>0.10106460198403097</v>
      </c>
      <c r="I55" s="68">
        <f t="shared" si="2"/>
        <v>4177</v>
      </c>
      <c r="J55" s="52">
        <f t="shared" si="4"/>
        <v>1.5644897898032872E-2</v>
      </c>
      <c r="K55" s="90">
        <f t="shared" si="3"/>
        <v>-75</v>
      </c>
    </row>
    <row r="56" spans="1:11">
      <c r="A56" s="104">
        <v>55</v>
      </c>
      <c r="B56" s="128" t="s">
        <v>146</v>
      </c>
      <c r="C56" s="90">
        <v>42742</v>
      </c>
      <c r="D56" s="90">
        <v>46078</v>
      </c>
      <c r="E56" s="105">
        <v>46159</v>
      </c>
      <c r="F56" s="129">
        <f>E56/'4a_İl'!E56</f>
        <v>0.29377247414478919</v>
      </c>
      <c r="G56" s="132">
        <f t="shared" si="0"/>
        <v>1.2213000830533798E-2</v>
      </c>
      <c r="H56" s="132">
        <f t="shared" si="1"/>
        <v>7.9944784989003786E-2</v>
      </c>
      <c r="I56" s="68">
        <f t="shared" si="2"/>
        <v>3417</v>
      </c>
      <c r="J56" s="52">
        <f t="shared" si="4"/>
        <v>1.2798328014742236E-2</v>
      </c>
      <c r="K56" s="90">
        <f t="shared" si="3"/>
        <v>81</v>
      </c>
    </row>
    <row r="57" spans="1:11">
      <c r="A57" s="104">
        <v>56</v>
      </c>
      <c r="B57" s="128" t="s">
        <v>147</v>
      </c>
      <c r="C57" s="90">
        <v>2094</v>
      </c>
      <c r="D57" s="90">
        <v>3287</v>
      </c>
      <c r="E57" s="105">
        <v>3271</v>
      </c>
      <c r="F57" s="129">
        <f>E57/'4a_İl'!E57</f>
        <v>0.15274340415596543</v>
      </c>
      <c r="G57" s="132">
        <f t="shared" si="0"/>
        <v>8.6545908093061058E-4</v>
      </c>
      <c r="H57" s="132">
        <f t="shared" si="1"/>
        <v>0.56208213944603624</v>
      </c>
      <c r="I57" s="68">
        <f t="shared" si="2"/>
        <v>1177</v>
      </c>
      <c r="J57" s="52">
        <f t="shared" si="4"/>
        <v>4.4084378324119435E-3</v>
      </c>
      <c r="K57" s="90">
        <f t="shared" si="3"/>
        <v>-16</v>
      </c>
    </row>
    <row r="58" spans="1:11">
      <c r="A58" s="104">
        <v>57</v>
      </c>
      <c r="B58" s="128" t="s">
        <v>148</v>
      </c>
      <c r="C58" s="90">
        <v>6317</v>
      </c>
      <c r="D58" s="90">
        <v>7327</v>
      </c>
      <c r="E58" s="105">
        <v>7122</v>
      </c>
      <c r="F58" s="129">
        <f>E58/'4a_İl'!E58</f>
        <v>0.30284475060594462</v>
      </c>
      <c r="G58" s="132">
        <f t="shared" si="0"/>
        <v>1.8843777359791529E-3</v>
      </c>
      <c r="H58" s="132">
        <f t="shared" si="1"/>
        <v>0.12743390850087066</v>
      </c>
      <c r="I58" s="68">
        <f t="shared" si="2"/>
        <v>805</v>
      </c>
      <c r="J58" s="52">
        <f t="shared" si="4"/>
        <v>3.0151167842749488E-3</v>
      </c>
      <c r="K58" s="90">
        <f t="shared" si="3"/>
        <v>-205</v>
      </c>
    </row>
    <row r="59" spans="1:11">
      <c r="A59" s="104">
        <v>58</v>
      </c>
      <c r="B59" s="128" t="s">
        <v>149</v>
      </c>
      <c r="C59" s="90">
        <v>12063</v>
      </c>
      <c r="D59" s="90">
        <v>15928</v>
      </c>
      <c r="E59" s="105">
        <v>15162</v>
      </c>
      <c r="F59" s="129">
        <f>E59/'4a_İl'!E59</f>
        <v>0.21120521535632697</v>
      </c>
      <c r="G59" s="132">
        <f t="shared" si="0"/>
        <v>4.0116449358208245E-3</v>
      </c>
      <c r="H59" s="132">
        <f t="shared" si="1"/>
        <v>0.25690126834120863</v>
      </c>
      <c r="I59" s="68">
        <f t="shared" si="2"/>
        <v>3099</v>
      </c>
      <c r="J59" s="52">
        <f t="shared" si="4"/>
        <v>1.1607263247786418E-2</v>
      </c>
      <c r="K59" s="90">
        <f t="shared" si="3"/>
        <v>-766</v>
      </c>
    </row>
    <row r="60" spans="1:11">
      <c r="A60" s="104">
        <v>59</v>
      </c>
      <c r="B60" s="128" t="s">
        <v>150</v>
      </c>
      <c r="C60" s="90">
        <v>70902</v>
      </c>
      <c r="D60" s="90">
        <v>73113</v>
      </c>
      <c r="E60" s="105">
        <v>73778</v>
      </c>
      <c r="F60" s="129">
        <f>E60/'4a_İl'!E60</f>
        <v>0.30104008128057713</v>
      </c>
      <c r="G60" s="132">
        <f t="shared" si="0"/>
        <v>1.952058699874613E-2</v>
      </c>
      <c r="H60" s="132">
        <f t="shared" si="1"/>
        <v>4.0563030662040561E-2</v>
      </c>
      <c r="I60" s="68">
        <f t="shared" si="2"/>
        <v>2876</v>
      </c>
      <c r="J60" s="52">
        <f t="shared" si="4"/>
        <v>1.0772019716241928E-2</v>
      </c>
      <c r="K60" s="90">
        <f t="shared" si="3"/>
        <v>665</v>
      </c>
    </row>
    <row r="61" spans="1:11">
      <c r="A61" s="104">
        <v>60</v>
      </c>
      <c r="B61" s="128" t="s">
        <v>151</v>
      </c>
      <c r="C61" s="90">
        <v>11514</v>
      </c>
      <c r="D61" s="90">
        <v>13772</v>
      </c>
      <c r="E61" s="105">
        <v>13539</v>
      </c>
      <c r="F61" s="129">
        <f>E61/'4a_İl'!E61</f>
        <v>0.25414852079891875</v>
      </c>
      <c r="G61" s="132">
        <f t="shared" si="0"/>
        <v>3.5822227137632338E-3</v>
      </c>
      <c r="H61" s="132">
        <f t="shared" si="1"/>
        <v>0.17587285044293904</v>
      </c>
      <c r="I61" s="68">
        <f t="shared" si="2"/>
        <v>2025</v>
      </c>
      <c r="J61" s="52">
        <f t="shared" si="4"/>
        <v>7.5846105442941257E-3</v>
      </c>
      <c r="K61" s="90">
        <f t="shared" si="3"/>
        <v>-233</v>
      </c>
    </row>
    <row r="62" spans="1:11">
      <c r="A62" s="104">
        <v>61</v>
      </c>
      <c r="B62" s="128" t="s">
        <v>152</v>
      </c>
      <c r="C62" s="90">
        <v>28008</v>
      </c>
      <c r="D62" s="90">
        <v>30675</v>
      </c>
      <c r="E62" s="105">
        <v>30406</v>
      </c>
      <c r="F62" s="129">
        <f>E62/'4a_İl'!E62</f>
        <v>0.26589595375722541</v>
      </c>
      <c r="G62" s="132">
        <f t="shared" si="0"/>
        <v>8.0449858803962535E-3</v>
      </c>
      <c r="H62" s="132">
        <f t="shared" si="1"/>
        <v>8.5618394744358756E-2</v>
      </c>
      <c r="I62" s="68">
        <f t="shared" si="2"/>
        <v>2398</v>
      </c>
      <c r="J62" s="52">
        <f t="shared" si="4"/>
        <v>8.9816770791196609E-3</v>
      </c>
      <c r="K62" s="90">
        <f t="shared" si="3"/>
        <v>-269</v>
      </c>
    </row>
    <row r="63" spans="1:11">
      <c r="A63" s="104">
        <v>62</v>
      </c>
      <c r="B63" s="128" t="s">
        <v>153</v>
      </c>
      <c r="C63" s="90">
        <v>1652</v>
      </c>
      <c r="D63" s="90">
        <v>2349</v>
      </c>
      <c r="E63" s="105">
        <v>2093</v>
      </c>
      <c r="F63" s="129">
        <f>E63/'4a_İl'!E63</f>
        <v>0.34549356223175964</v>
      </c>
      <c r="G63" s="132">
        <f t="shared" si="0"/>
        <v>5.5377739418763922E-4</v>
      </c>
      <c r="H63" s="132">
        <f t="shared" si="1"/>
        <v>0.26694915254237289</v>
      </c>
      <c r="I63" s="68">
        <f t="shared" si="2"/>
        <v>441</v>
      </c>
      <c r="J63" s="52">
        <f t="shared" si="4"/>
        <v>1.6517596296462761E-3</v>
      </c>
      <c r="K63" s="90">
        <f t="shared" si="3"/>
        <v>-256</v>
      </c>
    </row>
    <row r="64" spans="1:11">
      <c r="A64" s="104">
        <v>63</v>
      </c>
      <c r="B64" s="128" t="s">
        <v>154</v>
      </c>
      <c r="C64" s="90">
        <v>15343</v>
      </c>
      <c r="D64" s="90">
        <v>18906</v>
      </c>
      <c r="E64" s="105">
        <v>19141</v>
      </c>
      <c r="F64" s="129">
        <f>E64/'4a_İl'!E64</f>
        <v>0.15505188377386614</v>
      </c>
      <c r="G64" s="132">
        <f t="shared" si="0"/>
        <v>5.0644305313643587E-3</v>
      </c>
      <c r="H64" s="132">
        <f t="shared" si="1"/>
        <v>0.24753959460340219</v>
      </c>
      <c r="I64" s="68">
        <f t="shared" si="2"/>
        <v>3798</v>
      </c>
      <c r="J64" s="52">
        <f t="shared" si="4"/>
        <v>1.4225358443076094E-2</v>
      </c>
      <c r="K64" s="90">
        <f t="shared" si="3"/>
        <v>235</v>
      </c>
    </row>
    <row r="65" spans="1:11">
      <c r="A65" s="104">
        <v>64</v>
      </c>
      <c r="B65" s="128" t="s">
        <v>155</v>
      </c>
      <c r="C65" s="90">
        <v>15249</v>
      </c>
      <c r="D65" s="90">
        <v>17565</v>
      </c>
      <c r="E65" s="105">
        <v>17047</v>
      </c>
      <c r="F65" s="129">
        <f>E65/'4a_İl'!E65</f>
        <v>0.28276880204359223</v>
      </c>
      <c r="G65" s="132">
        <f t="shared" si="0"/>
        <v>4.5103885517041023E-3</v>
      </c>
      <c r="H65" s="132">
        <f t="shared" si="1"/>
        <v>0.11790937110630205</v>
      </c>
      <c r="I65" s="68">
        <f t="shared" si="2"/>
        <v>1798</v>
      </c>
      <c r="J65" s="52">
        <f t="shared" si="4"/>
        <v>6.7343850659954754E-3</v>
      </c>
      <c r="K65" s="90">
        <f t="shared" si="3"/>
        <v>-518</v>
      </c>
    </row>
    <row r="66" spans="1:11">
      <c r="A66" s="104">
        <v>65</v>
      </c>
      <c r="B66" s="128" t="s">
        <v>156</v>
      </c>
      <c r="C66" s="90">
        <v>8477</v>
      </c>
      <c r="D66" s="90">
        <v>10795</v>
      </c>
      <c r="E66" s="105">
        <v>10329</v>
      </c>
      <c r="F66" s="129">
        <f>E66/'4a_İl'!E66</f>
        <v>0.16245419229014957</v>
      </c>
      <c r="G66" s="132">
        <f t="shared" ref="G66:G83" si="5">E66/$E$83</f>
        <v>2.7329033466622675E-3</v>
      </c>
      <c r="H66" s="132">
        <f t="shared" ref="H66:H83" si="6">(E66-C66)/C66</f>
        <v>0.21847351657425976</v>
      </c>
      <c r="I66" s="68">
        <f t="shared" ref="I66:I83" si="7">E66-C66</f>
        <v>1852</v>
      </c>
      <c r="J66" s="52">
        <f t="shared" si="4"/>
        <v>6.9366413471766523E-3</v>
      </c>
      <c r="K66" s="90">
        <f t="shared" ref="K66:K83" si="8">E66-D66</f>
        <v>-466</v>
      </c>
    </row>
    <row r="67" spans="1:11">
      <c r="A67" s="104">
        <v>66</v>
      </c>
      <c r="B67" s="128" t="s">
        <v>157</v>
      </c>
      <c r="C67" s="90">
        <v>5585</v>
      </c>
      <c r="D67" s="90">
        <v>7102</v>
      </c>
      <c r="E67" s="105">
        <v>7158</v>
      </c>
      <c r="F67" s="129">
        <f>E67/'4a_İl'!E67</f>
        <v>0.19866777685262282</v>
      </c>
      <c r="G67" s="132">
        <f t="shared" si="5"/>
        <v>1.8939028129933693E-3</v>
      </c>
      <c r="H67" s="132">
        <f t="shared" si="6"/>
        <v>0.28164726947179947</v>
      </c>
      <c r="I67" s="68">
        <f t="shared" si="7"/>
        <v>1573</v>
      </c>
      <c r="J67" s="52">
        <f t="shared" ref="J67:J83" si="9">I67/$I$83</f>
        <v>5.8916505610739061E-3</v>
      </c>
      <c r="K67" s="90">
        <f t="shared" si="8"/>
        <v>56</v>
      </c>
    </row>
    <row r="68" spans="1:11">
      <c r="A68" s="104">
        <v>67</v>
      </c>
      <c r="B68" s="128" t="s">
        <v>158</v>
      </c>
      <c r="C68" s="90">
        <v>17539</v>
      </c>
      <c r="D68" s="90">
        <v>18762</v>
      </c>
      <c r="E68" s="105">
        <v>18414</v>
      </c>
      <c r="F68" s="129">
        <f>E68/'4a_İl'!E68</f>
        <v>0.24100832417150936</v>
      </c>
      <c r="G68" s="132">
        <f t="shared" si="5"/>
        <v>4.8720768927717102E-3</v>
      </c>
      <c r="H68" s="132">
        <f t="shared" si="6"/>
        <v>4.988881920291921E-2</v>
      </c>
      <c r="I68" s="68">
        <f t="shared" si="7"/>
        <v>875</v>
      </c>
      <c r="J68" s="52">
        <f t="shared" si="9"/>
        <v>3.2773008524727702E-3</v>
      </c>
      <c r="K68" s="90">
        <f t="shared" si="8"/>
        <v>-348</v>
      </c>
    </row>
    <row r="69" spans="1:11">
      <c r="A69" s="104">
        <v>68</v>
      </c>
      <c r="B69" s="128" t="s">
        <v>159</v>
      </c>
      <c r="C69" s="90">
        <v>7161</v>
      </c>
      <c r="D69" s="90">
        <v>8413</v>
      </c>
      <c r="E69" s="105">
        <v>8409</v>
      </c>
      <c r="F69" s="129">
        <f>E69/'4a_İl'!E69</f>
        <v>0.19470235476625994</v>
      </c>
      <c r="G69" s="132">
        <f t="shared" si="5"/>
        <v>2.2248992392373905E-3</v>
      </c>
      <c r="H69" s="132">
        <f t="shared" si="6"/>
        <v>0.17427733556765815</v>
      </c>
      <c r="I69" s="68">
        <f t="shared" si="7"/>
        <v>1248</v>
      </c>
      <c r="J69" s="52">
        <f t="shared" si="9"/>
        <v>4.6743673872983059E-3</v>
      </c>
      <c r="K69" s="90">
        <f t="shared" si="8"/>
        <v>-4</v>
      </c>
    </row>
    <row r="70" spans="1:11">
      <c r="A70" s="104">
        <v>69</v>
      </c>
      <c r="B70" s="128" t="s">
        <v>160</v>
      </c>
      <c r="C70" s="90">
        <v>1277</v>
      </c>
      <c r="D70" s="90">
        <v>2155</v>
      </c>
      <c r="E70" s="105">
        <v>2113</v>
      </c>
      <c r="F70" s="129">
        <f>E70/'4a_İl'!E70</f>
        <v>0.26585304479114241</v>
      </c>
      <c r="G70" s="132">
        <f t="shared" si="5"/>
        <v>5.5906910363998173E-4</v>
      </c>
      <c r="H70" s="132">
        <f t="shared" si="6"/>
        <v>0.65465935787000784</v>
      </c>
      <c r="I70" s="68">
        <f t="shared" si="7"/>
        <v>836</v>
      </c>
      <c r="J70" s="52">
        <f t="shared" si="9"/>
        <v>3.1312268716196983E-3</v>
      </c>
      <c r="K70" s="90">
        <f t="shared" si="8"/>
        <v>-42</v>
      </c>
    </row>
    <row r="71" spans="1:11">
      <c r="A71" s="104">
        <v>70</v>
      </c>
      <c r="B71" s="128" t="s">
        <v>161</v>
      </c>
      <c r="C71" s="90">
        <v>12276</v>
      </c>
      <c r="D71" s="90">
        <v>13715</v>
      </c>
      <c r="E71" s="105">
        <v>13268</v>
      </c>
      <c r="F71" s="129">
        <f>E71/'4a_İl'!E71</f>
        <v>0.32525985487350462</v>
      </c>
      <c r="G71" s="132">
        <f t="shared" si="5"/>
        <v>3.5105200506839931E-3</v>
      </c>
      <c r="H71" s="132">
        <f t="shared" si="6"/>
        <v>8.0808080808080815E-2</v>
      </c>
      <c r="I71" s="68">
        <f t="shared" si="7"/>
        <v>992</v>
      </c>
      <c r="J71" s="52">
        <f t="shared" si="9"/>
        <v>3.7155227950319866E-3</v>
      </c>
      <c r="K71" s="90">
        <f t="shared" si="8"/>
        <v>-447</v>
      </c>
    </row>
    <row r="72" spans="1:11">
      <c r="A72" s="104">
        <v>71</v>
      </c>
      <c r="B72" s="128" t="s">
        <v>162</v>
      </c>
      <c r="C72" s="90">
        <v>5711</v>
      </c>
      <c r="D72" s="90">
        <v>7615</v>
      </c>
      <c r="E72" s="105">
        <v>7574</v>
      </c>
      <c r="F72" s="129">
        <f>E72/'4a_İl'!E72</f>
        <v>0.20956808057331008</v>
      </c>
      <c r="G72" s="132">
        <f t="shared" si="5"/>
        <v>2.0039703696020927E-3</v>
      </c>
      <c r="H72" s="132">
        <f t="shared" si="6"/>
        <v>0.32621257222903172</v>
      </c>
      <c r="I72" s="68">
        <f t="shared" si="7"/>
        <v>1863</v>
      </c>
      <c r="J72" s="52">
        <f t="shared" si="9"/>
        <v>6.9778417007505958E-3</v>
      </c>
      <c r="K72" s="90">
        <f t="shared" si="8"/>
        <v>-41</v>
      </c>
    </row>
    <row r="73" spans="1:11">
      <c r="A73" s="104">
        <v>72</v>
      </c>
      <c r="B73" s="128" t="s">
        <v>163</v>
      </c>
      <c r="C73" s="90">
        <v>8197</v>
      </c>
      <c r="D73" s="90">
        <v>9634</v>
      </c>
      <c r="E73" s="105">
        <v>9805</v>
      </c>
      <c r="F73" s="129">
        <f>E73/'4a_İl'!E73</f>
        <v>0.2027963349810751</v>
      </c>
      <c r="G73" s="132">
        <f t="shared" si="5"/>
        <v>2.594260559010895E-3</v>
      </c>
      <c r="H73" s="132">
        <f t="shared" si="6"/>
        <v>0.19616933024277175</v>
      </c>
      <c r="I73" s="68">
        <f t="shared" si="7"/>
        <v>1608</v>
      </c>
      <c r="J73" s="52">
        <f t="shared" si="9"/>
        <v>6.0227425951728166E-3</v>
      </c>
      <c r="K73" s="90">
        <f t="shared" si="8"/>
        <v>171</v>
      </c>
    </row>
    <row r="74" spans="1:11">
      <c r="A74" s="104">
        <v>73</v>
      </c>
      <c r="B74" s="128" t="s">
        <v>164</v>
      </c>
      <c r="C74" s="90">
        <v>2645</v>
      </c>
      <c r="D74" s="90">
        <v>2460</v>
      </c>
      <c r="E74" s="105">
        <v>2440</v>
      </c>
      <c r="F74" s="129">
        <f>E74/'4a_İl'!E74</f>
        <v>0.130314035462508</v>
      </c>
      <c r="G74" s="132">
        <f t="shared" si="5"/>
        <v>6.4558855318578104E-4</v>
      </c>
      <c r="H74" s="132">
        <f t="shared" si="6"/>
        <v>-7.7504725897920609E-2</v>
      </c>
      <c r="I74" s="68">
        <f t="shared" si="7"/>
        <v>-205</v>
      </c>
      <c r="J74" s="52">
        <f t="shared" si="9"/>
        <v>-7.6782477115076332E-4</v>
      </c>
      <c r="K74" s="90">
        <f t="shared" si="8"/>
        <v>-20</v>
      </c>
    </row>
    <row r="75" spans="1:11">
      <c r="A75" s="104">
        <v>74</v>
      </c>
      <c r="B75" s="128" t="s">
        <v>165</v>
      </c>
      <c r="C75" s="90">
        <v>7135</v>
      </c>
      <c r="D75" s="90">
        <v>7849</v>
      </c>
      <c r="E75" s="105">
        <v>7639</v>
      </c>
      <c r="F75" s="129">
        <f>E75/'4a_İl'!E75</f>
        <v>0.28780800241127269</v>
      </c>
      <c r="G75" s="132">
        <f t="shared" si="5"/>
        <v>2.0211684253222057E-3</v>
      </c>
      <c r="H75" s="132">
        <f t="shared" si="6"/>
        <v>7.0637701471618783E-2</v>
      </c>
      <c r="I75" s="68">
        <f t="shared" si="7"/>
        <v>504</v>
      </c>
      <c r="J75" s="52">
        <f t="shared" si="9"/>
        <v>1.8877252910243158E-3</v>
      </c>
      <c r="K75" s="90">
        <f t="shared" si="8"/>
        <v>-210</v>
      </c>
    </row>
    <row r="76" spans="1:11">
      <c r="A76" s="104">
        <v>75</v>
      </c>
      <c r="B76" s="128" t="s">
        <v>166</v>
      </c>
      <c r="C76" s="90">
        <v>1537</v>
      </c>
      <c r="D76" s="90">
        <v>2370</v>
      </c>
      <c r="E76" s="105">
        <v>2281</v>
      </c>
      <c r="F76" s="129">
        <f>E76/'4a_İl'!E76</f>
        <v>0.27837442030754211</v>
      </c>
      <c r="G76" s="132">
        <f t="shared" si="5"/>
        <v>6.0351946303965843E-4</v>
      </c>
      <c r="H76" s="132">
        <f t="shared" si="6"/>
        <v>0.48405985686402081</v>
      </c>
      <c r="I76" s="68">
        <f t="shared" si="7"/>
        <v>744</v>
      </c>
      <c r="J76" s="52">
        <f t="shared" si="9"/>
        <v>2.7866420962739898E-3</v>
      </c>
      <c r="K76" s="90">
        <f t="shared" si="8"/>
        <v>-89</v>
      </c>
    </row>
    <row r="77" spans="1:11">
      <c r="A77" s="104">
        <v>76</v>
      </c>
      <c r="B77" s="128" t="s">
        <v>167</v>
      </c>
      <c r="C77" s="90">
        <v>2582</v>
      </c>
      <c r="D77" s="90">
        <v>3470</v>
      </c>
      <c r="E77" s="105">
        <v>3499</v>
      </c>
      <c r="F77" s="129">
        <f>E77/'4a_İl'!E77</f>
        <v>0.24673859389323743</v>
      </c>
      <c r="G77" s="132">
        <f t="shared" si="5"/>
        <v>9.2578456868731471E-4</v>
      </c>
      <c r="H77" s="132">
        <f t="shared" si="6"/>
        <v>0.35515104570100697</v>
      </c>
      <c r="I77" s="68">
        <f t="shared" si="7"/>
        <v>917</v>
      </c>
      <c r="J77" s="52">
        <f t="shared" si="9"/>
        <v>3.4346112933914632E-3</v>
      </c>
      <c r="K77" s="90">
        <f t="shared" si="8"/>
        <v>29</v>
      </c>
    </row>
    <row r="78" spans="1:11">
      <c r="A78" s="104">
        <v>77</v>
      </c>
      <c r="B78" s="128" t="s">
        <v>168</v>
      </c>
      <c r="C78" s="90">
        <v>11241</v>
      </c>
      <c r="D78" s="90">
        <v>12329</v>
      </c>
      <c r="E78" s="105">
        <v>12326</v>
      </c>
      <c r="F78" s="129">
        <f>E78/'4a_İl'!E78</f>
        <v>0.2381191561703114</v>
      </c>
      <c r="G78" s="132">
        <f t="shared" si="5"/>
        <v>3.2612805354786628E-3</v>
      </c>
      <c r="H78" s="132">
        <f t="shared" si="6"/>
        <v>9.6521661773863537E-2</v>
      </c>
      <c r="I78" s="68">
        <f t="shared" si="7"/>
        <v>1085</v>
      </c>
      <c r="J78" s="52">
        <f t="shared" si="9"/>
        <v>4.0638530570662355E-3</v>
      </c>
      <c r="K78" s="90">
        <f t="shared" si="8"/>
        <v>-3</v>
      </c>
    </row>
    <row r="79" spans="1:11">
      <c r="A79" s="104">
        <v>78</v>
      </c>
      <c r="B79" s="128" t="s">
        <v>169</v>
      </c>
      <c r="C79" s="90">
        <v>8570</v>
      </c>
      <c r="D79" s="90">
        <v>9306</v>
      </c>
      <c r="E79" s="105">
        <v>10920</v>
      </c>
      <c r="F79" s="129">
        <f>E79/'4a_İl'!E79</f>
        <v>0.27087364191099866</v>
      </c>
      <c r="G79" s="132">
        <f t="shared" si="5"/>
        <v>2.8892733609789875E-3</v>
      </c>
      <c r="H79" s="132">
        <f t="shared" si="6"/>
        <v>0.27421236872812138</v>
      </c>
      <c r="I79" s="68">
        <f t="shared" si="7"/>
        <v>2350</v>
      </c>
      <c r="J79" s="52">
        <f t="shared" si="9"/>
        <v>8.8018937180697268E-3</v>
      </c>
      <c r="K79" s="90">
        <f t="shared" si="8"/>
        <v>1614</v>
      </c>
    </row>
    <row r="80" spans="1:11">
      <c r="A80" s="104">
        <v>79</v>
      </c>
      <c r="B80" s="128" t="s">
        <v>170</v>
      </c>
      <c r="C80" s="90">
        <v>2126</v>
      </c>
      <c r="D80" s="90">
        <v>3533</v>
      </c>
      <c r="E80" s="105">
        <v>3454</v>
      </c>
      <c r="F80" s="129">
        <f>E80/'4a_İl'!E80</f>
        <v>0.25344878191957732</v>
      </c>
      <c r="G80" s="132">
        <f t="shared" si="5"/>
        <v>9.1387822241954418E-4</v>
      </c>
      <c r="H80" s="132">
        <f t="shared" si="6"/>
        <v>0.62464722483537161</v>
      </c>
      <c r="I80" s="68">
        <f t="shared" si="7"/>
        <v>1328</v>
      </c>
      <c r="J80" s="52">
        <f t="shared" si="9"/>
        <v>4.9740063223815299E-3</v>
      </c>
      <c r="K80" s="90">
        <f t="shared" si="8"/>
        <v>-79</v>
      </c>
    </row>
    <row r="81" spans="1:11">
      <c r="A81" s="104">
        <v>80</v>
      </c>
      <c r="B81" s="128" t="s">
        <v>171</v>
      </c>
      <c r="C81" s="90">
        <v>10003</v>
      </c>
      <c r="D81" s="90">
        <v>11267</v>
      </c>
      <c r="E81" s="105">
        <v>11204</v>
      </c>
      <c r="F81" s="129">
        <f>E81/'4a_İl'!E81</f>
        <v>0.21896925752926691</v>
      </c>
      <c r="G81" s="132">
        <f t="shared" si="5"/>
        <v>2.9644156352022504E-3</v>
      </c>
      <c r="H81" s="132">
        <f t="shared" si="6"/>
        <v>0.12006398080575827</v>
      </c>
      <c r="I81" s="68">
        <f t="shared" si="7"/>
        <v>1201</v>
      </c>
      <c r="J81" s="52">
        <f t="shared" si="9"/>
        <v>4.4983295129369114E-3</v>
      </c>
      <c r="K81" s="90">
        <f t="shared" si="8"/>
        <v>-63</v>
      </c>
    </row>
    <row r="82" spans="1:11">
      <c r="A82" s="104">
        <v>81</v>
      </c>
      <c r="B82" s="128" t="s">
        <v>172</v>
      </c>
      <c r="C82" s="90">
        <v>20901</v>
      </c>
      <c r="D82" s="90">
        <v>21287</v>
      </c>
      <c r="E82" s="105">
        <v>21049</v>
      </c>
      <c r="F82" s="129">
        <f>E82/'4a_İl'!E82</f>
        <v>0.30853683562487172</v>
      </c>
      <c r="G82" s="132">
        <f t="shared" si="5"/>
        <v>5.56925961311783E-3</v>
      </c>
      <c r="H82" s="132">
        <f t="shared" si="6"/>
        <v>7.0810009090474142E-3</v>
      </c>
      <c r="I82" s="68">
        <f t="shared" si="7"/>
        <v>148</v>
      </c>
      <c r="J82" s="52">
        <f t="shared" si="9"/>
        <v>5.5433202990396574E-4</v>
      </c>
      <c r="K82" s="90">
        <f t="shared" si="8"/>
        <v>-238</v>
      </c>
    </row>
    <row r="83" spans="1:11" s="12" customFormat="1">
      <c r="A83" s="172" t="s">
        <v>173</v>
      </c>
      <c r="B83" s="172"/>
      <c r="C83" s="83">
        <v>3512509</v>
      </c>
      <c r="D83" s="83">
        <v>3789734</v>
      </c>
      <c r="E83" s="106">
        <v>3779497</v>
      </c>
      <c r="F83" s="129">
        <f>E83/'4a_İl'!E83</f>
        <v>0.2784137497533169</v>
      </c>
      <c r="G83" s="91">
        <f t="shared" si="5"/>
        <v>1</v>
      </c>
      <c r="H83" s="91">
        <f t="shared" si="6"/>
        <v>7.6010623745021003E-2</v>
      </c>
      <c r="I83" s="84">
        <f t="shared" si="7"/>
        <v>266988</v>
      </c>
      <c r="J83" s="92">
        <f t="shared" si="9"/>
        <v>1</v>
      </c>
      <c r="K83" s="83">
        <f t="shared" si="8"/>
        <v>-10237</v>
      </c>
    </row>
    <row r="84" spans="1:11">
      <c r="C84" s="101"/>
      <c r="F84" s="102"/>
      <c r="J84" s="17"/>
    </row>
    <row r="85" spans="1:11">
      <c r="F85" s="28"/>
      <c r="J85" s="17"/>
    </row>
    <row r="86" spans="1:11">
      <c r="J86" s="17"/>
    </row>
    <row r="87" spans="1:11">
      <c r="J87" s="17"/>
    </row>
    <row r="88" spans="1:11">
      <c r="J88" s="17"/>
    </row>
    <row r="89" spans="1:11">
      <c r="J89" s="17"/>
    </row>
  </sheetData>
  <mergeCells count="1">
    <mergeCell ref="A83:B83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I83"/>
  <sheetViews>
    <sheetView workbookViewId="0">
      <pane ySplit="1" topLeftCell="A69" activePane="bottomLeft" state="frozen"/>
      <selection pane="bottomLeft" activeCell="G2" sqref="G2:H83"/>
    </sheetView>
  </sheetViews>
  <sheetFormatPr defaultColWidth="8.81640625" defaultRowHeight="14.5"/>
  <cols>
    <col min="1" max="1" width="18.26953125" style="8" bestFit="1" customWidth="1"/>
    <col min="2" max="2" width="12" style="8" customWidth="1"/>
    <col min="3" max="3" width="12" style="8" bestFit="1" customWidth="1"/>
    <col min="4" max="4" width="12" style="8" customWidth="1"/>
    <col min="5" max="5" width="22.453125" style="8" customWidth="1"/>
    <col min="6" max="6" width="26.453125" style="8" customWidth="1"/>
    <col min="7" max="7" width="27.453125" style="8" customWidth="1"/>
    <col min="8" max="16384" width="8.81640625" style="8"/>
  </cols>
  <sheetData>
    <row r="1" spans="1:8" ht="43.5">
      <c r="A1" s="59" t="s">
        <v>174</v>
      </c>
      <c r="B1" s="59">
        <v>42036</v>
      </c>
      <c r="C1" s="59">
        <v>42370</v>
      </c>
      <c r="D1" s="59">
        <v>42401</v>
      </c>
      <c r="E1" s="1" t="s">
        <v>304</v>
      </c>
      <c r="F1" s="2" t="s">
        <v>315</v>
      </c>
      <c r="G1" s="2" t="s">
        <v>316</v>
      </c>
      <c r="H1" s="1" t="s">
        <v>263</v>
      </c>
    </row>
    <row r="2" spans="1:8">
      <c r="A2" s="57" t="s">
        <v>175</v>
      </c>
      <c r="B2" s="121">
        <v>2194</v>
      </c>
      <c r="C2" s="68">
        <v>3695</v>
      </c>
      <c r="D2" s="37">
        <v>2795</v>
      </c>
      <c r="E2" s="52">
        <f>D2/$D$83</f>
        <v>2.3195598230661345E-2</v>
      </c>
      <c r="F2" s="52">
        <f t="shared" ref="F2:F65" si="0">(D2-B2)/B2</f>
        <v>0.27392889699179579</v>
      </c>
      <c r="G2" s="68">
        <f t="shared" ref="G2:G65" si="1">D2-B2</f>
        <v>601</v>
      </c>
      <c r="H2" s="68">
        <f>D2-C2</f>
        <v>-900</v>
      </c>
    </row>
    <row r="3" spans="1:8">
      <c r="A3" s="57" t="s">
        <v>176</v>
      </c>
      <c r="B3" s="121">
        <v>253</v>
      </c>
      <c r="C3" s="68">
        <v>710</v>
      </c>
      <c r="D3" s="37">
        <v>433</v>
      </c>
      <c r="E3" s="52">
        <f t="shared" ref="E3:E66" si="2">D3/$D$83</f>
        <v>3.5934504593475355E-3</v>
      </c>
      <c r="F3" s="52">
        <f t="shared" si="0"/>
        <v>0.71146245059288538</v>
      </c>
      <c r="G3" s="68">
        <f t="shared" si="1"/>
        <v>180</v>
      </c>
      <c r="H3" s="68">
        <f t="shared" ref="H3:H66" si="3">D3-C3</f>
        <v>-277</v>
      </c>
    </row>
    <row r="4" spans="1:8">
      <c r="A4" s="57" t="s">
        <v>177</v>
      </c>
      <c r="B4" s="121">
        <v>319</v>
      </c>
      <c r="C4" s="68">
        <v>1450</v>
      </c>
      <c r="D4" s="37">
        <v>609</v>
      </c>
      <c r="E4" s="52">
        <f t="shared" si="2"/>
        <v>5.054067736126211E-3</v>
      </c>
      <c r="F4" s="52">
        <f t="shared" si="0"/>
        <v>0.90909090909090906</v>
      </c>
      <c r="G4" s="68">
        <f t="shared" si="1"/>
        <v>290</v>
      </c>
      <c r="H4" s="68">
        <f t="shared" si="3"/>
        <v>-841</v>
      </c>
    </row>
    <row r="5" spans="1:8">
      <c r="A5" s="57" t="s">
        <v>178</v>
      </c>
      <c r="B5" s="121">
        <v>96</v>
      </c>
      <c r="C5" s="68">
        <v>332</v>
      </c>
      <c r="D5" s="37">
        <v>134</v>
      </c>
      <c r="E5" s="52">
        <f t="shared" si="2"/>
        <v>1.112060881183764E-3</v>
      </c>
      <c r="F5" s="52">
        <f t="shared" si="0"/>
        <v>0.39583333333333331</v>
      </c>
      <c r="G5" s="68">
        <f t="shared" si="1"/>
        <v>38</v>
      </c>
      <c r="H5" s="68">
        <f t="shared" si="3"/>
        <v>-198</v>
      </c>
    </row>
    <row r="6" spans="1:8">
      <c r="A6" s="57" t="s">
        <v>179</v>
      </c>
      <c r="B6" s="121">
        <v>139</v>
      </c>
      <c r="C6" s="68">
        <v>469</v>
      </c>
      <c r="D6" s="37">
        <v>264</v>
      </c>
      <c r="E6" s="52">
        <f t="shared" si="2"/>
        <v>2.1909259151680124E-3</v>
      </c>
      <c r="F6" s="52">
        <f t="shared" si="0"/>
        <v>0.89928057553956831</v>
      </c>
      <c r="G6" s="68">
        <f t="shared" si="1"/>
        <v>125</v>
      </c>
      <c r="H6" s="68">
        <f t="shared" si="3"/>
        <v>-205</v>
      </c>
    </row>
    <row r="7" spans="1:8">
      <c r="A7" s="57" t="s">
        <v>180</v>
      </c>
      <c r="B7" s="121">
        <v>191</v>
      </c>
      <c r="C7" s="68">
        <v>727</v>
      </c>
      <c r="D7" s="37">
        <v>356</v>
      </c>
      <c r="E7" s="52">
        <f t="shared" si="2"/>
        <v>2.9544304007568653E-3</v>
      </c>
      <c r="F7" s="52">
        <f t="shared" si="0"/>
        <v>0.86387434554973819</v>
      </c>
      <c r="G7" s="68">
        <f t="shared" si="1"/>
        <v>165</v>
      </c>
      <c r="H7" s="68">
        <f t="shared" si="3"/>
        <v>-371</v>
      </c>
    </row>
    <row r="8" spans="1:8">
      <c r="A8" s="57" t="s">
        <v>181</v>
      </c>
      <c r="B8" s="121">
        <v>6131</v>
      </c>
      <c r="C8" s="68">
        <v>11029</v>
      </c>
      <c r="D8" s="37">
        <v>9023</v>
      </c>
      <c r="E8" s="52">
        <f t="shared" si="2"/>
        <v>7.4881532320306726E-2</v>
      </c>
      <c r="F8" s="52">
        <f t="shared" si="0"/>
        <v>0.4717011906703637</v>
      </c>
      <c r="G8" s="68">
        <f t="shared" si="1"/>
        <v>2892</v>
      </c>
      <c r="H8" s="68">
        <f t="shared" si="3"/>
        <v>-2006</v>
      </c>
    </row>
    <row r="9" spans="1:8">
      <c r="A9" s="57" t="s">
        <v>182</v>
      </c>
      <c r="B9" s="121">
        <v>3434</v>
      </c>
      <c r="C9" s="68">
        <v>8529</v>
      </c>
      <c r="D9" s="37">
        <v>6292</v>
      </c>
      <c r="E9" s="52">
        <f t="shared" si="2"/>
        <v>5.2217067644837634E-2</v>
      </c>
      <c r="F9" s="52">
        <f t="shared" si="0"/>
        <v>0.83226557949912638</v>
      </c>
      <c r="G9" s="68">
        <f t="shared" si="1"/>
        <v>2858</v>
      </c>
      <c r="H9" s="68">
        <f t="shared" si="3"/>
        <v>-2237</v>
      </c>
    </row>
    <row r="10" spans="1:8">
      <c r="A10" s="57" t="s">
        <v>183</v>
      </c>
      <c r="B10" s="121">
        <v>46</v>
      </c>
      <c r="C10" s="68">
        <v>174</v>
      </c>
      <c r="D10" s="37">
        <v>87</v>
      </c>
      <c r="E10" s="52">
        <f t="shared" si="2"/>
        <v>7.2200967658945863E-4</v>
      </c>
      <c r="F10" s="52">
        <f t="shared" si="0"/>
        <v>0.89130434782608692</v>
      </c>
      <c r="G10" s="68">
        <f t="shared" si="1"/>
        <v>41</v>
      </c>
      <c r="H10" s="68">
        <f t="shared" si="3"/>
        <v>-87</v>
      </c>
    </row>
    <row r="11" spans="1:8">
      <c r="A11" s="57" t="s">
        <v>184</v>
      </c>
      <c r="B11" s="121">
        <v>201</v>
      </c>
      <c r="C11" s="68">
        <v>431</v>
      </c>
      <c r="D11" s="37">
        <v>261</v>
      </c>
      <c r="E11" s="52">
        <f t="shared" si="2"/>
        <v>2.166029029768376E-3</v>
      </c>
      <c r="F11" s="52">
        <f t="shared" si="0"/>
        <v>0.29850746268656714</v>
      </c>
      <c r="G11" s="68">
        <f t="shared" si="1"/>
        <v>60</v>
      </c>
      <c r="H11" s="68">
        <f t="shared" si="3"/>
        <v>-170</v>
      </c>
    </row>
    <row r="12" spans="1:8">
      <c r="A12" s="57" t="s">
        <v>185</v>
      </c>
      <c r="B12" s="121">
        <v>774</v>
      </c>
      <c r="C12" s="68">
        <v>1529</v>
      </c>
      <c r="D12" s="37">
        <v>1403</v>
      </c>
      <c r="E12" s="52">
        <f t="shared" si="2"/>
        <v>1.1643443405230006E-2</v>
      </c>
      <c r="F12" s="52">
        <f t="shared" si="0"/>
        <v>0.8126614987080103</v>
      </c>
      <c r="G12" s="68">
        <f t="shared" si="1"/>
        <v>629</v>
      </c>
      <c r="H12" s="68">
        <f t="shared" si="3"/>
        <v>-126</v>
      </c>
    </row>
    <row r="13" spans="1:8">
      <c r="A13" s="57" t="s">
        <v>186</v>
      </c>
      <c r="B13" s="121">
        <v>904</v>
      </c>
      <c r="C13" s="68">
        <v>1848</v>
      </c>
      <c r="D13" s="37">
        <v>1271</v>
      </c>
      <c r="E13" s="52">
        <f t="shared" si="2"/>
        <v>1.0547980447646E-2</v>
      </c>
      <c r="F13" s="52">
        <f t="shared" si="0"/>
        <v>0.40597345132743362</v>
      </c>
      <c r="G13" s="68">
        <f t="shared" si="1"/>
        <v>367</v>
      </c>
      <c r="H13" s="68">
        <f t="shared" si="3"/>
        <v>-577</v>
      </c>
    </row>
    <row r="14" spans="1:8">
      <c r="A14" s="57" t="s">
        <v>187</v>
      </c>
      <c r="B14" s="121">
        <v>130</v>
      </c>
      <c r="C14" s="68">
        <v>288</v>
      </c>
      <c r="D14" s="37">
        <v>298</v>
      </c>
      <c r="E14" s="52">
        <f t="shared" si="2"/>
        <v>2.4730906163638929E-3</v>
      </c>
      <c r="F14" s="52">
        <f t="shared" si="0"/>
        <v>1.2923076923076924</v>
      </c>
      <c r="G14" s="68">
        <f t="shared" si="1"/>
        <v>168</v>
      </c>
      <c r="H14" s="68">
        <f t="shared" si="3"/>
        <v>10</v>
      </c>
    </row>
    <row r="15" spans="1:8">
      <c r="A15" s="57" t="s">
        <v>188</v>
      </c>
      <c r="B15" s="121">
        <v>187</v>
      </c>
      <c r="C15" s="68">
        <v>625</v>
      </c>
      <c r="D15" s="37">
        <v>416</v>
      </c>
      <c r="E15" s="52">
        <f t="shared" si="2"/>
        <v>3.4523681087495956E-3</v>
      </c>
      <c r="F15" s="52">
        <f t="shared" si="0"/>
        <v>1.2245989304812834</v>
      </c>
      <c r="G15" s="68">
        <f t="shared" si="1"/>
        <v>229</v>
      </c>
      <c r="H15" s="68">
        <f t="shared" si="3"/>
        <v>-209</v>
      </c>
    </row>
    <row r="16" spans="1:8">
      <c r="A16" s="57" t="s">
        <v>189</v>
      </c>
      <c r="B16" s="121">
        <v>39</v>
      </c>
      <c r="C16" s="68">
        <v>149</v>
      </c>
      <c r="D16" s="37">
        <v>49</v>
      </c>
      <c r="E16" s="52">
        <f t="shared" si="2"/>
        <v>4.0664912819406292E-4</v>
      </c>
      <c r="F16" s="52">
        <f t="shared" si="0"/>
        <v>0.25641025641025639</v>
      </c>
      <c r="G16" s="68">
        <f t="shared" si="1"/>
        <v>10</v>
      </c>
      <c r="H16" s="68">
        <f t="shared" si="3"/>
        <v>-100</v>
      </c>
    </row>
    <row r="17" spans="1:8">
      <c r="A17" s="57" t="s">
        <v>190</v>
      </c>
      <c r="B17" s="121">
        <v>419</v>
      </c>
      <c r="C17" s="68">
        <v>579</v>
      </c>
      <c r="D17" s="37">
        <v>350</v>
      </c>
      <c r="E17" s="52">
        <f t="shared" si="2"/>
        <v>2.9046366299575921E-3</v>
      </c>
      <c r="F17" s="52">
        <f t="shared" si="0"/>
        <v>-0.16467780429594273</v>
      </c>
      <c r="G17" s="68">
        <f t="shared" si="1"/>
        <v>-69</v>
      </c>
      <c r="H17" s="68">
        <f t="shared" si="3"/>
        <v>-229</v>
      </c>
    </row>
    <row r="18" spans="1:8">
      <c r="A18" s="57" t="s">
        <v>191</v>
      </c>
      <c r="B18" s="121">
        <v>92</v>
      </c>
      <c r="C18" s="68">
        <v>490</v>
      </c>
      <c r="D18" s="37">
        <v>194</v>
      </c>
      <c r="E18" s="52">
        <f t="shared" si="2"/>
        <v>1.6099985891764941E-3</v>
      </c>
      <c r="F18" s="52">
        <f t="shared" si="0"/>
        <v>1.1086956521739131</v>
      </c>
      <c r="G18" s="68">
        <f t="shared" si="1"/>
        <v>102</v>
      </c>
      <c r="H18" s="68">
        <f t="shared" si="3"/>
        <v>-296</v>
      </c>
    </row>
    <row r="19" spans="1:8">
      <c r="A19" s="57" t="s">
        <v>192</v>
      </c>
      <c r="B19" s="121">
        <v>95</v>
      </c>
      <c r="C19" s="68">
        <v>367</v>
      </c>
      <c r="D19" s="37">
        <v>232</v>
      </c>
      <c r="E19" s="52">
        <f t="shared" si="2"/>
        <v>1.9253591375718898E-3</v>
      </c>
      <c r="F19" s="52">
        <f t="shared" si="0"/>
        <v>1.4421052631578948</v>
      </c>
      <c r="G19" s="68">
        <f t="shared" si="1"/>
        <v>137</v>
      </c>
      <c r="H19" s="68">
        <f t="shared" si="3"/>
        <v>-135</v>
      </c>
    </row>
    <row r="20" spans="1:8">
      <c r="A20" s="57" t="s">
        <v>193</v>
      </c>
      <c r="B20" s="121">
        <v>405</v>
      </c>
      <c r="C20" s="68">
        <v>611</v>
      </c>
      <c r="D20" s="37">
        <v>405</v>
      </c>
      <c r="E20" s="52">
        <f t="shared" si="2"/>
        <v>3.3610795289509281E-3</v>
      </c>
      <c r="F20" s="52">
        <f t="shared" si="0"/>
        <v>0</v>
      </c>
      <c r="G20" s="68">
        <f t="shared" si="1"/>
        <v>0</v>
      </c>
      <c r="H20" s="68">
        <f t="shared" si="3"/>
        <v>-206</v>
      </c>
    </row>
    <row r="21" spans="1:8">
      <c r="A21" s="57" t="s">
        <v>194</v>
      </c>
      <c r="B21" s="121">
        <v>135</v>
      </c>
      <c r="C21" s="68">
        <v>464</v>
      </c>
      <c r="D21" s="37">
        <v>253</v>
      </c>
      <c r="E21" s="52">
        <f t="shared" si="2"/>
        <v>2.0996373353693453E-3</v>
      </c>
      <c r="F21" s="52">
        <f t="shared" si="0"/>
        <v>0.87407407407407411</v>
      </c>
      <c r="G21" s="68">
        <f t="shared" si="1"/>
        <v>118</v>
      </c>
      <c r="H21" s="68">
        <f t="shared" si="3"/>
        <v>-211</v>
      </c>
    </row>
    <row r="22" spans="1:8">
      <c r="A22" s="57" t="s">
        <v>195</v>
      </c>
      <c r="B22" s="121">
        <v>4082</v>
      </c>
      <c r="C22" s="68">
        <v>6723</v>
      </c>
      <c r="D22" s="37">
        <v>6412</v>
      </c>
      <c r="E22" s="52">
        <f t="shared" si="2"/>
        <v>5.3212943060823088E-2</v>
      </c>
      <c r="F22" s="52">
        <f t="shared" si="0"/>
        <v>0.57079862812346893</v>
      </c>
      <c r="G22" s="68">
        <f t="shared" si="1"/>
        <v>2330</v>
      </c>
      <c r="H22" s="68">
        <f t="shared" si="3"/>
        <v>-311</v>
      </c>
    </row>
    <row r="23" spans="1:8">
      <c r="A23" s="57" t="s">
        <v>196</v>
      </c>
      <c r="B23" s="121">
        <v>397</v>
      </c>
      <c r="C23" s="68">
        <v>738</v>
      </c>
      <c r="D23" s="37">
        <v>697</v>
      </c>
      <c r="E23" s="52">
        <f t="shared" si="2"/>
        <v>5.7843763745155478E-3</v>
      </c>
      <c r="F23" s="52">
        <f t="shared" si="0"/>
        <v>0.75566750629722923</v>
      </c>
      <c r="G23" s="68">
        <f t="shared" si="1"/>
        <v>300</v>
      </c>
      <c r="H23" s="68">
        <f t="shared" si="3"/>
        <v>-41</v>
      </c>
    </row>
    <row r="24" spans="1:8">
      <c r="A24" s="57" t="s">
        <v>197</v>
      </c>
      <c r="B24" s="121">
        <v>107</v>
      </c>
      <c r="C24" s="68">
        <v>509</v>
      </c>
      <c r="D24" s="37">
        <v>199</v>
      </c>
      <c r="E24" s="52">
        <f t="shared" si="2"/>
        <v>1.6514933981758883E-3</v>
      </c>
      <c r="F24" s="52">
        <f t="shared" si="0"/>
        <v>0.85981308411214952</v>
      </c>
      <c r="G24" s="68">
        <f t="shared" si="1"/>
        <v>92</v>
      </c>
      <c r="H24" s="68">
        <f t="shared" si="3"/>
        <v>-310</v>
      </c>
    </row>
    <row r="25" spans="1:8">
      <c r="A25" s="57" t="s">
        <v>198</v>
      </c>
      <c r="B25" s="121">
        <v>398</v>
      </c>
      <c r="C25" s="68">
        <v>1062</v>
      </c>
      <c r="D25" s="37">
        <v>563</v>
      </c>
      <c r="E25" s="52">
        <f t="shared" si="2"/>
        <v>4.6723154933317841E-3</v>
      </c>
      <c r="F25" s="52">
        <f t="shared" si="0"/>
        <v>0.41457286432160806</v>
      </c>
      <c r="G25" s="68">
        <f t="shared" si="1"/>
        <v>165</v>
      </c>
      <c r="H25" s="68">
        <f t="shared" si="3"/>
        <v>-499</v>
      </c>
    </row>
    <row r="26" spans="1:8">
      <c r="A26" s="57" t="s">
        <v>199</v>
      </c>
      <c r="B26" s="121">
        <v>1133</v>
      </c>
      <c r="C26" s="68">
        <v>2060</v>
      </c>
      <c r="D26" s="37">
        <v>1744</v>
      </c>
      <c r="E26" s="52">
        <f t="shared" si="2"/>
        <v>1.4473389378988689E-2</v>
      </c>
      <c r="F26" s="52">
        <f t="shared" si="0"/>
        <v>0.5392762577228597</v>
      </c>
      <c r="G26" s="68">
        <f t="shared" si="1"/>
        <v>611</v>
      </c>
      <c r="H26" s="68">
        <f t="shared" si="3"/>
        <v>-316</v>
      </c>
    </row>
    <row r="27" spans="1:8">
      <c r="A27" s="57" t="s">
        <v>112</v>
      </c>
      <c r="B27" s="121">
        <v>546</v>
      </c>
      <c r="C27" s="68">
        <v>1754</v>
      </c>
      <c r="D27" s="37">
        <v>1055</v>
      </c>
      <c r="E27" s="52">
        <f t="shared" si="2"/>
        <v>8.7554046988721716E-3</v>
      </c>
      <c r="F27" s="52">
        <f t="shared" si="0"/>
        <v>0.93223443223443225</v>
      </c>
      <c r="G27" s="68">
        <f t="shared" si="1"/>
        <v>509</v>
      </c>
      <c r="H27" s="68">
        <f t="shared" si="3"/>
        <v>-699</v>
      </c>
    </row>
    <row r="28" spans="1:8">
      <c r="A28" s="57" t="s">
        <v>200</v>
      </c>
      <c r="B28" s="121">
        <v>587</v>
      </c>
      <c r="C28" s="68">
        <v>949</v>
      </c>
      <c r="D28" s="37">
        <v>809</v>
      </c>
      <c r="E28" s="52">
        <f t="shared" si="2"/>
        <v>6.7138600961019774E-3</v>
      </c>
      <c r="F28" s="52">
        <f t="shared" si="0"/>
        <v>0.37819420783645658</v>
      </c>
      <c r="G28" s="68">
        <f t="shared" si="1"/>
        <v>222</v>
      </c>
      <c r="H28" s="68">
        <f t="shared" si="3"/>
        <v>-140</v>
      </c>
    </row>
    <row r="29" spans="1:8">
      <c r="A29" s="57" t="s">
        <v>201</v>
      </c>
      <c r="B29" s="121">
        <v>313</v>
      </c>
      <c r="C29" s="68">
        <v>613</v>
      </c>
      <c r="D29" s="37">
        <v>492</v>
      </c>
      <c r="E29" s="52">
        <f t="shared" si="2"/>
        <v>4.0830892055403866E-3</v>
      </c>
      <c r="F29" s="52">
        <f t="shared" si="0"/>
        <v>0.5718849840255591</v>
      </c>
      <c r="G29" s="68">
        <f t="shared" si="1"/>
        <v>179</v>
      </c>
      <c r="H29" s="68">
        <f t="shared" si="3"/>
        <v>-121</v>
      </c>
    </row>
    <row r="30" spans="1:8">
      <c r="A30" s="57" t="s">
        <v>202</v>
      </c>
      <c r="B30" s="121">
        <v>447</v>
      </c>
      <c r="C30" s="68">
        <v>1514</v>
      </c>
      <c r="D30" s="37">
        <v>758</v>
      </c>
      <c r="E30" s="52">
        <f t="shared" si="2"/>
        <v>6.2906130443081574E-3</v>
      </c>
      <c r="F30" s="52">
        <f t="shared" si="0"/>
        <v>0.69574944071588363</v>
      </c>
      <c r="G30" s="68">
        <f t="shared" si="1"/>
        <v>311</v>
      </c>
      <c r="H30" s="68">
        <f t="shared" si="3"/>
        <v>-756</v>
      </c>
    </row>
    <row r="31" spans="1:8">
      <c r="A31" s="57" t="s">
        <v>203</v>
      </c>
      <c r="B31" s="121">
        <v>179</v>
      </c>
      <c r="C31" s="68">
        <v>534</v>
      </c>
      <c r="D31" s="37">
        <v>278</v>
      </c>
      <c r="E31" s="52">
        <f t="shared" si="2"/>
        <v>2.3071113803663163E-3</v>
      </c>
      <c r="F31" s="52">
        <f t="shared" si="0"/>
        <v>0.55307262569832405</v>
      </c>
      <c r="G31" s="68">
        <f t="shared" si="1"/>
        <v>99</v>
      </c>
      <c r="H31" s="68">
        <f t="shared" si="3"/>
        <v>-256</v>
      </c>
    </row>
    <row r="32" spans="1:8">
      <c r="A32" s="57" t="s">
        <v>204</v>
      </c>
      <c r="B32" s="121">
        <v>396</v>
      </c>
      <c r="C32" s="68">
        <v>1243</v>
      </c>
      <c r="D32" s="37">
        <v>977</v>
      </c>
      <c r="E32" s="52">
        <f t="shared" si="2"/>
        <v>8.1080856784816226E-3</v>
      </c>
      <c r="F32" s="52">
        <f t="shared" si="0"/>
        <v>1.4671717171717171</v>
      </c>
      <c r="G32" s="68">
        <f t="shared" si="1"/>
        <v>581</v>
      </c>
      <c r="H32" s="68">
        <f t="shared" si="3"/>
        <v>-266</v>
      </c>
    </row>
    <row r="33" spans="1:8">
      <c r="A33" s="57" t="s">
        <v>205</v>
      </c>
      <c r="B33" s="121">
        <v>807</v>
      </c>
      <c r="C33" s="68">
        <v>1813</v>
      </c>
      <c r="D33" s="37">
        <v>1200</v>
      </c>
      <c r="E33" s="52">
        <f t="shared" si="2"/>
        <v>9.958754159854602E-3</v>
      </c>
      <c r="F33" s="52">
        <f t="shared" si="0"/>
        <v>0.48698884758364314</v>
      </c>
      <c r="G33" s="68">
        <f t="shared" si="1"/>
        <v>393</v>
      </c>
      <c r="H33" s="68">
        <f t="shared" si="3"/>
        <v>-613</v>
      </c>
    </row>
    <row r="34" spans="1:8">
      <c r="A34" s="57" t="s">
        <v>206</v>
      </c>
      <c r="B34" s="121">
        <v>2448</v>
      </c>
      <c r="C34" s="68">
        <v>3099</v>
      </c>
      <c r="D34" s="37">
        <v>2491</v>
      </c>
      <c r="E34" s="52">
        <f t="shared" si="2"/>
        <v>2.067271384349818E-2</v>
      </c>
      <c r="F34" s="52">
        <f t="shared" si="0"/>
        <v>1.7565359477124183E-2</v>
      </c>
      <c r="G34" s="68">
        <f t="shared" si="1"/>
        <v>43</v>
      </c>
      <c r="H34" s="68">
        <f t="shared" si="3"/>
        <v>-608</v>
      </c>
    </row>
    <row r="35" spans="1:8">
      <c r="A35" s="57" t="s">
        <v>207</v>
      </c>
      <c r="B35" s="121">
        <v>251</v>
      </c>
      <c r="C35" s="68">
        <v>561</v>
      </c>
      <c r="D35" s="37">
        <v>446</v>
      </c>
      <c r="E35" s="52">
        <f t="shared" si="2"/>
        <v>3.7013369627459606E-3</v>
      </c>
      <c r="F35" s="52">
        <f t="shared" si="0"/>
        <v>0.77689243027888444</v>
      </c>
      <c r="G35" s="68">
        <f t="shared" si="1"/>
        <v>195</v>
      </c>
      <c r="H35" s="68">
        <f t="shared" si="3"/>
        <v>-115</v>
      </c>
    </row>
    <row r="36" spans="1:8">
      <c r="A36" s="57" t="s">
        <v>208</v>
      </c>
      <c r="B36" s="121">
        <v>88</v>
      </c>
      <c r="C36" s="68">
        <v>321</v>
      </c>
      <c r="D36" s="37">
        <v>92</v>
      </c>
      <c r="E36" s="52">
        <f t="shared" si="2"/>
        <v>7.6350448558885279E-4</v>
      </c>
      <c r="F36" s="52">
        <f t="shared" si="0"/>
        <v>4.5454545454545456E-2</v>
      </c>
      <c r="G36" s="68">
        <f t="shared" si="1"/>
        <v>4</v>
      </c>
      <c r="H36" s="68">
        <f t="shared" si="3"/>
        <v>-229</v>
      </c>
    </row>
    <row r="37" spans="1:8">
      <c r="A37" s="57" t="s">
        <v>209</v>
      </c>
      <c r="B37" s="121">
        <v>63</v>
      </c>
      <c r="C37" s="68">
        <v>201</v>
      </c>
      <c r="D37" s="37">
        <v>99</v>
      </c>
      <c r="E37" s="52">
        <f t="shared" si="2"/>
        <v>8.2159721818800464E-4</v>
      </c>
      <c r="F37" s="52">
        <f t="shared" si="0"/>
        <v>0.5714285714285714</v>
      </c>
      <c r="G37" s="68">
        <f t="shared" si="1"/>
        <v>36</v>
      </c>
      <c r="H37" s="68">
        <f t="shared" si="3"/>
        <v>-102</v>
      </c>
    </row>
    <row r="38" spans="1:8">
      <c r="A38" s="57" t="s">
        <v>210</v>
      </c>
      <c r="B38" s="121">
        <v>899</v>
      </c>
      <c r="C38" s="68">
        <v>1900</v>
      </c>
      <c r="D38" s="37">
        <v>1224</v>
      </c>
      <c r="E38" s="52">
        <f t="shared" si="2"/>
        <v>1.0157929243051695E-2</v>
      </c>
      <c r="F38" s="52">
        <f t="shared" si="0"/>
        <v>0.3615127919911012</v>
      </c>
      <c r="G38" s="68">
        <f t="shared" si="1"/>
        <v>325</v>
      </c>
      <c r="H38" s="68">
        <f t="shared" si="3"/>
        <v>-676</v>
      </c>
    </row>
    <row r="39" spans="1:8">
      <c r="A39" s="57" t="s">
        <v>211</v>
      </c>
      <c r="B39" s="121">
        <v>46</v>
      </c>
      <c r="C39" s="68">
        <v>197</v>
      </c>
      <c r="D39" s="37">
        <v>163</v>
      </c>
      <c r="E39" s="52">
        <f t="shared" si="2"/>
        <v>1.3527307733802502E-3</v>
      </c>
      <c r="F39" s="52">
        <f t="shared" si="0"/>
        <v>2.5434782608695654</v>
      </c>
      <c r="G39" s="68">
        <f t="shared" si="1"/>
        <v>117</v>
      </c>
      <c r="H39" s="68">
        <f t="shared" si="3"/>
        <v>-34</v>
      </c>
    </row>
    <row r="40" spans="1:8">
      <c r="A40" s="57" t="s">
        <v>212</v>
      </c>
      <c r="B40" s="121">
        <v>332</v>
      </c>
      <c r="C40" s="68">
        <v>730</v>
      </c>
      <c r="D40" s="37">
        <v>387</v>
      </c>
      <c r="E40" s="52">
        <f t="shared" si="2"/>
        <v>3.211698216553109E-3</v>
      </c>
      <c r="F40" s="52">
        <f t="shared" si="0"/>
        <v>0.16566265060240964</v>
      </c>
      <c r="G40" s="68">
        <f t="shared" si="1"/>
        <v>55</v>
      </c>
      <c r="H40" s="68">
        <f t="shared" si="3"/>
        <v>-343</v>
      </c>
    </row>
    <row r="41" spans="1:8">
      <c r="A41" s="57" t="s">
        <v>213</v>
      </c>
      <c r="B41" s="121">
        <v>23531</v>
      </c>
      <c r="C41" s="68">
        <v>34605</v>
      </c>
      <c r="D41" s="37">
        <v>33294</v>
      </c>
      <c r="E41" s="52">
        <f t="shared" si="2"/>
        <v>0.27630563416516596</v>
      </c>
      <c r="F41" s="52">
        <f t="shared" si="0"/>
        <v>0.41489949428413581</v>
      </c>
      <c r="G41" s="68">
        <f t="shared" si="1"/>
        <v>9763</v>
      </c>
      <c r="H41" s="68">
        <f t="shared" si="3"/>
        <v>-1311</v>
      </c>
    </row>
    <row r="42" spans="1:8">
      <c r="A42" s="57" t="s">
        <v>214</v>
      </c>
      <c r="B42" s="121">
        <v>5507</v>
      </c>
      <c r="C42" s="68">
        <v>8813</v>
      </c>
      <c r="D42" s="37">
        <v>7472</v>
      </c>
      <c r="E42" s="52">
        <f t="shared" si="2"/>
        <v>6.2009842568694656E-2</v>
      </c>
      <c r="F42" s="52">
        <f t="shared" si="0"/>
        <v>0.35681859451607045</v>
      </c>
      <c r="G42" s="68">
        <f t="shared" si="1"/>
        <v>1965</v>
      </c>
      <c r="H42" s="68">
        <f t="shared" si="3"/>
        <v>-1341</v>
      </c>
    </row>
    <row r="43" spans="1:8">
      <c r="A43" s="57" t="s">
        <v>215</v>
      </c>
      <c r="B43" s="121">
        <v>1059</v>
      </c>
      <c r="C43" s="68">
        <v>2403</v>
      </c>
      <c r="D43" s="37">
        <v>1417</v>
      </c>
      <c r="E43" s="52">
        <f t="shared" si="2"/>
        <v>1.1759628870428309E-2</v>
      </c>
      <c r="F43" s="52">
        <f t="shared" si="0"/>
        <v>0.33805476864966949</v>
      </c>
      <c r="G43" s="68">
        <f t="shared" si="1"/>
        <v>358</v>
      </c>
      <c r="H43" s="68">
        <f t="shared" si="3"/>
        <v>-986</v>
      </c>
    </row>
    <row r="44" spans="1:8">
      <c r="A44" s="57" t="s">
        <v>216</v>
      </c>
      <c r="B44" s="121">
        <v>238</v>
      </c>
      <c r="C44" s="68">
        <v>423</v>
      </c>
      <c r="D44" s="37">
        <v>260</v>
      </c>
      <c r="E44" s="52">
        <f t="shared" si="2"/>
        <v>2.1577300679684972E-3</v>
      </c>
      <c r="F44" s="52">
        <f t="shared" si="0"/>
        <v>9.2436974789915971E-2</v>
      </c>
      <c r="G44" s="68">
        <f t="shared" si="1"/>
        <v>22</v>
      </c>
      <c r="H44" s="68">
        <f t="shared" si="3"/>
        <v>-163</v>
      </c>
    </row>
    <row r="45" spans="1:8">
      <c r="A45" s="57" t="s">
        <v>217</v>
      </c>
      <c r="B45" s="121">
        <v>315</v>
      </c>
      <c r="C45" s="68">
        <v>574</v>
      </c>
      <c r="D45" s="37">
        <v>466</v>
      </c>
      <c r="E45" s="52">
        <f t="shared" si="2"/>
        <v>3.8673161987435372E-3</v>
      </c>
      <c r="F45" s="52">
        <f t="shared" si="0"/>
        <v>0.47936507936507938</v>
      </c>
      <c r="G45" s="68">
        <f t="shared" si="1"/>
        <v>151</v>
      </c>
      <c r="H45" s="68">
        <f t="shared" si="3"/>
        <v>-108</v>
      </c>
    </row>
    <row r="46" spans="1:8">
      <c r="A46" s="57" t="s">
        <v>218</v>
      </c>
      <c r="B46" s="121">
        <v>66</v>
      </c>
      <c r="C46" s="68">
        <v>382</v>
      </c>
      <c r="D46" s="37">
        <v>183</v>
      </c>
      <c r="E46" s="52">
        <f t="shared" si="2"/>
        <v>1.5187100093778268E-3</v>
      </c>
      <c r="F46" s="52">
        <f t="shared" si="0"/>
        <v>1.7727272727272727</v>
      </c>
      <c r="G46" s="68">
        <f t="shared" si="1"/>
        <v>117</v>
      </c>
      <c r="H46" s="68">
        <f t="shared" si="3"/>
        <v>-199</v>
      </c>
    </row>
    <row r="47" spans="1:8">
      <c r="A47" s="57" t="s">
        <v>219</v>
      </c>
      <c r="B47" s="121">
        <v>225</v>
      </c>
      <c r="C47" s="68">
        <v>864</v>
      </c>
      <c r="D47" s="37">
        <v>397</v>
      </c>
      <c r="E47" s="52">
        <f t="shared" si="2"/>
        <v>3.2946878345518973E-3</v>
      </c>
      <c r="F47" s="52">
        <f t="shared" si="0"/>
        <v>0.76444444444444448</v>
      </c>
      <c r="G47" s="68">
        <f t="shared" si="1"/>
        <v>172</v>
      </c>
      <c r="H47" s="68">
        <f t="shared" si="3"/>
        <v>-467</v>
      </c>
    </row>
    <row r="48" spans="1:8">
      <c r="A48" s="57" t="s">
        <v>220</v>
      </c>
      <c r="B48" s="121">
        <v>1380</v>
      </c>
      <c r="C48" s="68">
        <v>3137</v>
      </c>
      <c r="D48" s="37">
        <v>2157</v>
      </c>
      <c r="E48" s="52">
        <f t="shared" si="2"/>
        <v>1.7900860602338649E-2</v>
      </c>
      <c r="F48" s="52">
        <f t="shared" si="0"/>
        <v>0.56304347826086953</v>
      </c>
      <c r="G48" s="68">
        <f t="shared" si="1"/>
        <v>777</v>
      </c>
      <c r="H48" s="68">
        <f t="shared" si="3"/>
        <v>-980</v>
      </c>
    </row>
    <row r="49" spans="1:8">
      <c r="A49" s="57" t="s">
        <v>222</v>
      </c>
      <c r="B49" s="121">
        <v>50</v>
      </c>
      <c r="C49" s="68">
        <v>95</v>
      </c>
      <c r="D49" s="37">
        <v>70</v>
      </c>
      <c r="E49" s="52">
        <f t="shared" si="2"/>
        <v>5.8092732599151846E-4</v>
      </c>
      <c r="F49" s="52">
        <f t="shared" si="0"/>
        <v>0.4</v>
      </c>
      <c r="G49" s="68">
        <f t="shared" si="1"/>
        <v>20</v>
      </c>
      <c r="H49" s="68">
        <f t="shared" si="3"/>
        <v>-25</v>
      </c>
    </row>
    <row r="50" spans="1:8">
      <c r="A50" s="57" t="s">
        <v>130</v>
      </c>
      <c r="B50" s="121">
        <v>160</v>
      </c>
      <c r="C50" s="68">
        <v>496</v>
      </c>
      <c r="D50" s="37">
        <v>293</v>
      </c>
      <c r="E50" s="52">
        <f t="shared" si="2"/>
        <v>2.4315958073644985E-3</v>
      </c>
      <c r="F50" s="52">
        <f t="shared" si="0"/>
        <v>0.83125000000000004</v>
      </c>
      <c r="G50" s="68">
        <f t="shared" si="1"/>
        <v>133</v>
      </c>
      <c r="H50" s="68">
        <f t="shared" si="3"/>
        <v>-203</v>
      </c>
    </row>
    <row r="51" spans="1:8">
      <c r="A51" s="57" t="s">
        <v>223</v>
      </c>
      <c r="B51" s="121">
        <v>273</v>
      </c>
      <c r="C51" s="68">
        <v>451</v>
      </c>
      <c r="D51" s="37">
        <v>449</v>
      </c>
      <c r="E51" s="52">
        <f t="shared" si="2"/>
        <v>3.726233848145597E-3</v>
      </c>
      <c r="F51" s="52">
        <f t="shared" si="0"/>
        <v>0.64468864468864473</v>
      </c>
      <c r="G51" s="68">
        <f t="shared" si="1"/>
        <v>176</v>
      </c>
      <c r="H51" s="68">
        <f t="shared" si="3"/>
        <v>-2</v>
      </c>
    </row>
    <row r="52" spans="1:8">
      <c r="A52" s="57" t="s">
        <v>221</v>
      </c>
      <c r="B52" s="121">
        <v>95</v>
      </c>
      <c r="C52" s="68">
        <v>194</v>
      </c>
      <c r="D52" s="37">
        <v>167</v>
      </c>
      <c r="E52" s="52">
        <f t="shared" si="2"/>
        <v>1.3859266205797655E-3</v>
      </c>
      <c r="F52" s="52">
        <f t="shared" si="0"/>
        <v>0.75789473684210529</v>
      </c>
      <c r="G52" s="68">
        <f t="shared" si="1"/>
        <v>72</v>
      </c>
      <c r="H52" s="68">
        <f t="shared" si="3"/>
        <v>-27</v>
      </c>
    </row>
    <row r="53" spans="1:8">
      <c r="A53" s="57" t="s">
        <v>224</v>
      </c>
      <c r="B53" s="121">
        <v>3270</v>
      </c>
      <c r="C53" s="68">
        <v>4200</v>
      </c>
      <c r="D53" s="37">
        <v>3716</v>
      </c>
      <c r="E53" s="52">
        <f t="shared" si="2"/>
        <v>3.0838942048349752E-2</v>
      </c>
      <c r="F53" s="52">
        <f t="shared" si="0"/>
        <v>0.13639143730886849</v>
      </c>
      <c r="G53" s="68">
        <f t="shared" si="1"/>
        <v>446</v>
      </c>
      <c r="H53" s="68">
        <f t="shared" si="3"/>
        <v>-484</v>
      </c>
    </row>
    <row r="54" spans="1:8">
      <c r="A54" s="57" t="s">
        <v>225</v>
      </c>
      <c r="B54" s="121">
        <v>1371</v>
      </c>
      <c r="C54" s="68">
        <v>3674</v>
      </c>
      <c r="D54" s="37">
        <v>2445</v>
      </c>
      <c r="E54" s="52">
        <f t="shared" si="2"/>
        <v>2.029096160070375E-2</v>
      </c>
      <c r="F54" s="52">
        <f t="shared" si="0"/>
        <v>0.78336980306345738</v>
      </c>
      <c r="G54" s="68">
        <f t="shared" si="1"/>
        <v>1074</v>
      </c>
      <c r="H54" s="68">
        <f t="shared" si="3"/>
        <v>-1229</v>
      </c>
    </row>
    <row r="55" spans="1:8">
      <c r="A55" s="57" t="s">
        <v>226</v>
      </c>
      <c r="B55" s="121">
        <v>572</v>
      </c>
      <c r="C55" s="68">
        <v>1567</v>
      </c>
      <c r="D55" s="37">
        <v>602</v>
      </c>
      <c r="E55" s="52">
        <f t="shared" si="2"/>
        <v>4.9959750035270586E-3</v>
      </c>
      <c r="F55" s="52">
        <f t="shared" si="0"/>
        <v>5.2447552447552448E-2</v>
      </c>
      <c r="G55" s="68">
        <f t="shared" si="1"/>
        <v>30</v>
      </c>
      <c r="H55" s="68">
        <f t="shared" si="3"/>
        <v>-965</v>
      </c>
    </row>
    <row r="56" spans="1:8">
      <c r="A56" s="57" t="s">
        <v>227</v>
      </c>
      <c r="B56" s="121">
        <v>526</v>
      </c>
      <c r="C56" s="68">
        <v>1207</v>
      </c>
      <c r="D56" s="37">
        <v>714</v>
      </c>
      <c r="E56" s="52">
        <f t="shared" si="2"/>
        <v>5.9254587251134881E-3</v>
      </c>
      <c r="F56" s="52">
        <f t="shared" si="0"/>
        <v>0.35741444866920152</v>
      </c>
      <c r="G56" s="68">
        <f t="shared" si="1"/>
        <v>188</v>
      </c>
      <c r="H56" s="68">
        <f t="shared" si="3"/>
        <v>-493</v>
      </c>
    </row>
    <row r="57" spans="1:8">
      <c r="A57" s="57" t="s">
        <v>228</v>
      </c>
      <c r="B57" s="121">
        <v>1265</v>
      </c>
      <c r="C57" s="68">
        <v>2416</v>
      </c>
      <c r="D57" s="37">
        <v>1855</v>
      </c>
      <c r="E57" s="52">
        <f t="shared" si="2"/>
        <v>1.5394574138775239E-2</v>
      </c>
      <c r="F57" s="52">
        <f t="shared" si="0"/>
        <v>0.466403162055336</v>
      </c>
      <c r="G57" s="68">
        <f t="shared" si="1"/>
        <v>590</v>
      </c>
      <c r="H57" s="68">
        <f t="shared" si="3"/>
        <v>-561</v>
      </c>
    </row>
    <row r="58" spans="1:8">
      <c r="A58" s="57" t="s">
        <v>229</v>
      </c>
      <c r="B58" s="121">
        <v>317</v>
      </c>
      <c r="C58" s="68">
        <v>968</v>
      </c>
      <c r="D58" s="37">
        <v>539</v>
      </c>
      <c r="E58" s="52">
        <f t="shared" si="2"/>
        <v>4.4731404101346923E-3</v>
      </c>
      <c r="F58" s="52">
        <f t="shared" si="0"/>
        <v>0.70031545741324919</v>
      </c>
      <c r="G58" s="68">
        <f t="shared" si="1"/>
        <v>222</v>
      </c>
      <c r="H58" s="68">
        <f t="shared" si="3"/>
        <v>-429</v>
      </c>
    </row>
    <row r="59" spans="1:8">
      <c r="A59" s="57" t="s">
        <v>230</v>
      </c>
      <c r="B59" s="121">
        <v>1551</v>
      </c>
      <c r="C59" s="68">
        <v>2732</v>
      </c>
      <c r="D59" s="37">
        <v>2085</v>
      </c>
      <c r="E59" s="52">
        <f t="shared" si="2"/>
        <v>1.7303335352747373E-2</v>
      </c>
      <c r="F59" s="52">
        <f t="shared" si="0"/>
        <v>0.34429400386847198</v>
      </c>
      <c r="G59" s="68">
        <f t="shared" si="1"/>
        <v>534</v>
      </c>
      <c r="H59" s="68">
        <f t="shared" si="3"/>
        <v>-647</v>
      </c>
    </row>
    <row r="60" spans="1:8">
      <c r="A60" s="57" t="s">
        <v>231</v>
      </c>
      <c r="B60" s="121">
        <v>997</v>
      </c>
      <c r="C60" s="68">
        <v>2313</v>
      </c>
      <c r="D60" s="37">
        <v>1322</v>
      </c>
      <c r="E60" s="52">
        <f t="shared" si="2"/>
        <v>1.0971227499439819E-2</v>
      </c>
      <c r="F60" s="52">
        <f t="shared" si="0"/>
        <v>0.32597793380140422</v>
      </c>
      <c r="G60" s="68">
        <f t="shared" si="1"/>
        <v>325</v>
      </c>
      <c r="H60" s="68">
        <f t="shared" si="3"/>
        <v>-991</v>
      </c>
    </row>
    <row r="61" spans="1:8">
      <c r="A61" s="57" t="s">
        <v>232</v>
      </c>
      <c r="B61" s="121">
        <v>129</v>
      </c>
      <c r="C61" s="68">
        <v>183</v>
      </c>
      <c r="D61" s="37">
        <v>177</v>
      </c>
      <c r="E61" s="52">
        <f t="shared" si="2"/>
        <v>1.4689162385785538E-3</v>
      </c>
      <c r="F61" s="52">
        <f t="shared" si="0"/>
        <v>0.37209302325581395</v>
      </c>
      <c r="G61" s="68">
        <f t="shared" si="1"/>
        <v>48</v>
      </c>
      <c r="H61" s="68">
        <f t="shared" si="3"/>
        <v>-6</v>
      </c>
    </row>
    <row r="62" spans="1:8">
      <c r="A62" s="57" t="s">
        <v>233</v>
      </c>
      <c r="B62" s="121">
        <v>140</v>
      </c>
      <c r="C62" s="68">
        <v>626</v>
      </c>
      <c r="D62" s="37">
        <v>260</v>
      </c>
      <c r="E62" s="52">
        <f t="shared" si="2"/>
        <v>2.1577300679684972E-3</v>
      </c>
      <c r="F62" s="52">
        <f t="shared" si="0"/>
        <v>0.8571428571428571</v>
      </c>
      <c r="G62" s="68">
        <f t="shared" si="1"/>
        <v>120</v>
      </c>
      <c r="H62" s="68">
        <f t="shared" si="3"/>
        <v>-366</v>
      </c>
    </row>
    <row r="63" spans="1:8">
      <c r="A63" s="57" t="s">
        <v>234</v>
      </c>
      <c r="B63" s="121">
        <v>258</v>
      </c>
      <c r="C63" s="68">
        <v>704</v>
      </c>
      <c r="D63" s="37">
        <v>367</v>
      </c>
      <c r="E63" s="52">
        <f t="shared" si="2"/>
        <v>3.0457189805555324E-3</v>
      </c>
      <c r="F63" s="52">
        <f t="shared" si="0"/>
        <v>0.42248062015503873</v>
      </c>
      <c r="G63" s="68">
        <f t="shared" si="1"/>
        <v>109</v>
      </c>
      <c r="H63" s="68">
        <f t="shared" si="3"/>
        <v>-337</v>
      </c>
    </row>
    <row r="64" spans="1:8">
      <c r="A64" s="57" t="s">
        <v>235</v>
      </c>
      <c r="B64" s="121">
        <v>319</v>
      </c>
      <c r="C64" s="68">
        <v>858</v>
      </c>
      <c r="D64" s="37">
        <v>620</v>
      </c>
      <c r="E64" s="52">
        <f t="shared" si="2"/>
        <v>5.1453563159248776E-3</v>
      </c>
      <c r="F64" s="52">
        <f t="shared" si="0"/>
        <v>0.94357366771159878</v>
      </c>
      <c r="G64" s="68">
        <f t="shared" si="1"/>
        <v>301</v>
      </c>
      <c r="H64" s="68">
        <f t="shared" si="3"/>
        <v>-238</v>
      </c>
    </row>
    <row r="65" spans="1:8">
      <c r="A65" s="57" t="s">
        <v>236</v>
      </c>
      <c r="B65" s="121">
        <v>361</v>
      </c>
      <c r="C65" s="68">
        <v>703</v>
      </c>
      <c r="D65" s="37">
        <v>574</v>
      </c>
      <c r="E65" s="52">
        <f t="shared" si="2"/>
        <v>4.7636040731304516E-3</v>
      </c>
      <c r="F65" s="52">
        <f t="shared" si="0"/>
        <v>0.59002770083102496</v>
      </c>
      <c r="G65" s="68">
        <f t="shared" si="1"/>
        <v>213</v>
      </c>
      <c r="H65" s="68">
        <f t="shared" si="3"/>
        <v>-129</v>
      </c>
    </row>
    <row r="66" spans="1:8">
      <c r="A66" s="57" t="s">
        <v>237</v>
      </c>
      <c r="B66" s="121">
        <v>225</v>
      </c>
      <c r="C66" s="68">
        <v>542</v>
      </c>
      <c r="D66" s="37">
        <v>299</v>
      </c>
      <c r="E66" s="52">
        <f t="shared" si="2"/>
        <v>2.4813895781637717E-3</v>
      </c>
      <c r="F66" s="52">
        <f t="shared" ref="F66:F83" si="4">(D66-B66)/B66</f>
        <v>0.3288888888888889</v>
      </c>
      <c r="G66" s="68">
        <f t="shared" ref="G66:G83" si="5">D66-B66</f>
        <v>74</v>
      </c>
      <c r="H66" s="68">
        <f t="shared" si="3"/>
        <v>-243</v>
      </c>
    </row>
    <row r="67" spans="1:8">
      <c r="A67" s="57" t="s">
        <v>238</v>
      </c>
      <c r="B67" s="121">
        <v>814</v>
      </c>
      <c r="C67" s="68">
        <v>1418</v>
      </c>
      <c r="D67" s="37">
        <v>1327</v>
      </c>
      <c r="E67" s="52">
        <f t="shared" ref="E67:E83" si="6">D67/$D$83</f>
        <v>1.1012722308439214E-2</v>
      </c>
      <c r="F67" s="52">
        <f t="shared" si="4"/>
        <v>0.63022113022113024</v>
      </c>
      <c r="G67" s="68">
        <f t="shared" si="5"/>
        <v>513</v>
      </c>
      <c r="H67" s="68">
        <f t="shared" ref="H67:H83" si="7">D67-C67</f>
        <v>-91</v>
      </c>
    </row>
    <row r="68" spans="1:8">
      <c r="A68" s="57" t="s">
        <v>239</v>
      </c>
      <c r="B68" s="121">
        <v>652</v>
      </c>
      <c r="C68" s="68">
        <v>1549</v>
      </c>
      <c r="D68" s="37">
        <v>1133</v>
      </c>
      <c r="E68" s="52">
        <f t="shared" si="6"/>
        <v>9.4027237192627205E-3</v>
      </c>
      <c r="F68" s="52">
        <f t="shared" si="4"/>
        <v>0.73773006134969321</v>
      </c>
      <c r="G68" s="68">
        <f t="shared" si="5"/>
        <v>481</v>
      </c>
      <c r="H68" s="68">
        <f t="shared" si="7"/>
        <v>-416</v>
      </c>
    </row>
    <row r="69" spans="1:8">
      <c r="A69" s="57" t="s">
        <v>240</v>
      </c>
      <c r="B69" s="121">
        <v>114</v>
      </c>
      <c r="C69" s="68">
        <v>451</v>
      </c>
      <c r="D69" s="37">
        <v>224</v>
      </c>
      <c r="E69" s="52">
        <f t="shared" si="6"/>
        <v>1.8589674431728591E-3</v>
      </c>
      <c r="F69" s="52">
        <f t="shared" si="4"/>
        <v>0.96491228070175439</v>
      </c>
      <c r="G69" s="68">
        <f t="shared" si="5"/>
        <v>110</v>
      </c>
      <c r="H69" s="68">
        <f t="shared" si="7"/>
        <v>-227</v>
      </c>
    </row>
    <row r="70" spans="1:8">
      <c r="A70" s="57" t="s">
        <v>241</v>
      </c>
      <c r="B70" s="121">
        <v>115</v>
      </c>
      <c r="C70" s="68">
        <v>306</v>
      </c>
      <c r="D70" s="37">
        <v>216</v>
      </c>
      <c r="E70" s="52">
        <f t="shared" si="6"/>
        <v>1.7925757487738283E-3</v>
      </c>
      <c r="F70" s="52">
        <f t="shared" si="4"/>
        <v>0.87826086956521743</v>
      </c>
      <c r="G70" s="68">
        <f t="shared" si="5"/>
        <v>101</v>
      </c>
      <c r="H70" s="68">
        <f t="shared" si="7"/>
        <v>-90</v>
      </c>
    </row>
    <row r="71" spans="1:8">
      <c r="A71" s="57" t="s">
        <v>242</v>
      </c>
      <c r="B71" s="121">
        <v>402</v>
      </c>
      <c r="C71" s="68">
        <v>1244</v>
      </c>
      <c r="D71" s="37">
        <v>1264</v>
      </c>
      <c r="E71" s="52">
        <f t="shared" si="6"/>
        <v>1.0489887715046848E-2</v>
      </c>
      <c r="F71" s="52">
        <f t="shared" si="4"/>
        <v>2.144278606965174</v>
      </c>
      <c r="G71" s="68">
        <f t="shared" si="5"/>
        <v>862</v>
      </c>
      <c r="H71" s="68">
        <f t="shared" si="7"/>
        <v>20</v>
      </c>
    </row>
    <row r="72" spans="1:8">
      <c r="A72" s="57" t="s">
        <v>243</v>
      </c>
      <c r="B72" s="121">
        <v>613</v>
      </c>
      <c r="C72" s="68">
        <v>1933</v>
      </c>
      <c r="D72" s="37">
        <v>1443</v>
      </c>
      <c r="E72" s="52">
        <f t="shared" si="6"/>
        <v>1.1975401877225159E-2</v>
      </c>
      <c r="F72" s="52">
        <f t="shared" si="4"/>
        <v>1.3539967373572595</v>
      </c>
      <c r="G72" s="68">
        <f t="shared" si="5"/>
        <v>830</v>
      </c>
      <c r="H72" s="68">
        <f t="shared" si="7"/>
        <v>-490</v>
      </c>
    </row>
    <row r="73" spans="1:8">
      <c r="A73" s="57" t="s">
        <v>244</v>
      </c>
      <c r="B73" s="121">
        <v>158</v>
      </c>
      <c r="C73" s="68">
        <v>258</v>
      </c>
      <c r="D73" s="37">
        <v>266</v>
      </c>
      <c r="E73" s="52">
        <f t="shared" si="6"/>
        <v>2.2075238387677699E-3</v>
      </c>
      <c r="F73" s="52">
        <f t="shared" si="4"/>
        <v>0.68354430379746833</v>
      </c>
      <c r="G73" s="68">
        <f t="shared" si="5"/>
        <v>108</v>
      </c>
      <c r="H73" s="68">
        <f t="shared" si="7"/>
        <v>8</v>
      </c>
    </row>
    <row r="74" spans="1:8">
      <c r="A74" s="57" t="s">
        <v>245</v>
      </c>
      <c r="B74" s="121">
        <v>2196</v>
      </c>
      <c r="C74" s="68">
        <v>2895</v>
      </c>
      <c r="D74" s="37">
        <v>2771</v>
      </c>
      <c r="E74" s="52">
        <f t="shared" si="6"/>
        <v>2.2996423147464251E-2</v>
      </c>
      <c r="F74" s="52">
        <f t="shared" si="4"/>
        <v>0.26183970856102001</v>
      </c>
      <c r="G74" s="68">
        <f t="shared" si="5"/>
        <v>575</v>
      </c>
      <c r="H74" s="68">
        <f t="shared" si="7"/>
        <v>-124</v>
      </c>
    </row>
    <row r="75" spans="1:8">
      <c r="A75" s="57" t="s">
        <v>246</v>
      </c>
      <c r="B75" s="121">
        <v>315</v>
      </c>
      <c r="C75" s="68">
        <v>647</v>
      </c>
      <c r="D75" s="37">
        <v>626</v>
      </c>
      <c r="E75" s="52">
        <f t="shared" si="6"/>
        <v>5.1951500867241512E-3</v>
      </c>
      <c r="F75" s="52">
        <f t="shared" si="4"/>
        <v>0.98730158730158735</v>
      </c>
      <c r="G75" s="68">
        <f t="shared" si="5"/>
        <v>311</v>
      </c>
      <c r="H75" s="68">
        <f t="shared" si="7"/>
        <v>-21</v>
      </c>
    </row>
    <row r="76" spans="1:8">
      <c r="A76" s="57" t="s">
        <v>247</v>
      </c>
      <c r="B76" s="121">
        <v>568</v>
      </c>
      <c r="C76" s="68">
        <v>1487</v>
      </c>
      <c r="D76" s="37">
        <v>958</v>
      </c>
      <c r="E76" s="52">
        <f t="shared" si="6"/>
        <v>7.9504054042839247E-3</v>
      </c>
      <c r="F76" s="52">
        <f t="shared" si="4"/>
        <v>0.68661971830985913</v>
      </c>
      <c r="G76" s="68">
        <f t="shared" si="5"/>
        <v>390</v>
      </c>
      <c r="H76" s="68">
        <f t="shared" si="7"/>
        <v>-529</v>
      </c>
    </row>
    <row r="77" spans="1:8">
      <c r="A77" s="57" t="s">
        <v>248</v>
      </c>
      <c r="B77" s="121">
        <v>26</v>
      </c>
      <c r="C77" s="68">
        <v>157</v>
      </c>
      <c r="D77" s="37">
        <v>50</v>
      </c>
      <c r="E77" s="52">
        <f t="shared" si="6"/>
        <v>4.1494808999394177E-4</v>
      </c>
      <c r="F77" s="52">
        <f t="shared" si="4"/>
        <v>0.92307692307692313</v>
      </c>
      <c r="G77" s="68">
        <f t="shared" si="5"/>
        <v>24</v>
      </c>
      <c r="H77" s="68">
        <f t="shared" si="7"/>
        <v>-107</v>
      </c>
    </row>
    <row r="78" spans="1:8">
      <c r="A78" s="57" t="s">
        <v>249</v>
      </c>
      <c r="B78" s="121">
        <v>572</v>
      </c>
      <c r="C78" s="68">
        <v>1081</v>
      </c>
      <c r="D78" s="37">
        <v>708</v>
      </c>
      <c r="E78" s="52">
        <f t="shared" si="6"/>
        <v>5.8756649543142154E-3</v>
      </c>
      <c r="F78" s="52">
        <f t="shared" si="4"/>
        <v>0.23776223776223776</v>
      </c>
      <c r="G78" s="68">
        <f t="shared" si="5"/>
        <v>136</v>
      </c>
      <c r="H78" s="68">
        <f t="shared" si="7"/>
        <v>-373</v>
      </c>
    </row>
    <row r="79" spans="1:8">
      <c r="A79" s="57" t="s">
        <v>250</v>
      </c>
      <c r="B79" s="121">
        <v>367</v>
      </c>
      <c r="C79" s="68">
        <v>1317</v>
      </c>
      <c r="D79" s="37">
        <v>528</v>
      </c>
      <c r="E79" s="52">
        <f t="shared" si="6"/>
        <v>4.3818518303360247E-3</v>
      </c>
      <c r="F79" s="52">
        <f t="shared" si="4"/>
        <v>0.43869209809264303</v>
      </c>
      <c r="G79" s="68">
        <f t="shared" si="5"/>
        <v>161</v>
      </c>
      <c r="H79" s="68">
        <f t="shared" si="7"/>
        <v>-789</v>
      </c>
    </row>
    <row r="80" spans="1:8">
      <c r="A80" s="57" t="s">
        <v>251</v>
      </c>
      <c r="B80" s="121">
        <v>238</v>
      </c>
      <c r="C80" s="68">
        <v>490</v>
      </c>
      <c r="D80" s="37">
        <v>435</v>
      </c>
      <c r="E80" s="52">
        <f t="shared" si="6"/>
        <v>3.6100483829472935E-3</v>
      </c>
      <c r="F80" s="52">
        <f t="shared" si="4"/>
        <v>0.82773109243697474</v>
      </c>
      <c r="G80" s="68">
        <f t="shared" si="5"/>
        <v>197</v>
      </c>
      <c r="H80" s="68">
        <f t="shared" si="7"/>
        <v>-55</v>
      </c>
    </row>
    <row r="81" spans="1:9">
      <c r="A81" s="57" t="s">
        <v>252</v>
      </c>
      <c r="B81" s="121">
        <v>206</v>
      </c>
      <c r="C81" s="68">
        <v>1056</v>
      </c>
      <c r="D81" s="37">
        <v>352</v>
      </c>
      <c r="E81" s="52">
        <f t="shared" si="6"/>
        <v>2.9212345535573501E-3</v>
      </c>
      <c r="F81" s="52">
        <f t="shared" si="4"/>
        <v>0.70873786407766992</v>
      </c>
      <c r="G81" s="68">
        <f t="shared" si="5"/>
        <v>146</v>
      </c>
      <c r="H81" s="68">
        <f t="shared" si="7"/>
        <v>-704</v>
      </c>
    </row>
    <row r="82" spans="1:9">
      <c r="A82" s="57" t="s">
        <v>253</v>
      </c>
      <c r="B82" s="121">
        <v>549</v>
      </c>
      <c r="C82" s="68">
        <v>1308</v>
      </c>
      <c r="D82" s="37">
        <v>785</v>
      </c>
      <c r="E82" s="52">
        <f t="shared" si="6"/>
        <v>6.5146850129048856E-3</v>
      </c>
      <c r="F82" s="52">
        <f t="shared" si="4"/>
        <v>0.42987249544626593</v>
      </c>
      <c r="G82" s="68">
        <f t="shared" si="5"/>
        <v>236</v>
      </c>
      <c r="H82" s="68">
        <f t="shared" si="7"/>
        <v>-523</v>
      </c>
    </row>
    <row r="83" spans="1:9" s="12" customFormat="1">
      <c r="A83" s="58" t="s">
        <v>173</v>
      </c>
      <c r="B83" s="120">
        <v>81808</v>
      </c>
      <c r="C83" s="84">
        <v>153744</v>
      </c>
      <c r="D83" s="87">
        <v>120497</v>
      </c>
      <c r="E83" s="52">
        <f t="shared" si="6"/>
        <v>1</v>
      </c>
      <c r="F83" s="52">
        <f t="shared" si="4"/>
        <v>0.4729244083708195</v>
      </c>
      <c r="G83" s="68">
        <f t="shared" si="5"/>
        <v>38689</v>
      </c>
      <c r="H83" s="68">
        <f t="shared" si="7"/>
        <v>-33247</v>
      </c>
      <c r="I83" s="24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I83"/>
  <sheetViews>
    <sheetView workbookViewId="0">
      <pane ySplit="1" topLeftCell="A70" activePane="bottomLeft" state="frozen"/>
      <selection pane="bottomLeft" activeCell="G2" sqref="G2:H83"/>
    </sheetView>
  </sheetViews>
  <sheetFormatPr defaultColWidth="8.81640625" defaultRowHeight="16.5" customHeight="1"/>
  <cols>
    <col min="1" max="1" width="18.26953125" style="8" bestFit="1" customWidth="1"/>
    <col min="2" max="2" width="12" style="8" customWidth="1"/>
    <col min="3" max="3" width="12" style="8" bestFit="1" customWidth="1"/>
    <col min="4" max="4" width="12" style="8" customWidth="1"/>
    <col min="5" max="5" width="21.453125" style="8" customWidth="1"/>
    <col min="6" max="6" width="31.1796875" style="8" customWidth="1"/>
    <col min="7" max="7" width="36.7265625" style="8" customWidth="1"/>
    <col min="8" max="16384" width="8.81640625" style="8"/>
  </cols>
  <sheetData>
    <row r="1" spans="1:8" ht="55.5" customHeight="1">
      <c r="A1" s="25" t="s">
        <v>174</v>
      </c>
      <c r="B1" s="59">
        <v>42036</v>
      </c>
      <c r="C1" s="59">
        <v>42370</v>
      </c>
      <c r="D1" s="59">
        <v>42401</v>
      </c>
      <c r="E1" s="1" t="s">
        <v>297</v>
      </c>
      <c r="F1" s="2" t="s">
        <v>317</v>
      </c>
      <c r="G1" s="2" t="s">
        <v>318</v>
      </c>
      <c r="H1" s="2" t="s">
        <v>263</v>
      </c>
    </row>
    <row r="2" spans="1:8" ht="16.5" customHeight="1">
      <c r="A2" s="57" t="s">
        <v>175</v>
      </c>
      <c r="B2" s="90">
        <v>1057</v>
      </c>
      <c r="C2" s="68">
        <v>1853</v>
      </c>
      <c r="D2" s="37">
        <v>1304</v>
      </c>
      <c r="E2" s="52">
        <f>D2/$D$83</f>
        <v>2.3478996741028827E-2</v>
      </c>
      <c r="F2" s="52">
        <f t="shared" ref="F2:F65" si="0">(D2-B2)/B2</f>
        <v>0.23368022705771049</v>
      </c>
      <c r="G2" s="68">
        <f t="shared" ref="G2:G65" si="1">D2-B2</f>
        <v>247</v>
      </c>
      <c r="H2" s="68">
        <f>D2-C2</f>
        <v>-549</v>
      </c>
    </row>
    <row r="3" spans="1:8" ht="16.5" customHeight="1">
      <c r="A3" s="57" t="s">
        <v>176</v>
      </c>
      <c r="B3" s="90">
        <v>105</v>
      </c>
      <c r="C3" s="68">
        <v>299</v>
      </c>
      <c r="D3" s="37">
        <v>173</v>
      </c>
      <c r="E3" s="52">
        <f t="shared" ref="E3:E66" si="2">D3/$D$83</f>
        <v>3.1149282486180882E-3</v>
      </c>
      <c r="F3" s="52">
        <f t="shared" si="0"/>
        <v>0.64761904761904765</v>
      </c>
      <c r="G3" s="68">
        <f t="shared" si="1"/>
        <v>68</v>
      </c>
      <c r="H3" s="68">
        <f t="shared" ref="H3:H66" si="3">D3-C3</f>
        <v>-126</v>
      </c>
    </row>
    <row r="4" spans="1:8" ht="16.5" customHeight="1">
      <c r="A4" s="57" t="s">
        <v>177</v>
      </c>
      <c r="B4" s="90">
        <v>181</v>
      </c>
      <c r="C4" s="68">
        <v>644</v>
      </c>
      <c r="D4" s="37">
        <v>263</v>
      </c>
      <c r="E4" s="52">
        <f t="shared" si="2"/>
        <v>4.7354111525234523E-3</v>
      </c>
      <c r="F4" s="52">
        <f t="shared" si="0"/>
        <v>0.45303867403314918</v>
      </c>
      <c r="G4" s="68">
        <f t="shared" si="1"/>
        <v>82</v>
      </c>
      <c r="H4" s="68">
        <f t="shared" si="3"/>
        <v>-381</v>
      </c>
    </row>
    <row r="5" spans="1:8" ht="16.5" customHeight="1">
      <c r="A5" s="57" t="s">
        <v>178</v>
      </c>
      <c r="B5" s="90">
        <v>29</v>
      </c>
      <c r="C5" s="68">
        <v>104</v>
      </c>
      <c r="D5" s="37">
        <v>38</v>
      </c>
      <c r="E5" s="52">
        <f t="shared" si="2"/>
        <v>6.8420389276004252E-4</v>
      </c>
      <c r="F5" s="52">
        <f t="shared" si="0"/>
        <v>0.31034482758620691</v>
      </c>
      <c r="G5" s="68">
        <f t="shared" si="1"/>
        <v>9</v>
      </c>
      <c r="H5" s="68">
        <f t="shared" si="3"/>
        <v>-66</v>
      </c>
    </row>
    <row r="6" spans="1:8" ht="16.5" customHeight="1">
      <c r="A6" s="57" t="s">
        <v>179</v>
      </c>
      <c r="B6" s="90">
        <v>66</v>
      </c>
      <c r="C6" s="68">
        <v>265</v>
      </c>
      <c r="D6" s="37">
        <v>154</v>
      </c>
      <c r="E6" s="52">
        <f t="shared" si="2"/>
        <v>2.772826302238067E-3</v>
      </c>
      <c r="F6" s="52">
        <f t="shared" si="0"/>
        <v>1.3333333333333333</v>
      </c>
      <c r="G6" s="68">
        <f t="shared" si="1"/>
        <v>88</v>
      </c>
      <c r="H6" s="68">
        <f t="shared" si="3"/>
        <v>-111</v>
      </c>
    </row>
    <row r="7" spans="1:8" ht="16.5" customHeight="1">
      <c r="A7" s="57" t="s">
        <v>180</v>
      </c>
      <c r="B7" s="90">
        <v>75</v>
      </c>
      <c r="C7" s="68">
        <v>212</v>
      </c>
      <c r="D7" s="37">
        <v>143</v>
      </c>
      <c r="E7" s="52">
        <f t="shared" si="2"/>
        <v>2.5747672806496337E-3</v>
      </c>
      <c r="F7" s="52">
        <f t="shared" si="0"/>
        <v>0.90666666666666662</v>
      </c>
      <c r="G7" s="68">
        <f t="shared" si="1"/>
        <v>68</v>
      </c>
      <c r="H7" s="68">
        <f t="shared" si="3"/>
        <v>-69</v>
      </c>
    </row>
    <row r="8" spans="1:8" ht="16.5" customHeight="1">
      <c r="A8" s="57" t="s">
        <v>181</v>
      </c>
      <c r="B8" s="90">
        <v>2545</v>
      </c>
      <c r="C8" s="68">
        <v>4766</v>
      </c>
      <c r="D8" s="37">
        <v>3902</v>
      </c>
      <c r="E8" s="52">
        <f t="shared" si="2"/>
        <v>7.0256936567097E-2</v>
      </c>
      <c r="F8" s="52">
        <f t="shared" si="0"/>
        <v>0.5332023575638507</v>
      </c>
      <c r="G8" s="68">
        <f t="shared" si="1"/>
        <v>1357</v>
      </c>
      <c r="H8" s="68">
        <f t="shared" si="3"/>
        <v>-864</v>
      </c>
    </row>
    <row r="9" spans="1:8" ht="16.5" customHeight="1">
      <c r="A9" s="57" t="s">
        <v>182</v>
      </c>
      <c r="B9" s="90">
        <v>841</v>
      </c>
      <c r="C9" s="68">
        <v>3526</v>
      </c>
      <c r="D9" s="37">
        <v>2322</v>
      </c>
      <c r="E9" s="52">
        <f t="shared" si="2"/>
        <v>4.1808458920758386E-2</v>
      </c>
      <c r="F9" s="52">
        <f t="shared" si="0"/>
        <v>1.760998810939358</v>
      </c>
      <c r="G9" s="68">
        <f t="shared" si="1"/>
        <v>1481</v>
      </c>
      <c r="H9" s="68">
        <f t="shared" si="3"/>
        <v>-1204</v>
      </c>
    </row>
    <row r="10" spans="1:8" ht="16.5" customHeight="1">
      <c r="A10" s="57" t="s">
        <v>183</v>
      </c>
      <c r="B10" s="90">
        <v>13</v>
      </c>
      <c r="C10" s="68">
        <v>64</v>
      </c>
      <c r="D10" s="37">
        <v>20</v>
      </c>
      <c r="E10" s="52">
        <f t="shared" si="2"/>
        <v>3.6010731197896976E-4</v>
      </c>
      <c r="F10" s="52">
        <f t="shared" si="0"/>
        <v>0.53846153846153844</v>
      </c>
      <c r="G10" s="68">
        <f t="shared" si="1"/>
        <v>7</v>
      </c>
      <c r="H10" s="68">
        <f t="shared" si="3"/>
        <v>-44</v>
      </c>
    </row>
    <row r="11" spans="1:8" ht="16.5" customHeight="1">
      <c r="A11" s="57" t="s">
        <v>184</v>
      </c>
      <c r="B11" s="90">
        <v>90</v>
      </c>
      <c r="C11" s="68">
        <v>162</v>
      </c>
      <c r="D11" s="37">
        <v>116</v>
      </c>
      <c r="E11" s="52">
        <f t="shared" si="2"/>
        <v>2.0886224094780245E-3</v>
      </c>
      <c r="F11" s="52">
        <f t="shared" si="0"/>
        <v>0.28888888888888886</v>
      </c>
      <c r="G11" s="68">
        <f t="shared" si="1"/>
        <v>26</v>
      </c>
      <c r="H11" s="68">
        <f t="shared" si="3"/>
        <v>-46</v>
      </c>
    </row>
    <row r="12" spans="1:8" ht="16.5" customHeight="1">
      <c r="A12" s="57" t="s">
        <v>185</v>
      </c>
      <c r="B12" s="90">
        <v>287</v>
      </c>
      <c r="C12" s="68">
        <v>677</v>
      </c>
      <c r="D12" s="37">
        <v>681</v>
      </c>
      <c r="E12" s="52">
        <f t="shared" si="2"/>
        <v>1.226165397288392E-2</v>
      </c>
      <c r="F12" s="52">
        <f t="shared" si="0"/>
        <v>1.372822299651568</v>
      </c>
      <c r="G12" s="68">
        <f t="shared" si="1"/>
        <v>394</v>
      </c>
      <c r="H12" s="68">
        <f t="shared" si="3"/>
        <v>4</v>
      </c>
    </row>
    <row r="13" spans="1:8" ht="16.5" customHeight="1">
      <c r="A13" s="57" t="s">
        <v>186</v>
      </c>
      <c r="B13" s="90">
        <v>449</v>
      </c>
      <c r="C13" s="68">
        <v>800</v>
      </c>
      <c r="D13" s="37">
        <v>617</v>
      </c>
      <c r="E13" s="52">
        <f t="shared" si="2"/>
        <v>1.1109310574551216E-2</v>
      </c>
      <c r="F13" s="52">
        <f t="shared" si="0"/>
        <v>0.37416481069042318</v>
      </c>
      <c r="G13" s="68">
        <f t="shared" si="1"/>
        <v>168</v>
      </c>
      <c r="H13" s="68">
        <f t="shared" si="3"/>
        <v>-183</v>
      </c>
    </row>
    <row r="14" spans="1:8" ht="16.5" customHeight="1">
      <c r="A14" s="57" t="s">
        <v>187</v>
      </c>
      <c r="B14" s="90">
        <v>52</v>
      </c>
      <c r="C14" s="68">
        <v>119</v>
      </c>
      <c r="D14" s="37">
        <v>110</v>
      </c>
      <c r="E14" s="52">
        <f t="shared" si="2"/>
        <v>1.9805902158843334E-3</v>
      </c>
      <c r="F14" s="52">
        <f t="shared" si="0"/>
        <v>1.1153846153846154</v>
      </c>
      <c r="G14" s="68">
        <f t="shared" si="1"/>
        <v>58</v>
      </c>
      <c r="H14" s="68">
        <f t="shared" si="3"/>
        <v>-9</v>
      </c>
    </row>
    <row r="15" spans="1:8" ht="16.5" customHeight="1">
      <c r="A15" s="57" t="s">
        <v>188</v>
      </c>
      <c r="B15" s="90">
        <v>121</v>
      </c>
      <c r="C15" s="68">
        <v>345</v>
      </c>
      <c r="D15" s="37">
        <v>281</v>
      </c>
      <c r="E15" s="52">
        <f t="shared" si="2"/>
        <v>5.0595077333045252E-3</v>
      </c>
      <c r="F15" s="52">
        <f t="shared" si="0"/>
        <v>1.3223140495867769</v>
      </c>
      <c r="G15" s="68">
        <f t="shared" si="1"/>
        <v>160</v>
      </c>
      <c r="H15" s="68">
        <f t="shared" si="3"/>
        <v>-64</v>
      </c>
    </row>
    <row r="16" spans="1:8" ht="16.5" customHeight="1">
      <c r="A16" s="57" t="s">
        <v>189</v>
      </c>
      <c r="B16" s="90">
        <v>10</v>
      </c>
      <c r="C16" s="68">
        <v>77</v>
      </c>
      <c r="D16" s="37">
        <v>14</v>
      </c>
      <c r="E16" s="52">
        <f t="shared" si="2"/>
        <v>2.5207511838527884E-4</v>
      </c>
      <c r="F16" s="52">
        <f t="shared" si="0"/>
        <v>0.4</v>
      </c>
      <c r="G16" s="68">
        <f t="shared" si="1"/>
        <v>4</v>
      </c>
      <c r="H16" s="68">
        <f t="shared" si="3"/>
        <v>-63</v>
      </c>
    </row>
    <row r="17" spans="1:8" ht="16.5" customHeight="1">
      <c r="A17" s="57" t="s">
        <v>190</v>
      </c>
      <c r="B17" s="90">
        <v>143</v>
      </c>
      <c r="C17" s="68">
        <v>300</v>
      </c>
      <c r="D17" s="37">
        <v>181</v>
      </c>
      <c r="E17" s="52">
        <f t="shared" si="2"/>
        <v>3.2589711734096762E-3</v>
      </c>
      <c r="F17" s="52">
        <f t="shared" si="0"/>
        <v>0.26573426573426573</v>
      </c>
      <c r="G17" s="68">
        <f t="shared" si="1"/>
        <v>38</v>
      </c>
      <c r="H17" s="68">
        <f t="shared" si="3"/>
        <v>-119</v>
      </c>
    </row>
    <row r="18" spans="1:8" ht="16.5" customHeight="1">
      <c r="A18" s="57" t="s">
        <v>191</v>
      </c>
      <c r="B18" s="90">
        <v>41</v>
      </c>
      <c r="C18" s="68">
        <v>298</v>
      </c>
      <c r="D18" s="37">
        <v>115</v>
      </c>
      <c r="E18" s="52">
        <f t="shared" si="2"/>
        <v>2.070617043879076E-3</v>
      </c>
      <c r="F18" s="52">
        <f t="shared" si="0"/>
        <v>1.8048780487804879</v>
      </c>
      <c r="G18" s="68">
        <f t="shared" si="1"/>
        <v>74</v>
      </c>
      <c r="H18" s="68">
        <f t="shared" si="3"/>
        <v>-183</v>
      </c>
    </row>
    <row r="19" spans="1:8" ht="16.5" customHeight="1">
      <c r="A19" s="57" t="s">
        <v>192</v>
      </c>
      <c r="B19" s="90">
        <v>33</v>
      </c>
      <c r="C19" s="68">
        <v>149</v>
      </c>
      <c r="D19" s="37">
        <v>78</v>
      </c>
      <c r="E19" s="52">
        <f t="shared" si="2"/>
        <v>1.4044185167179819E-3</v>
      </c>
      <c r="F19" s="52">
        <f t="shared" si="0"/>
        <v>1.3636363636363635</v>
      </c>
      <c r="G19" s="68">
        <f t="shared" si="1"/>
        <v>45</v>
      </c>
      <c r="H19" s="68">
        <f t="shared" si="3"/>
        <v>-71</v>
      </c>
    </row>
    <row r="20" spans="1:8" ht="16.5" customHeight="1">
      <c r="A20" s="57" t="s">
        <v>193</v>
      </c>
      <c r="B20" s="90">
        <v>203</v>
      </c>
      <c r="C20" s="68">
        <v>249</v>
      </c>
      <c r="D20" s="37">
        <v>158</v>
      </c>
      <c r="E20" s="52">
        <f t="shared" si="2"/>
        <v>2.8448477646338607E-3</v>
      </c>
      <c r="F20" s="52">
        <f t="shared" si="0"/>
        <v>-0.22167487684729065</v>
      </c>
      <c r="G20" s="68">
        <f t="shared" si="1"/>
        <v>-45</v>
      </c>
      <c r="H20" s="68">
        <f t="shared" si="3"/>
        <v>-91</v>
      </c>
    </row>
    <row r="21" spans="1:8" ht="16.5" customHeight="1">
      <c r="A21" s="57" t="s">
        <v>194</v>
      </c>
      <c r="B21" s="90">
        <v>65</v>
      </c>
      <c r="C21" s="68">
        <v>217</v>
      </c>
      <c r="D21" s="37">
        <v>116</v>
      </c>
      <c r="E21" s="52">
        <f t="shared" si="2"/>
        <v>2.0886224094780245E-3</v>
      </c>
      <c r="F21" s="52">
        <f t="shared" si="0"/>
        <v>0.7846153846153846</v>
      </c>
      <c r="G21" s="68">
        <f t="shared" si="1"/>
        <v>51</v>
      </c>
      <c r="H21" s="68">
        <f t="shared" si="3"/>
        <v>-101</v>
      </c>
    </row>
    <row r="22" spans="1:8" ht="16.5" customHeight="1">
      <c r="A22" s="57" t="s">
        <v>195</v>
      </c>
      <c r="B22" s="90">
        <v>1882</v>
      </c>
      <c r="C22" s="68">
        <v>3413</v>
      </c>
      <c r="D22" s="37">
        <v>3237</v>
      </c>
      <c r="E22" s="52">
        <f t="shared" si="2"/>
        <v>5.8283368443796252E-2</v>
      </c>
      <c r="F22" s="52">
        <f t="shared" si="0"/>
        <v>0.71997874601487777</v>
      </c>
      <c r="G22" s="68">
        <f t="shared" si="1"/>
        <v>1355</v>
      </c>
      <c r="H22" s="68">
        <f t="shared" si="3"/>
        <v>-176</v>
      </c>
    </row>
    <row r="23" spans="1:8" ht="16.5" customHeight="1">
      <c r="A23" s="57" t="s">
        <v>196</v>
      </c>
      <c r="B23" s="90">
        <v>163</v>
      </c>
      <c r="C23" s="68">
        <v>330</v>
      </c>
      <c r="D23" s="37">
        <v>330</v>
      </c>
      <c r="E23" s="52">
        <f t="shared" si="2"/>
        <v>5.9417706476530005E-3</v>
      </c>
      <c r="F23" s="52">
        <f t="shared" si="0"/>
        <v>1.0245398773006136</v>
      </c>
      <c r="G23" s="68">
        <f t="shared" si="1"/>
        <v>167</v>
      </c>
      <c r="H23" s="68">
        <f t="shared" si="3"/>
        <v>0</v>
      </c>
    </row>
    <row r="24" spans="1:8" ht="16.5" customHeight="1">
      <c r="A24" s="57" t="s">
        <v>197</v>
      </c>
      <c r="B24" s="90">
        <v>43</v>
      </c>
      <c r="C24" s="68">
        <v>195</v>
      </c>
      <c r="D24" s="37">
        <v>79</v>
      </c>
      <c r="E24" s="52">
        <f t="shared" si="2"/>
        <v>1.4224238823169304E-3</v>
      </c>
      <c r="F24" s="52">
        <f t="shared" si="0"/>
        <v>0.83720930232558144</v>
      </c>
      <c r="G24" s="68">
        <f t="shared" si="1"/>
        <v>36</v>
      </c>
      <c r="H24" s="68">
        <f t="shared" si="3"/>
        <v>-116</v>
      </c>
    </row>
    <row r="25" spans="1:8" ht="16.5" customHeight="1">
      <c r="A25" s="57" t="s">
        <v>198</v>
      </c>
      <c r="B25" s="90">
        <v>125</v>
      </c>
      <c r="C25" s="68">
        <v>352</v>
      </c>
      <c r="D25" s="37">
        <v>207</v>
      </c>
      <c r="E25" s="52">
        <f t="shared" si="2"/>
        <v>3.7271106789823366E-3</v>
      </c>
      <c r="F25" s="52">
        <f t="shared" si="0"/>
        <v>0.65600000000000003</v>
      </c>
      <c r="G25" s="68">
        <f t="shared" si="1"/>
        <v>82</v>
      </c>
      <c r="H25" s="68">
        <f t="shared" si="3"/>
        <v>-145</v>
      </c>
    </row>
    <row r="26" spans="1:8" ht="16.5" customHeight="1">
      <c r="A26" s="57" t="s">
        <v>199</v>
      </c>
      <c r="B26" s="90">
        <v>515</v>
      </c>
      <c r="C26" s="68">
        <v>961</v>
      </c>
      <c r="D26" s="37">
        <v>814</v>
      </c>
      <c r="E26" s="52">
        <f t="shared" si="2"/>
        <v>1.4656367597544068E-2</v>
      </c>
      <c r="F26" s="52">
        <f t="shared" si="0"/>
        <v>0.58058252427184465</v>
      </c>
      <c r="G26" s="68">
        <f t="shared" si="1"/>
        <v>299</v>
      </c>
      <c r="H26" s="68">
        <f t="shared" si="3"/>
        <v>-147</v>
      </c>
    </row>
    <row r="27" spans="1:8" ht="16.5" customHeight="1">
      <c r="A27" s="57" t="s">
        <v>112</v>
      </c>
      <c r="B27" s="90">
        <v>271</v>
      </c>
      <c r="C27" s="68">
        <v>1079</v>
      </c>
      <c r="D27" s="37">
        <v>690</v>
      </c>
      <c r="E27" s="52">
        <f t="shared" si="2"/>
        <v>1.2423702263274456E-2</v>
      </c>
      <c r="F27" s="52">
        <f t="shared" si="0"/>
        <v>1.5461254612546125</v>
      </c>
      <c r="G27" s="68">
        <f t="shared" si="1"/>
        <v>419</v>
      </c>
      <c r="H27" s="68">
        <f t="shared" si="3"/>
        <v>-389</v>
      </c>
    </row>
    <row r="28" spans="1:8" ht="16.5" customHeight="1">
      <c r="A28" s="57" t="s">
        <v>200</v>
      </c>
      <c r="B28" s="90">
        <v>208</v>
      </c>
      <c r="C28" s="68">
        <v>408</v>
      </c>
      <c r="D28" s="37">
        <v>371</v>
      </c>
      <c r="E28" s="52">
        <f t="shared" si="2"/>
        <v>6.6799906372098884E-3</v>
      </c>
      <c r="F28" s="52">
        <f t="shared" si="0"/>
        <v>0.78365384615384615</v>
      </c>
      <c r="G28" s="68">
        <f t="shared" si="1"/>
        <v>163</v>
      </c>
      <c r="H28" s="68">
        <f t="shared" si="3"/>
        <v>-37</v>
      </c>
    </row>
    <row r="29" spans="1:8" ht="16.5" customHeight="1">
      <c r="A29" s="57" t="s">
        <v>201</v>
      </c>
      <c r="B29" s="90">
        <v>117</v>
      </c>
      <c r="C29" s="68">
        <v>321</v>
      </c>
      <c r="D29" s="37">
        <v>284</v>
      </c>
      <c r="E29" s="52">
        <f t="shared" si="2"/>
        <v>5.1135238301013705E-3</v>
      </c>
      <c r="F29" s="52">
        <f t="shared" si="0"/>
        <v>1.4273504273504274</v>
      </c>
      <c r="G29" s="68">
        <f t="shared" si="1"/>
        <v>167</v>
      </c>
      <c r="H29" s="68">
        <f t="shared" si="3"/>
        <v>-37</v>
      </c>
    </row>
    <row r="30" spans="1:8" ht="16.5" customHeight="1">
      <c r="A30" s="57" t="s">
        <v>202</v>
      </c>
      <c r="B30" s="90">
        <v>216</v>
      </c>
      <c r="C30" s="68">
        <v>649</v>
      </c>
      <c r="D30" s="37">
        <v>315</v>
      </c>
      <c r="E30" s="52">
        <f t="shared" si="2"/>
        <v>5.671690163668773E-3</v>
      </c>
      <c r="F30" s="52">
        <f t="shared" si="0"/>
        <v>0.45833333333333331</v>
      </c>
      <c r="G30" s="68">
        <f t="shared" si="1"/>
        <v>99</v>
      </c>
      <c r="H30" s="68">
        <f t="shared" si="3"/>
        <v>-334</v>
      </c>
    </row>
    <row r="31" spans="1:8" ht="16.5" customHeight="1">
      <c r="A31" s="57" t="s">
        <v>203</v>
      </c>
      <c r="B31" s="90">
        <v>85</v>
      </c>
      <c r="C31" s="68">
        <v>188</v>
      </c>
      <c r="D31" s="37">
        <v>98</v>
      </c>
      <c r="E31" s="52">
        <f t="shared" si="2"/>
        <v>1.7645258286969516E-3</v>
      </c>
      <c r="F31" s="52">
        <f t="shared" si="0"/>
        <v>0.15294117647058825</v>
      </c>
      <c r="G31" s="68">
        <f t="shared" si="1"/>
        <v>13</v>
      </c>
      <c r="H31" s="68">
        <f t="shared" si="3"/>
        <v>-90</v>
      </c>
    </row>
    <row r="32" spans="1:8" ht="16.5" customHeight="1">
      <c r="A32" s="57" t="s">
        <v>204</v>
      </c>
      <c r="B32" s="90">
        <v>104</v>
      </c>
      <c r="C32" s="68">
        <v>395</v>
      </c>
      <c r="D32" s="37">
        <v>357</v>
      </c>
      <c r="E32" s="52">
        <f t="shared" si="2"/>
        <v>6.4279155188246093E-3</v>
      </c>
      <c r="F32" s="52">
        <f t="shared" si="0"/>
        <v>2.4326923076923075</v>
      </c>
      <c r="G32" s="68">
        <f t="shared" si="1"/>
        <v>253</v>
      </c>
      <c r="H32" s="68">
        <f t="shared" si="3"/>
        <v>-38</v>
      </c>
    </row>
    <row r="33" spans="1:8" ht="16.5" customHeight="1">
      <c r="A33" s="57" t="s">
        <v>205</v>
      </c>
      <c r="B33" s="90">
        <v>280</v>
      </c>
      <c r="C33" s="68">
        <v>915</v>
      </c>
      <c r="D33" s="37">
        <v>511</v>
      </c>
      <c r="E33" s="52">
        <f t="shared" si="2"/>
        <v>9.2007418210626763E-3</v>
      </c>
      <c r="F33" s="52">
        <f t="shared" si="0"/>
        <v>0.82499999999999996</v>
      </c>
      <c r="G33" s="68">
        <f t="shared" si="1"/>
        <v>231</v>
      </c>
      <c r="H33" s="68">
        <f t="shared" si="3"/>
        <v>-404</v>
      </c>
    </row>
    <row r="34" spans="1:8" ht="16.5" customHeight="1">
      <c r="A34" s="57" t="s">
        <v>206</v>
      </c>
      <c r="B34" s="90">
        <v>1577</v>
      </c>
      <c r="C34" s="68">
        <v>1576</v>
      </c>
      <c r="D34" s="37">
        <v>1347</v>
      </c>
      <c r="E34" s="52">
        <f t="shared" si="2"/>
        <v>2.425322746178361E-2</v>
      </c>
      <c r="F34" s="52">
        <f t="shared" si="0"/>
        <v>-0.14584654407102093</v>
      </c>
      <c r="G34" s="68">
        <f t="shared" si="1"/>
        <v>-230</v>
      </c>
      <c r="H34" s="68">
        <f t="shared" si="3"/>
        <v>-229</v>
      </c>
    </row>
    <row r="35" spans="1:8" ht="16.5" customHeight="1">
      <c r="A35" s="57" t="s">
        <v>207</v>
      </c>
      <c r="B35" s="90">
        <v>101</v>
      </c>
      <c r="C35" s="68">
        <v>229</v>
      </c>
      <c r="D35" s="37">
        <v>174</v>
      </c>
      <c r="E35" s="52">
        <f t="shared" si="2"/>
        <v>3.1329336142170367E-3</v>
      </c>
      <c r="F35" s="52">
        <f t="shared" si="0"/>
        <v>0.72277227722772275</v>
      </c>
      <c r="G35" s="68">
        <f t="shared" si="1"/>
        <v>73</v>
      </c>
      <c r="H35" s="68">
        <f t="shared" si="3"/>
        <v>-55</v>
      </c>
    </row>
    <row r="36" spans="1:8" ht="16.5" customHeight="1">
      <c r="A36" s="57" t="s">
        <v>208</v>
      </c>
      <c r="B36" s="90">
        <v>35</v>
      </c>
      <c r="C36" s="68">
        <v>87</v>
      </c>
      <c r="D36" s="37">
        <v>37</v>
      </c>
      <c r="E36" s="52">
        <f t="shared" si="2"/>
        <v>6.6619852716109397E-4</v>
      </c>
      <c r="F36" s="52">
        <f t="shared" si="0"/>
        <v>5.7142857142857141E-2</v>
      </c>
      <c r="G36" s="68">
        <f t="shared" si="1"/>
        <v>2</v>
      </c>
      <c r="H36" s="68">
        <f t="shared" si="3"/>
        <v>-50</v>
      </c>
    </row>
    <row r="37" spans="1:8" ht="16.5" customHeight="1">
      <c r="A37" s="57" t="s">
        <v>209</v>
      </c>
      <c r="B37" s="90">
        <v>11</v>
      </c>
      <c r="C37" s="68">
        <v>73</v>
      </c>
      <c r="D37" s="37">
        <v>34</v>
      </c>
      <c r="E37" s="52">
        <f t="shared" si="2"/>
        <v>6.1218243036424854E-4</v>
      </c>
      <c r="F37" s="52">
        <f t="shared" si="0"/>
        <v>2.0909090909090908</v>
      </c>
      <c r="G37" s="68">
        <f t="shared" si="1"/>
        <v>23</v>
      </c>
      <c r="H37" s="68">
        <f t="shared" si="3"/>
        <v>-39</v>
      </c>
    </row>
    <row r="38" spans="1:8" ht="16.5" customHeight="1">
      <c r="A38" s="57" t="s">
        <v>210</v>
      </c>
      <c r="B38" s="90">
        <v>320</v>
      </c>
      <c r="C38" s="68">
        <v>816</v>
      </c>
      <c r="D38" s="37">
        <v>492</v>
      </c>
      <c r="E38" s="52">
        <f t="shared" si="2"/>
        <v>8.8586398746826559E-3</v>
      </c>
      <c r="F38" s="52">
        <f t="shared" si="0"/>
        <v>0.53749999999999998</v>
      </c>
      <c r="G38" s="68">
        <f t="shared" si="1"/>
        <v>172</v>
      </c>
      <c r="H38" s="68">
        <f t="shared" si="3"/>
        <v>-324</v>
      </c>
    </row>
    <row r="39" spans="1:8" ht="16.5" customHeight="1">
      <c r="A39" s="57" t="s">
        <v>211</v>
      </c>
      <c r="B39" s="90">
        <v>7</v>
      </c>
      <c r="C39" s="68">
        <v>65</v>
      </c>
      <c r="D39" s="37">
        <v>25</v>
      </c>
      <c r="E39" s="52">
        <f t="shared" si="2"/>
        <v>4.5013413997371218E-4</v>
      </c>
      <c r="F39" s="52">
        <f t="shared" si="0"/>
        <v>2.5714285714285716</v>
      </c>
      <c r="G39" s="68">
        <f t="shared" si="1"/>
        <v>18</v>
      </c>
      <c r="H39" s="68">
        <f t="shared" si="3"/>
        <v>-40</v>
      </c>
    </row>
    <row r="40" spans="1:8" ht="16.5" customHeight="1">
      <c r="A40" s="57" t="s">
        <v>212</v>
      </c>
      <c r="B40" s="90">
        <v>174</v>
      </c>
      <c r="C40" s="68">
        <v>255</v>
      </c>
      <c r="D40" s="37">
        <v>188</v>
      </c>
      <c r="E40" s="52">
        <f t="shared" si="2"/>
        <v>3.3850087326023153E-3</v>
      </c>
      <c r="F40" s="52">
        <f t="shared" si="0"/>
        <v>8.0459770114942528E-2</v>
      </c>
      <c r="G40" s="68">
        <f t="shared" si="1"/>
        <v>14</v>
      </c>
      <c r="H40" s="68">
        <f t="shared" si="3"/>
        <v>-67</v>
      </c>
    </row>
    <row r="41" spans="1:8" ht="16.5" customHeight="1">
      <c r="A41" s="57" t="s">
        <v>213</v>
      </c>
      <c r="B41" s="90">
        <v>11102</v>
      </c>
      <c r="C41" s="68">
        <v>17813</v>
      </c>
      <c r="D41" s="37">
        <v>17026</v>
      </c>
      <c r="E41" s="52">
        <f t="shared" si="2"/>
        <v>0.30655935468769696</v>
      </c>
      <c r="F41" s="52">
        <f t="shared" si="0"/>
        <v>0.53359754999099263</v>
      </c>
      <c r="G41" s="68">
        <f t="shared" si="1"/>
        <v>5924</v>
      </c>
      <c r="H41" s="68">
        <f t="shared" si="3"/>
        <v>-787</v>
      </c>
    </row>
    <row r="42" spans="1:8" ht="16.5" customHeight="1">
      <c r="A42" s="57" t="s">
        <v>214</v>
      </c>
      <c r="B42" s="90">
        <v>2526</v>
      </c>
      <c r="C42" s="68">
        <v>4466</v>
      </c>
      <c r="D42" s="37">
        <v>3721</v>
      </c>
      <c r="E42" s="52">
        <f t="shared" si="2"/>
        <v>6.6997965393687325E-2</v>
      </c>
      <c r="F42" s="52">
        <f t="shared" si="0"/>
        <v>0.47307996832937449</v>
      </c>
      <c r="G42" s="68">
        <f t="shared" si="1"/>
        <v>1195</v>
      </c>
      <c r="H42" s="68">
        <f t="shared" si="3"/>
        <v>-745</v>
      </c>
    </row>
    <row r="43" spans="1:8" ht="16.5" customHeight="1">
      <c r="A43" s="57" t="s">
        <v>215</v>
      </c>
      <c r="B43" s="90">
        <v>319</v>
      </c>
      <c r="C43" s="68">
        <v>719</v>
      </c>
      <c r="D43" s="37">
        <v>427</v>
      </c>
      <c r="E43" s="52">
        <f t="shared" si="2"/>
        <v>7.6882911107510037E-3</v>
      </c>
      <c r="F43" s="52">
        <f t="shared" si="0"/>
        <v>0.33855799373040751</v>
      </c>
      <c r="G43" s="68">
        <f t="shared" si="1"/>
        <v>108</v>
      </c>
      <c r="H43" s="68">
        <f t="shared" si="3"/>
        <v>-292</v>
      </c>
    </row>
    <row r="44" spans="1:8" ht="16.5" customHeight="1">
      <c r="A44" s="57" t="s">
        <v>216</v>
      </c>
      <c r="B44" s="90">
        <v>78</v>
      </c>
      <c r="C44" s="68">
        <v>162</v>
      </c>
      <c r="D44" s="37">
        <v>114</v>
      </c>
      <c r="E44" s="52">
        <f t="shared" si="2"/>
        <v>2.0526116782801276E-3</v>
      </c>
      <c r="F44" s="52">
        <f t="shared" si="0"/>
        <v>0.46153846153846156</v>
      </c>
      <c r="G44" s="68">
        <f t="shared" si="1"/>
        <v>36</v>
      </c>
      <c r="H44" s="68">
        <f t="shared" si="3"/>
        <v>-48</v>
      </c>
    </row>
    <row r="45" spans="1:8" ht="16.5" customHeight="1">
      <c r="A45" s="57" t="s">
        <v>217</v>
      </c>
      <c r="B45" s="90">
        <v>140</v>
      </c>
      <c r="C45" s="68">
        <v>161</v>
      </c>
      <c r="D45" s="37">
        <v>114</v>
      </c>
      <c r="E45" s="52">
        <f t="shared" si="2"/>
        <v>2.0526116782801276E-3</v>
      </c>
      <c r="F45" s="52">
        <f t="shared" si="0"/>
        <v>-0.18571428571428572</v>
      </c>
      <c r="G45" s="68">
        <f t="shared" si="1"/>
        <v>-26</v>
      </c>
      <c r="H45" s="68">
        <f t="shared" si="3"/>
        <v>-47</v>
      </c>
    </row>
    <row r="46" spans="1:8" ht="16.5" customHeight="1">
      <c r="A46" s="57" t="s">
        <v>218</v>
      </c>
      <c r="B46" s="90">
        <v>27</v>
      </c>
      <c r="C46" s="68">
        <v>147</v>
      </c>
      <c r="D46" s="37">
        <v>58</v>
      </c>
      <c r="E46" s="52">
        <f t="shared" si="2"/>
        <v>1.0443112047390122E-3</v>
      </c>
      <c r="F46" s="52">
        <f t="shared" si="0"/>
        <v>1.1481481481481481</v>
      </c>
      <c r="G46" s="68">
        <f t="shared" si="1"/>
        <v>31</v>
      </c>
      <c r="H46" s="68">
        <f t="shared" si="3"/>
        <v>-89</v>
      </c>
    </row>
    <row r="47" spans="1:8" ht="16.5" customHeight="1">
      <c r="A47" s="57" t="s">
        <v>219</v>
      </c>
      <c r="B47" s="90">
        <v>81</v>
      </c>
      <c r="C47" s="68">
        <v>241</v>
      </c>
      <c r="D47" s="37">
        <v>159</v>
      </c>
      <c r="E47" s="52">
        <f t="shared" si="2"/>
        <v>2.8628531302328092E-3</v>
      </c>
      <c r="F47" s="52">
        <f t="shared" si="0"/>
        <v>0.96296296296296291</v>
      </c>
      <c r="G47" s="68">
        <f t="shared" si="1"/>
        <v>78</v>
      </c>
      <c r="H47" s="68">
        <f t="shared" si="3"/>
        <v>-82</v>
      </c>
    </row>
    <row r="48" spans="1:8" ht="16.5" customHeight="1">
      <c r="A48" s="57" t="s">
        <v>220</v>
      </c>
      <c r="B48" s="90">
        <v>519</v>
      </c>
      <c r="C48" s="68">
        <v>1292</v>
      </c>
      <c r="D48" s="37">
        <v>913</v>
      </c>
      <c r="E48" s="52">
        <f t="shared" si="2"/>
        <v>1.6438898791839969E-2</v>
      </c>
      <c r="F48" s="52">
        <f t="shared" si="0"/>
        <v>0.75915221579961467</v>
      </c>
      <c r="G48" s="68">
        <f t="shared" si="1"/>
        <v>394</v>
      </c>
      <c r="H48" s="68">
        <f t="shared" si="3"/>
        <v>-379</v>
      </c>
    </row>
    <row r="49" spans="1:8" ht="16.5" customHeight="1">
      <c r="A49" s="57" t="s">
        <v>222</v>
      </c>
      <c r="B49" s="90">
        <v>22</v>
      </c>
      <c r="C49" s="68">
        <v>51</v>
      </c>
      <c r="D49" s="37">
        <v>44</v>
      </c>
      <c r="E49" s="52">
        <f t="shared" si="2"/>
        <v>7.9223608635373339E-4</v>
      </c>
      <c r="F49" s="52">
        <f t="shared" si="0"/>
        <v>1</v>
      </c>
      <c r="G49" s="68">
        <f t="shared" si="1"/>
        <v>22</v>
      </c>
      <c r="H49" s="68">
        <f t="shared" si="3"/>
        <v>-7</v>
      </c>
    </row>
    <row r="50" spans="1:8" ht="16.5" customHeight="1">
      <c r="A50" s="57" t="s">
        <v>130</v>
      </c>
      <c r="B50" s="90">
        <v>52</v>
      </c>
      <c r="C50" s="68">
        <v>220</v>
      </c>
      <c r="D50" s="37">
        <v>112</v>
      </c>
      <c r="E50" s="52">
        <f t="shared" si="2"/>
        <v>2.0166009470822307E-3</v>
      </c>
      <c r="F50" s="52">
        <f t="shared" si="0"/>
        <v>1.1538461538461537</v>
      </c>
      <c r="G50" s="68">
        <f t="shared" si="1"/>
        <v>60</v>
      </c>
      <c r="H50" s="68">
        <f t="shared" si="3"/>
        <v>-108</v>
      </c>
    </row>
    <row r="51" spans="1:8" ht="16.5" customHeight="1">
      <c r="A51" s="57" t="s">
        <v>223</v>
      </c>
      <c r="B51" s="90">
        <v>132</v>
      </c>
      <c r="C51" s="68">
        <v>229</v>
      </c>
      <c r="D51" s="37">
        <v>218</v>
      </c>
      <c r="E51" s="52">
        <f t="shared" si="2"/>
        <v>3.9251697005707699E-3</v>
      </c>
      <c r="F51" s="52">
        <f t="shared" si="0"/>
        <v>0.65151515151515149</v>
      </c>
      <c r="G51" s="68">
        <f t="shared" si="1"/>
        <v>86</v>
      </c>
      <c r="H51" s="68">
        <f t="shared" si="3"/>
        <v>-11</v>
      </c>
    </row>
    <row r="52" spans="1:8" ht="16.5" customHeight="1">
      <c r="A52" s="57" t="s">
        <v>221</v>
      </c>
      <c r="B52" s="90">
        <v>48</v>
      </c>
      <c r="C52" s="68">
        <v>97</v>
      </c>
      <c r="D52" s="37">
        <v>90</v>
      </c>
      <c r="E52" s="52">
        <f t="shared" si="2"/>
        <v>1.6204829039053639E-3</v>
      </c>
      <c r="F52" s="52">
        <f t="shared" si="0"/>
        <v>0.875</v>
      </c>
      <c r="G52" s="68">
        <f t="shared" si="1"/>
        <v>42</v>
      </c>
      <c r="H52" s="68">
        <f t="shared" si="3"/>
        <v>-7</v>
      </c>
    </row>
    <row r="53" spans="1:8" ht="16.5" customHeight="1">
      <c r="A53" s="57" t="s">
        <v>224</v>
      </c>
      <c r="B53" s="90">
        <v>1292</v>
      </c>
      <c r="C53" s="68">
        <v>1808</v>
      </c>
      <c r="D53" s="37">
        <v>1470</v>
      </c>
      <c r="E53" s="52">
        <f t="shared" si="2"/>
        <v>2.6467887430454275E-2</v>
      </c>
      <c r="F53" s="52">
        <f t="shared" si="0"/>
        <v>0.13777089783281735</v>
      </c>
      <c r="G53" s="68">
        <f t="shared" si="1"/>
        <v>178</v>
      </c>
      <c r="H53" s="68">
        <f t="shared" si="3"/>
        <v>-338</v>
      </c>
    </row>
    <row r="54" spans="1:8" ht="16.5" customHeight="1">
      <c r="A54" s="57" t="s">
        <v>225</v>
      </c>
      <c r="B54" s="90">
        <v>406</v>
      </c>
      <c r="C54" s="68">
        <v>1145</v>
      </c>
      <c r="D54" s="37">
        <v>874</v>
      </c>
      <c r="E54" s="52">
        <f t="shared" si="2"/>
        <v>1.5736689533480976E-2</v>
      </c>
      <c r="F54" s="52">
        <f t="shared" si="0"/>
        <v>1.1527093596059113</v>
      </c>
      <c r="G54" s="68">
        <f t="shared" si="1"/>
        <v>468</v>
      </c>
      <c r="H54" s="68">
        <f t="shared" si="3"/>
        <v>-271</v>
      </c>
    </row>
    <row r="55" spans="1:8" ht="16.5" customHeight="1">
      <c r="A55" s="57" t="s">
        <v>226</v>
      </c>
      <c r="B55" s="90">
        <v>203</v>
      </c>
      <c r="C55" s="68">
        <v>617</v>
      </c>
      <c r="D55" s="37">
        <v>235</v>
      </c>
      <c r="E55" s="52">
        <f t="shared" si="2"/>
        <v>4.2312609157528942E-3</v>
      </c>
      <c r="F55" s="52">
        <f t="shared" si="0"/>
        <v>0.15763546798029557</v>
      </c>
      <c r="G55" s="68">
        <f t="shared" si="1"/>
        <v>32</v>
      </c>
      <c r="H55" s="68">
        <f t="shared" si="3"/>
        <v>-382</v>
      </c>
    </row>
    <row r="56" spans="1:8" ht="16.5" customHeight="1">
      <c r="A56" s="57" t="s">
        <v>227</v>
      </c>
      <c r="B56" s="90">
        <v>241</v>
      </c>
      <c r="C56" s="68">
        <v>492</v>
      </c>
      <c r="D56" s="37">
        <v>337</v>
      </c>
      <c r="E56" s="52">
        <f t="shared" si="2"/>
        <v>6.0678082068456396E-3</v>
      </c>
      <c r="F56" s="52">
        <f t="shared" si="0"/>
        <v>0.39834024896265557</v>
      </c>
      <c r="G56" s="68">
        <f t="shared" si="1"/>
        <v>96</v>
      </c>
      <c r="H56" s="68">
        <f t="shared" si="3"/>
        <v>-155</v>
      </c>
    </row>
    <row r="57" spans="1:8" ht="16.5" customHeight="1">
      <c r="A57" s="57" t="s">
        <v>228</v>
      </c>
      <c r="B57" s="90">
        <v>512</v>
      </c>
      <c r="C57" s="68">
        <v>1087</v>
      </c>
      <c r="D57" s="37">
        <v>883</v>
      </c>
      <c r="E57" s="52">
        <f t="shared" si="2"/>
        <v>1.5898737823871512E-2</v>
      </c>
      <c r="F57" s="52">
        <f t="shared" si="0"/>
        <v>0.724609375</v>
      </c>
      <c r="G57" s="68">
        <f t="shared" si="1"/>
        <v>371</v>
      </c>
      <c r="H57" s="68">
        <f t="shared" si="3"/>
        <v>-204</v>
      </c>
    </row>
    <row r="58" spans="1:8" ht="16.5" customHeight="1">
      <c r="A58" s="57" t="s">
        <v>229</v>
      </c>
      <c r="B58" s="90">
        <v>104</v>
      </c>
      <c r="C58" s="68">
        <v>501</v>
      </c>
      <c r="D58" s="37">
        <v>252</v>
      </c>
      <c r="E58" s="52">
        <f t="shared" si="2"/>
        <v>4.5373521309350186E-3</v>
      </c>
      <c r="F58" s="52">
        <f t="shared" si="0"/>
        <v>1.4230769230769231</v>
      </c>
      <c r="G58" s="68">
        <f t="shared" si="1"/>
        <v>148</v>
      </c>
      <c r="H58" s="68">
        <f t="shared" si="3"/>
        <v>-249</v>
      </c>
    </row>
    <row r="59" spans="1:8" ht="16.5" customHeight="1">
      <c r="A59" s="57" t="s">
        <v>230</v>
      </c>
      <c r="B59" s="90">
        <v>565</v>
      </c>
      <c r="C59" s="68">
        <v>1067</v>
      </c>
      <c r="D59" s="37">
        <v>812</v>
      </c>
      <c r="E59" s="52">
        <f t="shared" si="2"/>
        <v>1.4620356866346171E-2</v>
      </c>
      <c r="F59" s="52">
        <f t="shared" si="0"/>
        <v>0.43716814159292033</v>
      </c>
      <c r="G59" s="68">
        <f t="shared" si="1"/>
        <v>247</v>
      </c>
      <c r="H59" s="68">
        <f t="shared" si="3"/>
        <v>-255</v>
      </c>
    </row>
    <row r="60" spans="1:8" ht="16.5" customHeight="1">
      <c r="A60" s="57" t="s">
        <v>231</v>
      </c>
      <c r="B60" s="90">
        <v>309</v>
      </c>
      <c r="C60" s="68">
        <v>902</v>
      </c>
      <c r="D60" s="37">
        <v>540</v>
      </c>
      <c r="E60" s="52">
        <f t="shared" si="2"/>
        <v>9.7228974234321829E-3</v>
      </c>
      <c r="F60" s="52">
        <f t="shared" si="0"/>
        <v>0.74757281553398058</v>
      </c>
      <c r="G60" s="68">
        <f t="shared" si="1"/>
        <v>231</v>
      </c>
      <c r="H60" s="68">
        <f t="shared" si="3"/>
        <v>-362</v>
      </c>
    </row>
    <row r="61" spans="1:8" ht="16.5" customHeight="1">
      <c r="A61" s="57" t="s">
        <v>232</v>
      </c>
      <c r="B61" s="90">
        <v>33</v>
      </c>
      <c r="C61" s="68">
        <v>64</v>
      </c>
      <c r="D61" s="37">
        <v>87</v>
      </c>
      <c r="E61" s="52">
        <f t="shared" si="2"/>
        <v>1.5664668071085183E-3</v>
      </c>
      <c r="F61" s="52">
        <f t="shared" si="0"/>
        <v>1.6363636363636365</v>
      </c>
      <c r="G61" s="68">
        <f t="shared" si="1"/>
        <v>54</v>
      </c>
      <c r="H61" s="68">
        <f t="shared" si="3"/>
        <v>23</v>
      </c>
    </row>
    <row r="62" spans="1:8" ht="16.5" customHeight="1">
      <c r="A62" s="57" t="s">
        <v>233</v>
      </c>
      <c r="B62" s="90">
        <v>59</v>
      </c>
      <c r="C62" s="68">
        <v>328</v>
      </c>
      <c r="D62" s="37">
        <v>134</v>
      </c>
      <c r="E62" s="52">
        <f t="shared" si="2"/>
        <v>2.4127189902590973E-3</v>
      </c>
      <c r="F62" s="52">
        <f t="shared" si="0"/>
        <v>1.271186440677966</v>
      </c>
      <c r="G62" s="68">
        <f t="shared" si="1"/>
        <v>75</v>
      </c>
      <c r="H62" s="68">
        <f t="shared" si="3"/>
        <v>-194</v>
      </c>
    </row>
    <row r="63" spans="1:8" ht="16.5" customHeight="1">
      <c r="A63" s="57" t="s">
        <v>234</v>
      </c>
      <c r="B63" s="90">
        <v>91</v>
      </c>
      <c r="C63" s="68">
        <v>252</v>
      </c>
      <c r="D63" s="37">
        <v>140</v>
      </c>
      <c r="E63" s="52">
        <f t="shared" si="2"/>
        <v>2.5207511838527879E-3</v>
      </c>
      <c r="F63" s="52">
        <f t="shared" si="0"/>
        <v>0.53846153846153844</v>
      </c>
      <c r="G63" s="68">
        <f t="shared" si="1"/>
        <v>49</v>
      </c>
      <c r="H63" s="68">
        <f t="shared" si="3"/>
        <v>-112</v>
      </c>
    </row>
    <row r="64" spans="1:8" ht="16.5" customHeight="1">
      <c r="A64" s="57" t="s">
        <v>235</v>
      </c>
      <c r="B64" s="90">
        <v>153</v>
      </c>
      <c r="C64" s="68">
        <v>392</v>
      </c>
      <c r="D64" s="37">
        <v>280</v>
      </c>
      <c r="E64" s="52">
        <f t="shared" si="2"/>
        <v>5.0415023677055758E-3</v>
      </c>
      <c r="F64" s="52">
        <f t="shared" si="0"/>
        <v>0.83006535947712423</v>
      </c>
      <c r="G64" s="68">
        <f t="shared" si="1"/>
        <v>127</v>
      </c>
      <c r="H64" s="68">
        <f t="shared" si="3"/>
        <v>-112</v>
      </c>
    </row>
    <row r="65" spans="1:8" ht="16.5" customHeight="1">
      <c r="A65" s="57" t="s">
        <v>236</v>
      </c>
      <c r="B65" s="90">
        <v>133</v>
      </c>
      <c r="C65" s="68">
        <v>288</v>
      </c>
      <c r="D65" s="37">
        <v>206</v>
      </c>
      <c r="E65" s="52">
        <f t="shared" si="2"/>
        <v>3.7091053133833881E-3</v>
      </c>
      <c r="F65" s="52">
        <f t="shared" si="0"/>
        <v>0.54887218045112784</v>
      </c>
      <c r="G65" s="68">
        <f t="shared" si="1"/>
        <v>73</v>
      </c>
      <c r="H65" s="68">
        <f t="shared" si="3"/>
        <v>-82</v>
      </c>
    </row>
    <row r="66" spans="1:8" ht="16.5" customHeight="1">
      <c r="A66" s="57" t="s">
        <v>237</v>
      </c>
      <c r="B66" s="90">
        <v>87</v>
      </c>
      <c r="C66" s="68">
        <v>254</v>
      </c>
      <c r="D66" s="37">
        <v>131</v>
      </c>
      <c r="E66" s="52">
        <f t="shared" si="2"/>
        <v>2.3587028934622519E-3</v>
      </c>
      <c r="F66" s="52">
        <f t="shared" ref="F66:F83" si="4">(D66-B66)/B66</f>
        <v>0.50574712643678166</v>
      </c>
      <c r="G66" s="68">
        <f t="shared" ref="G66:G83" si="5">D66-B66</f>
        <v>44</v>
      </c>
      <c r="H66" s="68">
        <f t="shared" si="3"/>
        <v>-123</v>
      </c>
    </row>
    <row r="67" spans="1:8" ht="16.5" customHeight="1">
      <c r="A67" s="57" t="s">
        <v>238</v>
      </c>
      <c r="B67" s="90">
        <v>353</v>
      </c>
      <c r="C67" s="68">
        <v>642</v>
      </c>
      <c r="D67" s="37">
        <v>643</v>
      </c>
      <c r="E67" s="52">
        <f t="shared" ref="E67:E83" si="6">D67/$D$83</f>
        <v>1.1577450080123878E-2</v>
      </c>
      <c r="F67" s="52">
        <f t="shared" si="4"/>
        <v>0.82152974504249288</v>
      </c>
      <c r="G67" s="68">
        <f t="shared" si="5"/>
        <v>290</v>
      </c>
      <c r="H67" s="68">
        <f t="shared" ref="H67:H83" si="7">D67-C67</f>
        <v>1</v>
      </c>
    </row>
    <row r="68" spans="1:8" ht="16.5" customHeight="1">
      <c r="A68" s="57" t="s">
        <v>239</v>
      </c>
      <c r="B68" s="90">
        <v>407</v>
      </c>
      <c r="C68" s="68">
        <v>861</v>
      </c>
      <c r="D68" s="37">
        <v>689</v>
      </c>
      <c r="E68" s="52">
        <f t="shared" si="6"/>
        <v>1.2405696897675508E-2</v>
      </c>
      <c r="F68" s="52">
        <f t="shared" si="4"/>
        <v>0.69287469287469283</v>
      </c>
      <c r="G68" s="68">
        <f t="shared" si="5"/>
        <v>282</v>
      </c>
      <c r="H68" s="68">
        <f t="shared" si="7"/>
        <v>-172</v>
      </c>
    </row>
    <row r="69" spans="1:8" ht="16.5" customHeight="1">
      <c r="A69" s="57" t="s">
        <v>240</v>
      </c>
      <c r="B69" s="90">
        <v>31</v>
      </c>
      <c r="C69" s="68">
        <v>197</v>
      </c>
      <c r="D69" s="37">
        <v>107</v>
      </c>
      <c r="E69" s="52">
        <f t="shared" si="6"/>
        <v>1.926574119087488E-3</v>
      </c>
      <c r="F69" s="52">
        <f t="shared" si="4"/>
        <v>2.4516129032258065</v>
      </c>
      <c r="G69" s="68">
        <f t="shared" si="5"/>
        <v>76</v>
      </c>
      <c r="H69" s="68">
        <f t="shared" si="7"/>
        <v>-90</v>
      </c>
    </row>
    <row r="70" spans="1:8" ht="16.5" customHeight="1">
      <c r="A70" s="57" t="s">
        <v>241</v>
      </c>
      <c r="B70" s="90">
        <v>60</v>
      </c>
      <c r="C70" s="68">
        <v>125</v>
      </c>
      <c r="D70" s="37">
        <v>116</v>
      </c>
      <c r="E70" s="52">
        <f t="shared" si="6"/>
        <v>2.0886224094780245E-3</v>
      </c>
      <c r="F70" s="52">
        <f t="shared" si="4"/>
        <v>0.93333333333333335</v>
      </c>
      <c r="G70" s="68">
        <f t="shared" si="5"/>
        <v>56</v>
      </c>
      <c r="H70" s="68">
        <f t="shared" si="7"/>
        <v>-9</v>
      </c>
    </row>
    <row r="71" spans="1:8" ht="16.5" customHeight="1">
      <c r="A71" s="57" t="s">
        <v>242</v>
      </c>
      <c r="B71" s="90">
        <v>158</v>
      </c>
      <c r="C71" s="68">
        <v>380</v>
      </c>
      <c r="D71" s="37">
        <v>257</v>
      </c>
      <c r="E71" s="52">
        <f t="shared" si="6"/>
        <v>4.6273789589297608E-3</v>
      </c>
      <c r="F71" s="52">
        <f t="shared" si="4"/>
        <v>0.62658227848101267</v>
      </c>
      <c r="G71" s="68">
        <f t="shared" si="5"/>
        <v>99</v>
      </c>
      <c r="H71" s="68">
        <f t="shared" si="7"/>
        <v>-123</v>
      </c>
    </row>
    <row r="72" spans="1:8" ht="16.5" customHeight="1">
      <c r="A72" s="57" t="s">
        <v>243</v>
      </c>
      <c r="B72" s="90">
        <v>190</v>
      </c>
      <c r="C72" s="68">
        <v>673</v>
      </c>
      <c r="D72" s="37">
        <v>719</v>
      </c>
      <c r="E72" s="52">
        <f t="shared" si="6"/>
        <v>1.2945857865643963E-2</v>
      </c>
      <c r="F72" s="52">
        <f t="shared" si="4"/>
        <v>2.7842105263157895</v>
      </c>
      <c r="G72" s="68">
        <f t="shared" si="5"/>
        <v>529</v>
      </c>
      <c r="H72" s="68">
        <f t="shared" si="7"/>
        <v>46</v>
      </c>
    </row>
    <row r="73" spans="1:8" ht="16.5" customHeight="1">
      <c r="A73" s="57" t="s">
        <v>244</v>
      </c>
      <c r="B73" s="90">
        <v>46</v>
      </c>
      <c r="C73" s="68">
        <v>126</v>
      </c>
      <c r="D73" s="37">
        <v>90</v>
      </c>
      <c r="E73" s="52">
        <f t="shared" si="6"/>
        <v>1.6204829039053639E-3</v>
      </c>
      <c r="F73" s="52">
        <f t="shared" si="4"/>
        <v>0.95652173913043481</v>
      </c>
      <c r="G73" s="68">
        <f t="shared" si="5"/>
        <v>44</v>
      </c>
      <c r="H73" s="68">
        <f t="shared" si="7"/>
        <v>-36</v>
      </c>
    </row>
    <row r="74" spans="1:8" ht="16.5" customHeight="1">
      <c r="A74" s="57" t="s">
        <v>245</v>
      </c>
      <c r="B74" s="90">
        <v>880</v>
      </c>
      <c r="C74" s="68">
        <v>1247</v>
      </c>
      <c r="D74" s="37">
        <v>1277</v>
      </c>
      <c r="E74" s="52">
        <f t="shared" si="6"/>
        <v>2.2992851869857219E-2</v>
      </c>
      <c r="F74" s="52">
        <f t="shared" si="4"/>
        <v>0.45113636363636361</v>
      </c>
      <c r="G74" s="68">
        <f t="shared" si="5"/>
        <v>397</v>
      </c>
      <c r="H74" s="68">
        <f t="shared" si="7"/>
        <v>30</v>
      </c>
    </row>
    <row r="75" spans="1:8" ht="16.5" customHeight="1">
      <c r="A75" s="57" t="s">
        <v>246</v>
      </c>
      <c r="B75" s="90">
        <v>136</v>
      </c>
      <c r="C75" s="68">
        <v>254</v>
      </c>
      <c r="D75" s="37">
        <v>198</v>
      </c>
      <c r="E75" s="52">
        <f t="shared" si="6"/>
        <v>3.5650623885918001E-3</v>
      </c>
      <c r="F75" s="52">
        <f t="shared" si="4"/>
        <v>0.45588235294117646</v>
      </c>
      <c r="G75" s="68">
        <f t="shared" si="5"/>
        <v>62</v>
      </c>
      <c r="H75" s="68">
        <f t="shared" si="7"/>
        <v>-56</v>
      </c>
    </row>
    <row r="76" spans="1:8" ht="16.5" customHeight="1">
      <c r="A76" s="57" t="s">
        <v>247</v>
      </c>
      <c r="B76" s="90">
        <v>235</v>
      </c>
      <c r="C76" s="68">
        <v>684</v>
      </c>
      <c r="D76" s="37">
        <v>424</v>
      </c>
      <c r="E76" s="52">
        <f t="shared" si="6"/>
        <v>7.6342750139541584E-3</v>
      </c>
      <c r="F76" s="52">
        <f t="shared" si="4"/>
        <v>0.80425531914893622</v>
      </c>
      <c r="G76" s="68">
        <f t="shared" si="5"/>
        <v>189</v>
      </c>
      <c r="H76" s="68">
        <f t="shared" si="7"/>
        <v>-260</v>
      </c>
    </row>
    <row r="77" spans="1:8" ht="16.5" customHeight="1">
      <c r="A77" s="57" t="s">
        <v>248</v>
      </c>
      <c r="B77" s="90">
        <v>9</v>
      </c>
      <c r="C77" s="68">
        <v>80</v>
      </c>
      <c r="D77" s="37">
        <v>28</v>
      </c>
      <c r="E77" s="52">
        <f t="shared" si="6"/>
        <v>5.0415023677055767E-4</v>
      </c>
      <c r="F77" s="52">
        <f t="shared" si="4"/>
        <v>2.1111111111111112</v>
      </c>
      <c r="G77" s="68">
        <f t="shared" si="5"/>
        <v>19</v>
      </c>
      <c r="H77" s="68">
        <f t="shared" si="7"/>
        <v>-52</v>
      </c>
    </row>
    <row r="78" spans="1:8" ht="16.5" customHeight="1">
      <c r="A78" s="57" t="s">
        <v>249</v>
      </c>
      <c r="B78" s="90">
        <v>226</v>
      </c>
      <c r="C78" s="68">
        <v>389</v>
      </c>
      <c r="D78" s="37">
        <v>360</v>
      </c>
      <c r="E78" s="52">
        <f t="shared" si="6"/>
        <v>6.4819316156214555E-3</v>
      </c>
      <c r="F78" s="52">
        <f t="shared" si="4"/>
        <v>0.59292035398230092</v>
      </c>
      <c r="G78" s="68">
        <f t="shared" si="5"/>
        <v>134</v>
      </c>
      <c r="H78" s="68">
        <f t="shared" si="7"/>
        <v>-29</v>
      </c>
    </row>
    <row r="79" spans="1:8" ht="16.5" customHeight="1">
      <c r="A79" s="57" t="s">
        <v>250</v>
      </c>
      <c r="B79" s="90">
        <v>105</v>
      </c>
      <c r="C79" s="68">
        <v>437</v>
      </c>
      <c r="D79" s="37">
        <v>238</v>
      </c>
      <c r="E79" s="52">
        <f t="shared" si="6"/>
        <v>4.2852770125497396E-3</v>
      </c>
      <c r="F79" s="52">
        <f t="shared" si="4"/>
        <v>1.2666666666666666</v>
      </c>
      <c r="G79" s="68">
        <f t="shared" si="5"/>
        <v>133</v>
      </c>
      <c r="H79" s="68">
        <f t="shared" si="7"/>
        <v>-199</v>
      </c>
    </row>
    <row r="80" spans="1:8" ht="16.5" customHeight="1">
      <c r="A80" s="57" t="s">
        <v>251</v>
      </c>
      <c r="B80" s="90">
        <v>111</v>
      </c>
      <c r="C80" s="68">
        <v>207</v>
      </c>
      <c r="D80" s="37">
        <v>191</v>
      </c>
      <c r="E80" s="52">
        <f t="shared" si="6"/>
        <v>3.4390248293991611E-3</v>
      </c>
      <c r="F80" s="52">
        <f t="shared" si="4"/>
        <v>0.72072072072072069</v>
      </c>
      <c r="G80" s="68">
        <f t="shared" si="5"/>
        <v>80</v>
      </c>
      <c r="H80" s="68">
        <f t="shared" si="7"/>
        <v>-16</v>
      </c>
    </row>
    <row r="81" spans="1:9" ht="16.5" customHeight="1">
      <c r="A81" s="57" t="s">
        <v>252</v>
      </c>
      <c r="B81" s="90">
        <v>70</v>
      </c>
      <c r="C81" s="68">
        <v>455</v>
      </c>
      <c r="D81" s="37">
        <v>138</v>
      </c>
      <c r="E81" s="52">
        <f t="shared" si="6"/>
        <v>2.484740452654891E-3</v>
      </c>
      <c r="F81" s="52">
        <f t="shared" si="4"/>
        <v>0.97142857142857142</v>
      </c>
      <c r="G81" s="68">
        <f t="shared" si="5"/>
        <v>68</v>
      </c>
      <c r="H81" s="68">
        <f t="shared" si="7"/>
        <v>-317</v>
      </c>
    </row>
    <row r="82" spans="1:9" ht="16.5" customHeight="1">
      <c r="A82" s="57" t="s">
        <v>253</v>
      </c>
      <c r="B82" s="90">
        <v>203</v>
      </c>
      <c r="C82" s="68">
        <v>492</v>
      </c>
      <c r="D82" s="37">
        <v>311</v>
      </c>
      <c r="E82" s="52">
        <f t="shared" si="6"/>
        <v>5.5996687012729793E-3</v>
      </c>
      <c r="F82" s="52">
        <f t="shared" si="4"/>
        <v>0.53201970443349755</v>
      </c>
      <c r="G82" s="68">
        <f t="shared" si="5"/>
        <v>108</v>
      </c>
      <c r="H82" s="68">
        <f t="shared" si="7"/>
        <v>-181</v>
      </c>
    </row>
    <row r="83" spans="1:9" s="12" customFormat="1" ht="16.5" customHeight="1">
      <c r="A83" s="57" t="s">
        <v>173</v>
      </c>
      <c r="B83" s="83">
        <v>35094</v>
      </c>
      <c r="C83" s="84">
        <v>69477</v>
      </c>
      <c r="D83" s="87">
        <v>55539</v>
      </c>
      <c r="E83" s="52">
        <f t="shared" si="6"/>
        <v>1</v>
      </c>
      <c r="F83" s="52">
        <f t="shared" si="4"/>
        <v>0.58257821849888869</v>
      </c>
      <c r="G83" s="68">
        <f t="shared" si="5"/>
        <v>20445</v>
      </c>
      <c r="H83" s="68">
        <f t="shared" si="7"/>
        <v>-13938</v>
      </c>
      <c r="I83" s="24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J90"/>
  <sheetViews>
    <sheetView topLeftCell="D82" workbookViewId="0">
      <selection activeCell="F90" sqref="F90:G90"/>
    </sheetView>
  </sheetViews>
  <sheetFormatPr defaultRowHeight="14.5"/>
  <cols>
    <col min="1" max="1" width="38.453125" customWidth="1"/>
    <col min="5" max="5" width="24.36328125" customWidth="1"/>
    <col min="6" max="6" width="27" customWidth="1"/>
    <col min="7" max="7" width="29.6328125" customWidth="1"/>
    <col min="9" max="9" width="37.6328125" customWidth="1"/>
  </cols>
  <sheetData>
    <row r="1" spans="1:10" ht="48.5" customHeight="1" thickBot="1">
      <c r="A1" s="7" t="s">
        <v>90</v>
      </c>
      <c r="B1" s="108">
        <v>42036</v>
      </c>
      <c r="C1" s="108">
        <v>42370</v>
      </c>
      <c r="D1" s="108">
        <v>42401</v>
      </c>
      <c r="E1" s="18" t="s">
        <v>319</v>
      </c>
      <c r="F1" s="1" t="s">
        <v>320</v>
      </c>
      <c r="G1" s="2" t="s">
        <v>322</v>
      </c>
    </row>
    <row r="2" spans="1:10" ht="15" thickBot="1">
      <c r="A2" s="109" t="s">
        <v>2</v>
      </c>
      <c r="B2" s="163">
        <v>57.62659684706567</v>
      </c>
      <c r="C2" s="163">
        <v>75.561860157296948</v>
      </c>
      <c r="D2" s="163">
        <v>71.123725495517874</v>
      </c>
      <c r="E2" s="129">
        <f>(D2-B2)/B2</f>
        <v>0.23421700025549008</v>
      </c>
      <c r="F2" s="110">
        <f>D2-B2</f>
        <v>13.497128648452204</v>
      </c>
      <c r="G2" s="110">
        <f>D2-C2</f>
        <v>-4.438134661779074</v>
      </c>
      <c r="I2" s="168" t="s">
        <v>412</v>
      </c>
      <c r="J2" s="157">
        <v>0.30416101641472698</v>
      </c>
    </row>
    <row r="3" spans="1:10" ht="15" thickBot="1">
      <c r="A3" s="109" t="s">
        <v>3</v>
      </c>
      <c r="B3" s="163">
        <v>72.966745537637109</v>
      </c>
      <c r="C3" s="163">
        <v>85.547435846537866</v>
      </c>
      <c r="D3" s="163">
        <v>83.934984169832362</v>
      </c>
      <c r="E3" s="129">
        <f t="shared" ref="E3:E66" si="0">(D3-B3)/B3</f>
        <v>0.15031832037154111</v>
      </c>
      <c r="F3" s="110">
        <f t="shared" ref="F3:F66" si="1">D3-B3</f>
        <v>10.968238632195252</v>
      </c>
      <c r="G3" s="110">
        <f t="shared" ref="G3:G66" si="2">D3-C3</f>
        <v>-1.6124516767055042</v>
      </c>
      <c r="I3" s="169" t="s">
        <v>413</v>
      </c>
      <c r="J3" s="157">
        <v>0.30493988226376351</v>
      </c>
    </row>
    <row r="4" spans="1:10" ht="15" thickBot="1">
      <c r="A4" s="109" t="s">
        <v>4</v>
      </c>
      <c r="B4" s="163">
        <v>57.586253251117803</v>
      </c>
      <c r="C4" s="163">
        <v>76.34459680944056</v>
      </c>
      <c r="D4" s="163">
        <v>74.057795912439232</v>
      </c>
      <c r="E4" s="129">
        <f t="shared" si="0"/>
        <v>0.28603254650886151</v>
      </c>
      <c r="F4" s="110">
        <f t="shared" si="1"/>
        <v>16.471542661321429</v>
      </c>
      <c r="G4" s="110">
        <f t="shared" si="2"/>
        <v>-2.2868008970013278</v>
      </c>
      <c r="I4" s="169" t="s">
        <v>414</v>
      </c>
      <c r="J4" s="157">
        <v>0.30695254803742944</v>
      </c>
    </row>
    <row r="5" spans="1:10" ht="15" thickBot="1">
      <c r="A5" s="109" t="s">
        <v>5</v>
      </c>
      <c r="B5" s="163">
        <v>102.51216874307917</v>
      </c>
      <c r="C5" s="163">
        <v>155.77104717426647</v>
      </c>
      <c r="D5" s="163">
        <v>117.25113103411272</v>
      </c>
      <c r="E5" s="129">
        <f t="shared" si="0"/>
        <v>0.1437776848519616</v>
      </c>
      <c r="F5" s="110">
        <f t="shared" si="1"/>
        <v>14.738962291033545</v>
      </c>
      <c r="G5" s="110">
        <f t="shared" si="2"/>
        <v>-38.519916140153754</v>
      </c>
      <c r="I5" s="169" t="s">
        <v>415</v>
      </c>
      <c r="J5" s="157">
        <v>0.30766630583040577</v>
      </c>
    </row>
    <row r="6" spans="1:10" ht="15" thickBot="1">
      <c r="A6" s="109" t="s">
        <v>6</v>
      </c>
      <c r="B6" s="163">
        <v>180.07083569238657</v>
      </c>
      <c r="C6" s="163">
        <v>202.20059630815101</v>
      </c>
      <c r="D6" s="163">
        <v>202.18738191078617</v>
      </c>
      <c r="E6" s="129">
        <f t="shared" si="0"/>
        <v>0.1228213671212206</v>
      </c>
      <c r="F6" s="110">
        <f t="shared" si="1"/>
        <v>22.116546218399606</v>
      </c>
      <c r="G6" s="110">
        <f t="shared" si="2"/>
        <v>-1.3214397364833985E-2</v>
      </c>
      <c r="I6" s="169" t="s">
        <v>416</v>
      </c>
      <c r="J6" s="157">
        <v>0.311263547108521</v>
      </c>
    </row>
    <row r="7" spans="1:10" ht="15" thickBot="1">
      <c r="A7" s="109" t="s">
        <v>7</v>
      </c>
      <c r="B7" s="163">
        <v>83.971137699930097</v>
      </c>
      <c r="C7" s="163">
        <v>104.72297161405184</v>
      </c>
      <c r="D7" s="163">
        <v>100.46080079198012</v>
      </c>
      <c r="E7" s="129">
        <f t="shared" si="0"/>
        <v>0.19637298652515162</v>
      </c>
      <c r="F7" s="110">
        <f t="shared" si="1"/>
        <v>16.489663092050023</v>
      </c>
      <c r="G7" s="110">
        <f t="shared" si="2"/>
        <v>-4.2621708220717238</v>
      </c>
      <c r="I7" s="169" t="s">
        <v>417</v>
      </c>
      <c r="J7" s="157">
        <v>0.3145747918372418</v>
      </c>
    </row>
    <row r="8" spans="1:10" ht="15" thickBot="1">
      <c r="A8" s="109" t="s">
        <v>321</v>
      </c>
      <c r="B8" s="163">
        <v>61.368478377984161</v>
      </c>
      <c r="C8" s="163">
        <v>78.921840680251393</v>
      </c>
      <c r="D8" s="163">
        <v>77.189910379659921</v>
      </c>
      <c r="E8" s="129">
        <f t="shared" si="0"/>
        <v>0.25781040071138006</v>
      </c>
      <c r="F8" s="110">
        <f t="shared" si="1"/>
        <v>15.82143200167576</v>
      </c>
      <c r="G8" s="110">
        <f t="shared" si="2"/>
        <v>-1.7319303005914719</v>
      </c>
      <c r="I8" s="169" t="s">
        <v>264</v>
      </c>
      <c r="J8" s="157">
        <v>0.31492923739232165</v>
      </c>
    </row>
    <row r="9" spans="1:10" ht="15" thickBot="1">
      <c r="A9" s="109" t="s">
        <v>8</v>
      </c>
      <c r="B9" s="163">
        <v>96.239580415582935</v>
      </c>
      <c r="C9" s="163">
        <v>119.00127161241787</v>
      </c>
      <c r="D9" s="163">
        <v>104.76128822332029</v>
      </c>
      <c r="E9" s="129">
        <f t="shared" si="0"/>
        <v>8.8546809648782906E-2</v>
      </c>
      <c r="F9" s="110">
        <f t="shared" si="1"/>
        <v>8.5217078077373571</v>
      </c>
      <c r="G9" s="110">
        <f t="shared" si="2"/>
        <v>-14.239983389097574</v>
      </c>
      <c r="I9" s="169" t="s">
        <v>286</v>
      </c>
      <c r="J9" s="157">
        <v>0.33451225502498017</v>
      </c>
    </row>
    <row r="10" spans="1:10" ht="15" thickBot="1">
      <c r="A10" s="109" t="s">
        <v>9</v>
      </c>
      <c r="B10" s="163">
        <v>56.245507128618016</v>
      </c>
      <c r="C10" s="163">
        <v>72.76714835631617</v>
      </c>
      <c r="D10" s="163">
        <v>72.572888568963748</v>
      </c>
      <c r="E10" s="129">
        <f t="shared" si="0"/>
        <v>0.29028774517064088</v>
      </c>
      <c r="F10" s="110">
        <f t="shared" si="1"/>
        <v>16.327381440345732</v>
      </c>
      <c r="G10" s="110">
        <f t="shared" si="2"/>
        <v>-0.19425978735242211</v>
      </c>
      <c r="I10" s="169" t="s">
        <v>418</v>
      </c>
      <c r="J10" s="157">
        <v>0.34232074489362879</v>
      </c>
    </row>
    <row r="11" spans="1:10" ht="15" thickBot="1">
      <c r="A11" s="109" t="s">
        <v>10</v>
      </c>
      <c r="B11" s="163">
        <v>82.419089448687487</v>
      </c>
      <c r="C11" s="163">
        <v>93.041140197160317</v>
      </c>
      <c r="D11" s="163">
        <v>97.324928090390813</v>
      </c>
      <c r="E11" s="129">
        <f t="shared" si="0"/>
        <v>0.18085420187738679</v>
      </c>
      <c r="F11" s="110">
        <f t="shared" si="1"/>
        <v>14.905838641703326</v>
      </c>
      <c r="G11" s="110">
        <f t="shared" si="2"/>
        <v>4.283787893230496</v>
      </c>
      <c r="I11" s="169" t="s">
        <v>282</v>
      </c>
      <c r="J11" s="157">
        <v>0.34686488554884687</v>
      </c>
    </row>
    <row r="12" spans="1:10">
      <c r="A12" s="109" t="s">
        <v>11</v>
      </c>
      <c r="B12" s="163">
        <v>144.89479839224819</v>
      </c>
      <c r="C12" s="163">
        <v>186.29860320947935</v>
      </c>
      <c r="D12" s="163">
        <v>164.56673520634689</v>
      </c>
      <c r="E12" s="129">
        <f t="shared" si="0"/>
        <v>0.13576703258073025</v>
      </c>
      <c r="F12" s="110">
        <f t="shared" si="1"/>
        <v>19.6719368140987</v>
      </c>
      <c r="G12" s="110">
        <f t="shared" si="2"/>
        <v>-21.731868003132462</v>
      </c>
    </row>
    <row r="13" spans="1:10">
      <c r="A13" s="109" t="s">
        <v>12</v>
      </c>
      <c r="B13" s="163">
        <v>54.95089217006602</v>
      </c>
      <c r="C13" s="163">
        <v>71.59334012730514</v>
      </c>
      <c r="D13" s="163">
        <v>70.949830720552612</v>
      </c>
      <c r="E13" s="129">
        <f t="shared" si="0"/>
        <v>0.2911497505986238</v>
      </c>
      <c r="F13" s="110">
        <f t="shared" si="1"/>
        <v>15.998938550486592</v>
      </c>
      <c r="G13" s="110">
        <f t="shared" si="2"/>
        <v>-0.64350940675252843</v>
      </c>
      <c r="J13" s="94"/>
    </row>
    <row r="14" spans="1:10">
      <c r="A14" s="109" t="s">
        <v>13</v>
      </c>
      <c r="B14" s="163">
        <v>47.993001932728234</v>
      </c>
      <c r="C14" s="163">
        <v>63.181862262259983</v>
      </c>
      <c r="D14" s="163">
        <v>62.931473950695327</v>
      </c>
      <c r="E14" s="129">
        <f t="shared" si="0"/>
        <v>0.311263547108521</v>
      </c>
      <c r="F14" s="110">
        <f t="shared" si="1"/>
        <v>14.938472017967094</v>
      </c>
      <c r="G14" s="110">
        <f t="shared" si="2"/>
        <v>-0.25038831156465591</v>
      </c>
      <c r="J14" s="94"/>
    </row>
    <row r="15" spans="1:10">
      <c r="A15" s="109" t="s">
        <v>14</v>
      </c>
      <c r="B15" s="163">
        <v>47.003836951589172</v>
      </c>
      <c r="C15" s="163">
        <v>61.514984234653234</v>
      </c>
      <c r="D15" s="163">
        <v>61.806719477266178</v>
      </c>
      <c r="E15" s="129">
        <f t="shared" si="0"/>
        <v>0.31492923739232165</v>
      </c>
      <c r="F15" s="110">
        <f t="shared" si="1"/>
        <v>14.802882525677006</v>
      </c>
      <c r="G15" s="110">
        <f t="shared" si="2"/>
        <v>0.29173524261294403</v>
      </c>
      <c r="J15" s="94"/>
    </row>
    <row r="16" spans="1:10">
      <c r="A16" s="109" t="s">
        <v>265</v>
      </c>
      <c r="B16" s="163">
        <v>52.898340689152526</v>
      </c>
      <c r="C16" s="163">
        <v>66.96883099950746</v>
      </c>
      <c r="D16" s="163">
        <v>67.572843695515488</v>
      </c>
      <c r="E16" s="129">
        <f t="shared" si="0"/>
        <v>0.2774095144608601</v>
      </c>
      <c r="F16" s="110">
        <f t="shared" si="1"/>
        <v>14.674503006362961</v>
      </c>
      <c r="G16" s="110">
        <f t="shared" si="2"/>
        <v>0.60401269600802721</v>
      </c>
      <c r="J16" s="94"/>
    </row>
    <row r="17" spans="1:10">
      <c r="A17" s="109" t="s">
        <v>16</v>
      </c>
      <c r="B17" s="163">
        <v>70.968951596237659</v>
      </c>
      <c r="C17" s="163">
        <v>85.856439413238078</v>
      </c>
      <c r="D17" s="163">
        <v>85.652382339167289</v>
      </c>
      <c r="E17" s="129">
        <f t="shared" si="0"/>
        <v>0.2068993610962129</v>
      </c>
      <c r="F17" s="110">
        <f t="shared" si="1"/>
        <v>14.68343074292963</v>
      </c>
      <c r="G17" s="110">
        <f t="shared" si="2"/>
        <v>-0.20405707407078921</v>
      </c>
      <c r="J17" s="94"/>
    </row>
    <row r="18" spans="1:10">
      <c r="A18" s="109" t="s">
        <v>17</v>
      </c>
      <c r="B18" s="163">
        <v>60.598535681519728</v>
      </c>
      <c r="C18" s="163">
        <v>74.468344459433823</v>
      </c>
      <c r="D18" s="163">
        <v>75.463425419291795</v>
      </c>
      <c r="E18" s="129">
        <f t="shared" si="0"/>
        <v>0.24530113757031424</v>
      </c>
      <c r="F18" s="110">
        <f t="shared" si="1"/>
        <v>14.864889737772067</v>
      </c>
      <c r="G18" s="110">
        <f t="shared" si="2"/>
        <v>0.9950809598579724</v>
      </c>
      <c r="J18" s="94"/>
    </row>
    <row r="19" spans="1:10">
      <c r="A19" s="109" t="s">
        <v>266</v>
      </c>
      <c r="B19" s="163">
        <v>155.08967411739206</v>
      </c>
      <c r="C19" s="163">
        <v>219.17526190117667</v>
      </c>
      <c r="D19" s="163">
        <v>199.791060134302</v>
      </c>
      <c r="E19" s="129">
        <f t="shared" si="0"/>
        <v>0.28822928587156682</v>
      </c>
      <c r="F19" s="110">
        <f t="shared" si="1"/>
        <v>44.701386016909936</v>
      </c>
      <c r="G19" s="110">
        <f t="shared" si="2"/>
        <v>-19.384201766874668</v>
      </c>
      <c r="J19" s="94"/>
    </row>
    <row r="20" spans="1:10">
      <c r="A20" s="109" t="s">
        <v>19</v>
      </c>
      <c r="B20" s="163">
        <v>85.730355558622321</v>
      </c>
      <c r="C20" s="163">
        <v>106.04105998229915</v>
      </c>
      <c r="D20" s="163">
        <v>106.10504877820547</v>
      </c>
      <c r="E20" s="129">
        <f t="shared" si="0"/>
        <v>0.23766019733408147</v>
      </c>
      <c r="F20" s="110">
        <f t="shared" si="1"/>
        <v>20.37469321958315</v>
      </c>
      <c r="G20" s="110">
        <f t="shared" si="2"/>
        <v>6.398879590632589E-2</v>
      </c>
      <c r="J20" s="94"/>
    </row>
    <row r="21" spans="1:10">
      <c r="A21" s="109" t="s">
        <v>267</v>
      </c>
      <c r="B21" s="163">
        <v>118.86635343447863</v>
      </c>
      <c r="C21" s="163">
        <v>138.07280049459891</v>
      </c>
      <c r="D21" s="163">
        <v>139.49887456907615</v>
      </c>
      <c r="E21" s="129">
        <f t="shared" si="0"/>
        <v>0.17357747199648518</v>
      </c>
      <c r="F21" s="110">
        <f t="shared" si="1"/>
        <v>20.632521134597525</v>
      </c>
      <c r="G21" s="110">
        <f t="shared" si="2"/>
        <v>1.426074074477242</v>
      </c>
      <c r="J21" s="94"/>
    </row>
    <row r="22" spans="1:10">
      <c r="A22" s="109" t="s">
        <v>268</v>
      </c>
      <c r="B22" s="163">
        <v>65.903544833924542</v>
      </c>
      <c r="C22" s="163">
        <v>83.15786749166729</v>
      </c>
      <c r="D22" s="163">
        <v>82.303858441951036</v>
      </c>
      <c r="E22" s="129">
        <f t="shared" si="0"/>
        <v>0.24885328474143412</v>
      </c>
      <c r="F22" s="110">
        <f t="shared" si="1"/>
        <v>16.400313608026494</v>
      </c>
      <c r="G22" s="110">
        <f t="shared" si="2"/>
        <v>-0.8540090497162538</v>
      </c>
      <c r="J22" s="94"/>
    </row>
    <row r="23" spans="1:10">
      <c r="A23" s="109" t="s">
        <v>269</v>
      </c>
      <c r="B23" s="163">
        <v>62.995066197756842</v>
      </c>
      <c r="C23" s="163">
        <v>81.327844670567941</v>
      </c>
      <c r="D23" s="163">
        <v>78.245676583670431</v>
      </c>
      <c r="E23" s="129">
        <f t="shared" si="0"/>
        <v>0.24209214001042895</v>
      </c>
      <c r="F23" s="110">
        <f t="shared" si="1"/>
        <v>15.250610385913589</v>
      </c>
      <c r="G23" s="110">
        <f t="shared" si="2"/>
        <v>-3.0821680868975108</v>
      </c>
    </row>
    <row r="24" spans="1:10">
      <c r="A24" s="109" t="s">
        <v>23</v>
      </c>
      <c r="B24" s="163">
        <v>86.812059840229821</v>
      </c>
      <c r="C24" s="163">
        <v>107.74168750843246</v>
      </c>
      <c r="D24" s="163">
        <v>108.61673708654395</v>
      </c>
      <c r="E24" s="129">
        <f t="shared" si="0"/>
        <v>0.25117106179076704</v>
      </c>
      <c r="F24" s="110">
        <f t="shared" si="1"/>
        <v>21.804677246314128</v>
      </c>
      <c r="G24" s="110">
        <f t="shared" si="2"/>
        <v>0.87504957811148643</v>
      </c>
      <c r="I24" s="98"/>
      <c r="J24" s="94"/>
    </row>
    <row r="25" spans="1:10">
      <c r="A25" s="109" t="s">
        <v>270</v>
      </c>
      <c r="B25" s="163">
        <v>63.037147213472537</v>
      </c>
      <c r="C25" s="163">
        <v>79.331619712279576</v>
      </c>
      <c r="D25" s="163">
        <v>78.721681943150287</v>
      </c>
      <c r="E25" s="129">
        <f t="shared" si="0"/>
        <v>0.24881415836542795</v>
      </c>
      <c r="F25" s="110">
        <f t="shared" si="1"/>
        <v>15.68453472967775</v>
      </c>
      <c r="G25" s="110">
        <f t="shared" si="2"/>
        <v>-0.60993776912928865</v>
      </c>
      <c r="I25" s="98"/>
      <c r="J25" s="94"/>
    </row>
    <row r="26" spans="1:10">
      <c r="A26" s="109" t="s">
        <v>25</v>
      </c>
      <c r="B26" s="163">
        <v>80.723954959348404</v>
      </c>
      <c r="C26" s="163">
        <v>108.08229165776041</v>
      </c>
      <c r="D26" s="163">
        <v>101.24994555237647</v>
      </c>
      <c r="E26" s="129">
        <f t="shared" si="0"/>
        <v>0.25427384725345414</v>
      </c>
      <c r="F26" s="110">
        <f t="shared" si="1"/>
        <v>20.525990593028069</v>
      </c>
      <c r="G26" s="110">
        <f t="shared" si="2"/>
        <v>-6.8323461053839338</v>
      </c>
      <c r="I26" s="98"/>
      <c r="J26" s="94"/>
    </row>
    <row r="27" spans="1:10">
      <c r="A27" s="109" t="s">
        <v>26</v>
      </c>
      <c r="B27" s="163">
        <v>73.676535749540847</v>
      </c>
      <c r="C27" s="163">
        <v>91.702601061819394</v>
      </c>
      <c r="D27" s="163">
        <v>92.858602765286136</v>
      </c>
      <c r="E27" s="129">
        <f t="shared" si="0"/>
        <v>0.26035517034831313</v>
      </c>
      <c r="F27" s="110">
        <f t="shared" si="1"/>
        <v>19.182067015745289</v>
      </c>
      <c r="G27" s="110">
        <f t="shared" si="2"/>
        <v>1.1560017034667425</v>
      </c>
      <c r="I27" s="98"/>
      <c r="J27" s="94"/>
    </row>
    <row r="28" spans="1:10">
      <c r="A28" s="109" t="s">
        <v>27</v>
      </c>
      <c r="B28" s="163">
        <v>69.824953933086036</v>
      </c>
      <c r="C28" s="163">
        <v>87.856200158914163</v>
      </c>
      <c r="D28" s="163">
        <v>87.179749606740799</v>
      </c>
      <c r="E28" s="129">
        <f t="shared" si="0"/>
        <v>0.24854718400940215</v>
      </c>
      <c r="F28" s="110">
        <f t="shared" si="1"/>
        <v>17.354795673654763</v>
      </c>
      <c r="G28" s="110">
        <f t="shared" si="2"/>
        <v>-0.67645055217336392</v>
      </c>
      <c r="I28" s="98"/>
      <c r="J28" s="94"/>
    </row>
    <row r="29" spans="1:10">
      <c r="A29" s="109" t="s">
        <v>28</v>
      </c>
      <c r="B29" s="163">
        <v>89.432685211496988</v>
      </c>
      <c r="C29" s="163">
        <v>107.45973296070731</v>
      </c>
      <c r="D29" s="163">
        <v>111.19899822514171</v>
      </c>
      <c r="E29" s="129">
        <f t="shared" si="0"/>
        <v>0.24338208074788475</v>
      </c>
      <c r="F29" s="110">
        <f t="shared" si="1"/>
        <v>21.766313013644719</v>
      </c>
      <c r="G29" s="110">
        <f t="shared" si="2"/>
        <v>3.739265264434394</v>
      </c>
      <c r="I29" s="98"/>
      <c r="J29" s="94"/>
    </row>
    <row r="30" spans="1:10">
      <c r="A30" s="109" t="s">
        <v>29</v>
      </c>
      <c r="B30" s="163">
        <v>106.5380412412533</v>
      </c>
      <c r="C30" s="163">
        <v>151.08400489535654</v>
      </c>
      <c r="D30" s="163">
        <v>127.4355705980518</v>
      </c>
      <c r="E30" s="129">
        <f t="shared" si="0"/>
        <v>0.19615086886642169</v>
      </c>
      <c r="F30" s="110">
        <f t="shared" si="1"/>
        <v>20.897529356798501</v>
      </c>
      <c r="G30" s="110">
        <f t="shared" si="2"/>
        <v>-23.648434297304746</v>
      </c>
      <c r="I30" s="98"/>
      <c r="J30" s="94"/>
    </row>
    <row r="31" spans="1:10">
      <c r="A31" s="109" t="s">
        <v>30</v>
      </c>
      <c r="B31" s="163">
        <v>49.101990487578767</v>
      </c>
      <c r="C31" s="163">
        <v>64.221808269735618</v>
      </c>
      <c r="D31" s="163">
        <v>64.075145685777471</v>
      </c>
      <c r="E31" s="129">
        <f t="shared" si="0"/>
        <v>0.30493988226376351</v>
      </c>
      <c r="F31" s="110">
        <f t="shared" si="1"/>
        <v>14.973155198198704</v>
      </c>
      <c r="G31" s="110">
        <f t="shared" si="2"/>
        <v>-0.1466625839581468</v>
      </c>
      <c r="I31" s="98"/>
      <c r="J31" s="94"/>
    </row>
    <row r="32" spans="1:10">
      <c r="A32" s="109" t="s">
        <v>31</v>
      </c>
      <c r="B32" s="163">
        <v>52.802475525222711</v>
      </c>
      <c r="C32" s="163">
        <v>68.763498226233423</v>
      </c>
      <c r="D32" s="163">
        <v>69.4128032720607</v>
      </c>
      <c r="E32" s="129">
        <f t="shared" si="0"/>
        <v>0.3145747918372418</v>
      </c>
      <c r="F32" s="110">
        <f t="shared" si="1"/>
        <v>16.610327746837989</v>
      </c>
      <c r="G32" s="110">
        <f t="shared" si="2"/>
        <v>0.64930504582727622</v>
      </c>
      <c r="I32" s="98"/>
      <c r="J32" s="94"/>
    </row>
    <row r="33" spans="1:10">
      <c r="A33" s="109" t="s">
        <v>271</v>
      </c>
      <c r="B33" s="163">
        <v>79.98975066676995</v>
      </c>
      <c r="C33" s="163">
        <v>103.2624773613037</v>
      </c>
      <c r="D33" s="163">
        <v>99.399751651937564</v>
      </c>
      <c r="E33" s="129">
        <f t="shared" si="0"/>
        <v>0.24265610060503773</v>
      </c>
      <c r="F33" s="110">
        <f t="shared" si="1"/>
        <v>19.410000985167613</v>
      </c>
      <c r="G33" s="110">
        <f t="shared" si="2"/>
        <v>-3.8627257093661314</v>
      </c>
      <c r="I33" s="98"/>
      <c r="J33" s="94"/>
    </row>
    <row r="34" spans="1:10">
      <c r="A34" s="109" t="s">
        <v>272</v>
      </c>
      <c r="B34" s="163">
        <v>82.758381129885109</v>
      </c>
      <c r="C34" s="163">
        <v>103.80234715352552</v>
      </c>
      <c r="D34" s="163">
        <v>97.261877223507128</v>
      </c>
      <c r="E34" s="129">
        <f t="shared" si="0"/>
        <v>0.17525108509384099</v>
      </c>
      <c r="F34" s="110">
        <f t="shared" si="1"/>
        <v>14.503496093622019</v>
      </c>
      <c r="G34" s="110">
        <f t="shared" si="2"/>
        <v>-6.5404699300183893</v>
      </c>
    </row>
    <row r="35" spans="1:10">
      <c r="A35" s="109" t="s">
        <v>34</v>
      </c>
      <c r="B35" s="163">
        <v>110.81524338863024</v>
      </c>
      <c r="C35" s="163">
        <v>157.09994296476535</v>
      </c>
      <c r="D35" s="163">
        <v>128.48089265408476</v>
      </c>
      <c r="E35" s="129">
        <f t="shared" si="0"/>
        <v>0.15941533606077007</v>
      </c>
      <c r="F35" s="110">
        <f t="shared" si="1"/>
        <v>17.665649265454519</v>
      </c>
      <c r="G35" s="110">
        <f t="shared" si="2"/>
        <v>-28.619050310680592</v>
      </c>
    </row>
    <row r="36" spans="1:10">
      <c r="A36" s="109" t="s">
        <v>35</v>
      </c>
      <c r="B36" s="163">
        <v>83.481160827562746</v>
      </c>
      <c r="C36" s="163">
        <v>107.33504585546086</v>
      </c>
      <c r="D36" s="163">
        <v>98.864473868741626</v>
      </c>
      <c r="E36" s="129">
        <f t="shared" si="0"/>
        <v>0.18427286933580606</v>
      </c>
      <c r="F36" s="110">
        <f t="shared" si="1"/>
        <v>15.38331304117888</v>
      </c>
      <c r="G36" s="110">
        <f t="shared" si="2"/>
        <v>-8.4705719867192357</v>
      </c>
    </row>
    <row r="37" spans="1:10">
      <c r="A37" s="109" t="s">
        <v>36</v>
      </c>
      <c r="B37" s="163">
        <v>74.448696147026894</v>
      </c>
      <c r="C37" s="163">
        <v>91.838914337553177</v>
      </c>
      <c r="D37" s="163">
        <v>85.221020358542816</v>
      </c>
      <c r="E37" s="129">
        <f t="shared" si="0"/>
        <v>0.14469459868366163</v>
      </c>
      <c r="F37" s="110">
        <f t="shared" si="1"/>
        <v>10.772324211515922</v>
      </c>
      <c r="G37" s="110">
        <f t="shared" si="2"/>
        <v>-6.6178939790103612</v>
      </c>
    </row>
    <row r="38" spans="1:10">
      <c r="A38" s="109" t="s">
        <v>37</v>
      </c>
      <c r="B38" s="163">
        <v>102.00022786396521</v>
      </c>
      <c r="C38" s="163">
        <v>112.26702671871379</v>
      </c>
      <c r="D38" s="163">
        <v>106.72806752016524</v>
      </c>
      <c r="E38" s="129">
        <f t="shared" si="0"/>
        <v>4.6351265631537776E-2</v>
      </c>
      <c r="F38" s="110">
        <f t="shared" si="1"/>
        <v>4.7278396562000324</v>
      </c>
      <c r="G38" s="110">
        <f t="shared" si="2"/>
        <v>-5.5389591985485538</v>
      </c>
    </row>
    <row r="39" spans="1:10">
      <c r="A39" s="109" t="s">
        <v>38</v>
      </c>
      <c r="B39" s="163">
        <v>48.724504101155041</v>
      </c>
      <c r="C39" s="163">
        <v>63.907389833175429</v>
      </c>
      <c r="D39" s="163">
        <v>63.544598792865891</v>
      </c>
      <c r="E39" s="129">
        <f t="shared" si="0"/>
        <v>0.30416101641472698</v>
      </c>
      <c r="F39" s="110">
        <f t="shared" si="1"/>
        <v>14.82009469171085</v>
      </c>
      <c r="G39" s="110">
        <f t="shared" si="2"/>
        <v>-0.36279104030953846</v>
      </c>
    </row>
    <row r="40" spans="1:10">
      <c r="A40" s="109" t="s">
        <v>39</v>
      </c>
      <c r="B40" s="163">
        <v>84.030751556965427</v>
      </c>
      <c r="C40" s="163">
        <v>104.74776287917153</v>
      </c>
      <c r="D40" s="163">
        <v>96.040071813689337</v>
      </c>
      <c r="E40" s="129">
        <f t="shared" si="0"/>
        <v>0.1429157782622312</v>
      </c>
      <c r="F40" s="110">
        <f t="shared" si="1"/>
        <v>12.00932025672391</v>
      </c>
      <c r="G40" s="110">
        <f t="shared" si="2"/>
        <v>-8.7076910654821944</v>
      </c>
    </row>
    <row r="41" spans="1:10">
      <c r="A41" s="109" t="s">
        <v>40</v>
      </c>
      <c r="B41" s="163">
        <v>54.884320206883963</v>
      </c>
      <c r="C41" s="163">
        <v>70.512680608283091</v>
      </c>
      <c r="D41" s="163">
        <v>69.966677101729616</v>
      </c>
      <c r="E41" s="129">
        <f t="shared" si="0"/>
        <v>0.27480265471073323</v>
      </c>
      <c r="F41" s="110">
        <f t="shared" si="1"/>
        <v>15.082356894845653</v>
      </c>
      <c r="G41" s="110">
        <f t="shared" si="2"/>
        <v>-0.5460035065534754</v>
      </c>
    </row>
    <row r="42" spans="1:10">
      <c r="A42" s="109" t="s">
        <v>273</v>
      </c>
      <c r="B42" s="163">
        <v>59.834331528298371</v>
      </c>
      <c r="C42" s="163">
        <v>78.44336583682346</v>
      </c>
      <c r="D42" s="163">
        <v>74.880351394065102</v>
      </c>
      <c r="E42" s="129">
        <f t="shared" si="0"/>
        <v>0.25146131796677273</v>
      </c>
      <c r="F42" s="110">
        <f t="shared" si="1"/>
        <v>15.046019865766731</v>
      </c>
      <c r="G42" s="110">
        <f t="shared" si="2"/>
        <v>-3.5630144427583588</v>
      </c>
    </row>
    <row r="43" spans="1:10">
      <c r="A43" s="109" t="s">
        <v>42</v>
      </c>
      <c r="B43" s="163">
        <v>65.047577901139434</v>
      </c>
      <c r="C43" s="163">
        <v>82.156724197972125</v>
      </c>
      <c r="D43" s="163">
        <v>82.275831276449082</v>
      </c>
      <c r="E43" s="129">
        <f t="shared" si="0"/>
        <v>0.2648561857521195</v>
      </c>
      <c r="F43" s="110">
        <f t="shared" si="1"/>
        <v>17.228253375309649</v>
      </c>
      <c r="G43" s="110">
        <f t="shared" si="2"/>
        <v>0.11910707847695789</v>
      </c>
    </row>
    <row r="44" spans="1:10">
      <c r="A44" s="109" t="s">
        <v>274</v>
      </c>
      <c r="B44" s="163">
        <v>52.955881170246919</v>
      </c>
      <c r="C44" s="163">
        <v>68.73451932139011</v>
      </c>
      <c r="D44" s="163">
        <v>67.903537993800896</v>
      </c>
      <c r="E44" s="129">
        <f t="shared" si="0"/>
        <v>0.282266227909588</v>
      </c>
      <c r="F44" s="110">
        <f t="shared" si="1"/>
        <v>14.947656823553977</v>
      </c>
      <c r="G44" s="110">
        <f t="shared" si="2"/>
        <v>-0.83098132758921395</v>
      </c>
    </row>
    <row r="45" spans="1:10">
      <c r="A45" s="109" t="s">
        <v>275</v>
      </c>
      <c r="B45" s="163">
        <v>54.181110386811362</v>
      </c>
      <c r="C45" s="163">
        <v>69.453446991919733</v>
      </c>
      <c r="D45" s="163">
        <v>67.635100994648482</v>
      </c>
      <c r="E45" s="129">
        <f t="shared" si="0"/>
        <v>0.24831515101455098</v>
      </c>
      <c r="F45" s="110">
        <f t="shared" si="1"/>
        <v>13.45399060783712</v>
      </c>
      <c r="G45" s="110">
        <f t="shared" si="2"/>
        <v>-1.8183459972712512</v>
      </c>
    </row>
    <row r="46" spans="1:10">
      <c r="A46" s="109" t="s">
        <v>45</v>
      </c>
      <c r="B46" s="163">
        <v>106.09853103141786</v>
      </c>
      <c r="C46" s="163">
        <v>137.80657232818211</v>
      </c>
      <c r="D46" s="163">
        <v>136.89667165012693</v>
      </c>
      <c r="E46" s="129">
        <f t="shared" si="0"/>
        <v>0.29027867133795787</v>
      </c>
      <c r="F46" s="110">
        <f t="shared" si="1"/>
        <v>30.79814061870907</v>
      </c>
      <c r="G46" s="110">
        <f t="shared" si="2"/>
        <v>-0.90990067805518038</v>
      </c>
    </row>
    <row r="47" spans="1:10">
      <c r="A47" s="109" t="s">
        <v>46</v>
      </c>
      <c r="B47" s="163">
        <v>181.02112726346903</v>
      </c>
      <c r="C47" s="163">
        <v>231.20716020547192</v>
      </c>
      <c r="D47" s="163">
        <v>220.85815841312274</v>
      </c>
      <c r="E47" s="129">
        <f t="shared" si="0"/>
        <v>0.22006840721786305</v>
      </c>
      <c r="F47" s="110">
        <f t="shared" si="1"/>
        <v>39.837031149653711</v>
      </c>
      <c r="G47" s="110">
        <f t="shared" si="2"/>
        <v>-10.349001792349185</v>
      </c>
    </row>
    <row r="48" spans="1:10">
      <c r="A48" s="109" t="s">
        <v>47</v>
      </c>
      <c r="B48" s="163">
        <v>73.261330258219886</v>
      </c>
      <c r="C48" s="163">
        <v>90.565641951684782</v>
      </c>
      <c r="D48" s="163">
        <v>88.2975930273073</v>
      </c>
      <c r="E48" s="129">
        <f t="shared" si="0"/>
        <v>0.20524146525991252</v>
      </c>
      <c r="F48" s="110">
        <f t="shared" si="1"/>
        <v>15.036262769087415</v>
      </c>
      <c r="G48" s="110">
        <f t="shared" si="2"/>
        <v>-2.2680489243774815</v>
      </c>
    </row>
    <row r="49" spans="1:7">
      <c r="A49" s="109" t="s">
        <v>48</v>
      </c>
      <c r="B49" s="163">
        <v>62.911070933921849</v>
      </c>
      <c r="C49" s="163">
        <v>84.270566415684669</v>
      </c>
      <c r="D49" s="163">
        <v>77.932121584058336</v>
      </c>
      <c r="E49" s="129">
        <f t="shared" si="0"/>
        <v>0.23876641149399175</v>
      </c>
      <c r="F49" s="110">
        <f t="shared" si="1"/>
        <v>15.021050650136488</v>
      </c>
      <c r="G49" s="110">
        <f t="shared" si="2"/>
        <v>-6.3384448316263331</v>
      </c>
    </row>
    <row r="50" spans="1:7">
      <c r="A50" s="109" t="s">
        <v>49</v>
      </c>
      <c r="B50" s="163">
        <v>64.499520665622626</v>
      </c>
      <c r="C50" s="163">
        <v>77.661584152050551</v>
      </c>
      <c r="D50" s="163">
        <v>76.569955311791034</v>
      </c>
      <c r="E50" s="129">
        <f t="shared" si="0"/>
        <v>0.18713991238390376</v>
      </c>
      <c r="F50" s="110">
        <f t="shared" si="1"/>
        <v>12.070434646168408</v>
      </c>
      <c r="G50" s="110">
        <f t="shared" si="2"/>
        <v>-1.0916288402595171</v>
      </c>
    </row>
    <row r="51" spans="1:7">
      <c r="A51" s="109" t="s">
        <v>50</v>
      </c>
      <c r="B51" s="163">
        <v>47.971162255119054</v>
      </c>
      <c r="C51" s="163">
        <v>62.396193084187217</v>
      </c>
      <c r="D51" s="163">
        <v>62.257744672738802</v>
      </c>
      <c r="E51" s="129">
        <f t="shared" si="0"/>
        <v>0.29781605752308432</v>
      </c>
      <c r="F51" s="110">
        <f t="shared" si="1"/>
        <v>14.286582417619748</v>
      </c>
      <c r="G51" s="110">
        <f t="shared" si="2"/>
        <v>-0.13844841144841524</v>
      </c>
    </row>
    <row r="52" spans="1:7">
      <c r="A52" s="109" t="s">
        <v>51</v>
      </c>
      <c r="B52" s="163">
        <v>94.434100816070057</v>
      </c>
      <c r="C52" s="163">
        <v>114.7911560685733</v>
      </c>
      <c r="D52" s="163">
        <v>114.23205268036061</v>
      </c>
      <c r="E52" s="129">
        <f t="shared" si="0"/>
        <v>0.20964833352785514</v>
      </c>
      <c r="F52" s="110">
        <f t="shared" si="1"/>
        <v>19.797951864290553</v>
      </c>
      <c r="G52" s="110">
        <f t="shared" si="2"/>
        <v>-0.55910338821269079</v>
      </c>
    </row>
    <row r="53" spans="1:7">
      <c r="A53" s="109" t="s">
        <v>52</v>
      </c>
      <c r="B53" s="163">
        <v>78.79883089596639</v>
      </c>
      <c r="C53" s="163">
        <v>85.984965786945665</v>
      </c>
      <c r="D53" s="163">
        <v>87.579340352757228</v>
      </c>
      <c r="E53" s="129">
        <f t="shared" si="0"/>
        <v>0.11142943819031079</v>
      </c>
      <c r="F53" s="110">
        <f t="shared" si="1"/>
        <v>8.7805094567908384</v>
      </c>
      <c r="G53" s="110">
        <f t="shared" si="2"/>
        <v>1.5943745658115631</v>
      </c>
    </row>
    <row r="54" spans="1:7">
      <c r="A54" s="109" t="s">
        <v>53</v>
      </c>
      <c r="B54" s="163">
        <v>101.59069038375301</v>
      </c>
      <c r="C54" s="163">
        <v>125.23364417573087</v>
      </c>
      <c r="D54" s="163">
        <v>125.31992448767394</v>
      </c>
      <c r="E54" s="129">
        <f t="shared" si="0"/>
        <v>0.23357685644506507</v>
      </c>
      <c r="F54" s="110">
        <f t="shared" si="1"/>
        <v>23.72923410392093</v>
      </c>
      <c r="G54" s="110">
        <f t="shared" si="2"/>
        <v>8.6280311943070842E-2</v>
      </c>
    </row>
    <row r="55" spans="1:7">
      <c r="A55" s="109" t="s">
        <v>54</v>
      </c>
      <c r="B55" s="163">
        <v>108.95355172461235</v>
      </c>
      <c r="C55" s="163">
        <v>144.34711202069738</v>
      </c>
      <c r="D55" s="163">
        <v>138.17363124205289</v>
      </c>
      <c r="E55" s="129">
        <f t="shared" si="0"/>
        <v>0.26818840739856109</v>
      </c>
      <c r="F55" s="110">
        <f t="shared" si="1"/>
        <v>29.220079517440539</v>
      </c>
      <c r="G55" s="110">
        <f t="shared" si="2"/>
        <v>-6.173480778644489</v>
      </c>
    </row>
    <row r="56" spans="1:7">
      <c r="A56" s="109" t="s">
        <v>55</v>
      </c>
      <c r="B56" s="163">
        <v>121.85092945228726</v>
      </c>
      <c r="C56" s="163">
        <v>151.10336599041912</v>
      </c>
      <c r="D56" s="163">
        <v>151.33159302791705</v>
      </c>
      <c r="E56" s="129">
        <f t="shared" si="0"/>
        <v>0.24194040790779056</v>
      </c>
      <c r="F56" s="110">
        <f t="shared" si="1"/>
        <v>29.480663575629791</v>
      </c>
      <c r="G56" s="110">
        <f t="shared" si="2"/>
        <v>0.2282270374979305</v>
      </c>
    </row>
    <row r="57" spans="1:7">
      <c r="A57" s="109" t="s">
        <v>56</v>
      </c>
      <c r="B57" s="163">
        <v>62.832057984174753</v>
      </c>
      <c r="C57" s="163">
        <v>84.454274241071488</v>
      </c>
      <c r="D57" s="163">
        <v>84.340774876517131</v>
      </c>
      <c r="E57" s="129">
        <f t="shared" si="0"/>
        <v>0.34232074489362879</v>
      </c>
      <c r="F57" s="110">
        <f t="shared" si="1"/>
        <v>21.508716892342377</v>
      </c>
      <c r="G57" s="110">
        <f t="shared" si="2"/>
        <v>-0.11349936455435738</v>
      </c>
    </row>
    <row r="58" spans="1:7">
      <c r="A58" s="109" t="s">
        <v>57</v>
      </c>
      <c r="B58" s="163">
        <v>153.83064893956694</v>
      </c>
      <c r="C58" s="163">
        <v>185.34894080584672</v>
      </c>
      <c r="D58" s="163">
        <v>178.01351340335452</v>
      </c>
      <c r="E58" s="129">
        <f t="shared" si="0"/>
        <v>0.15720446237789668</v>
      </c>
      <c r="F58" s="110">
        <f t="shared" si="1"/>
        <v>24.182864463787581</v>
      </c>
      <c r="G58" s="110">
        <f t="shared" si="2"/>
        <v>-7.3354274024922006</v>
      </c>
    </row>
    <row r="59" spans="1:7">
      <c r="A59" s="109" t="s">
        <v>276</v>
      </c>
      <c r="B59" s="163">
        <v>100.89806064528638</v>
      </c>
      <c r="C59" s="163">
        <v>126.29683210225843</v>
      </c>
      <c r="D59" s="163">
        <v>121.21449022781029</v>
      </c>
      <c r="E59" s="129">
        <f t="shared" si="0"/>
        <v>0.20135599686051078</v>
      </c>
      <c r="F59" s="110">
        <f t="shared" si="1"/>
        <v>20.316429582523909</v>
      </c>
      <c r="G59" s="110">
        <f t="shared" si="2"/>
        <v>-5.0823418744481472</v>
      </c>
    </row>
    <row r="60" spans="1:7">
      <c r="A60" s="109" t="s">
        <v>59</v>
      </c>
      <c r="B60" s="163">
        <v>81.715229403937101</v>
      </c>
      <c r="C60" s="163">
        <v>108.81233625409877</v>
      </c>
      <c r="D60" s="163">
        <v>105.93239381161825</v>
      </c>
      <c r="E60" s="129">
        <f t="shared" si="0"/>
        <v>0.29636047753069578</v>
      </c>
      <c r="F60" s="110">
        <f t="shared" si="1"/>
        <v>24.217164407681153</v>
      </c>
      <c r="G60" s="110">
        <f t="shared" si="2"/>
        <v>-2.8799424424805125</v>
      </c>
    </row>
    <row r="61" spans="1:7">
      <c r="A61" s="109" t="s">
        <v>60</v>
      </c>
      <c r="B61" s="163">
        <v>53.999055294886162</v>
      </c>
      <c r="C61" s="163">
        <v>69.762221918005721</v>
      </c>
      <c r="D61" s="163">
        <v>69.115560500171227</v>
      </c>
      <c r="E61" s="129">
        <f t="shared" si="0"/>
        <v>0.27994017900377294</v>
      </c>
      <c r="F61" s="110">
        <f t="shared" si="1"/>
        <v>15.116505205285065</v>
      </c>
      <c r="G61" s="110">
        <f t="shared" si="2"/>
        <v>-0.64666141783449405</v>
      </c>
    </row>
    <row r="62" spans="1:7">
      <c r="A62" s="109" t="s">
        <v>61</v>
      </c>
      <c r="B62" s="163">
        <v>55.200285933085382</v>
      </c>
      <c r="C62" s="163">
        <v>70.710968255361891</v>
      </c>
      <c r="D62" s="163">
        <v>70.251953079930772</v>
      </c>
      <c r="E62" s="129">
        <f t="shared" si="0"/>
        <v>0.27267371703637999</v>
      </c>
      <c r="F62" s="110">
        <f t="shared" si="1"/>
        <v>15.051667146845389</v>
      </c>
      <c r="G62" s="110">
        <f t="shared" si="2"/>
        <v>-0.45901517543111936</v>
      </c>
    </row>
    <row r="63" spans="1:7">
      <c r="A63" s="109" t="s">
        <v>62</v>
      </c>
      <c r="B63" s="163">
        <v>110.07028766115791</v>
      </c>
      <c r="C63" s="163">
        <v>135.38689527739061</v>
      </c>
      <c r="D63" s="163">
        <v>132.15435170284701</v>
      </c>
      <c r="E63" s="129">
        <f t="shared" si="0"/>
        <v>0.20063601641228587</v>
      </c>
      <c r="F63" s="110">
        <f t="shared" si="1"/>
        <v>22.084064041689103</v>
      </c>
      <c r="G63" s="110">
        <f t="shared" si="2"/>
        <v>-3.2325435745435982</v>
      </c>
    </row>
    <row r="64" spans="1:7">
      <c r="A64" s="109" t="s">
        <v>63</v>
      </c>
      <c r="B64" s="163">
        <v>84.776856776137336</v>
      </c>
      <c r="C64" s="163">
        <v>105.72351243214783</v>
      </c>
      <c r="D64" s="163">
        <v>102.58445711415845</v>
      </c>
      <c r="E64" s="129">
        <f t="shared" si="0"/>
        <v>0.21005261359292968</v>
      </c>
      <c r="F64" s="110">
        <f t="shared" si="1"/>
        <v>17.807600338021118</v>
      </c>
      <c r="G64" s="110">
        <f t="shared" si="2"/>
        <v>-3.1390553179893743</v>
      </c>
    </row>
    <row r="65" spans="1:7">
      <c r="A65" s="109" t="s">
        <v>64</v>
      </c>
      <c r="B65" s="163">
        <v>162.25264719456715</v>
      </c>
      <c r="C65" s="163">
        <v>187.72048680550679</v>
      </c>
      <c r="D65" s="163">
        <v>206.39662211929885</v>
      </c>
      <c r="E65" s="129">
        <f t="shared" si="0"/>
        <v>0.2720693664356425</v>
      </c>
      <c r="F65" s="110">
        <f t="shared" si="1"/>
        <v>44.143974924731708</v>
      </c>
      <c r="G65" s="110">
        <f t="shared" si="2"/>
        <v>18.676135313792059</v>
      </c>
    </row>
    <row r="66" spans="1:7">
      <c r="A66" s="109" t="s">
        <v>65</v>
      </c>
      <c r="B66" s="163">
        <v>70.773775536818945</v>
      </c>
      <c r="C66" s="163">
        <v>89.572677449261889</v>
      </c>
      <c r="D66" s="163">
        <v>88.694034994341038</v>
      </c>
      <c r="E66" s="129">
        <f t="shared" si="0"/>
        <v>0.25320479685585462</v>
      </c>
      <c r="F66" s="110">
        <f t="shared" si="1"/>
        <v>17.920259457522093</v>
      </c>
      <c r="G66" s="110">
        <f t="shared" si="2"/>
        <v>-0.87864245492085047</v>
      </c>
    </row>
    <row r="67" spans="1:7">
      <c r="A67" s="109" t="s">
        <v>66</v>
      </c>
      <c r="B67" s="163">
        <v>65.66998026358462</v>
      </c>
      <c r="C67" s="163">
        <v>78.463690230122637</v>
      </c>
      <c r="D67" s="163">
        <v>75.684539910603192</v>
      </c>
      <c r="E67" s="129">
        <f t="shared" ref="E67:E90" si="3">(D67-B67)/B67</f>
        <v>0.15249828927650608</v>
      </c>
      <c r="F67" s="110">
        <f t="shared" ref="F67:F90" si="4">D67-B67</f>
        <v>10.014559647018572</v>
      </c>
      <c r="G67" s="110">
        <f t="shared" ref="G67:G90" si="5">D67-C67</f>
        <v>-2.7791503195194451</v>
      </c>
    </row>
    <row r="68" spans="1:7">
      <c r="A68" s="109" t="s">
        <v>67</v>
      </c>
      <c r="B68" s="163">
        <v>59.794509372830362</v>
      </c>
      <c r="C68" s="163">
        <v>77.863178526705511</v>
      </c>
      <c r="D68" s="163">
        <v>75.641387293384469</v>
      </c>
      <c r="E68" s="129">
        <f t="shared" si="3"/>
        <v>0.26502229195904509</v>
      </c>
      <c r="F68" s="110">
        <f t="shared" si="4"/>
        <v>15.846877920554107</v>
      </c>
      <c r="G68" s="110">
        <f t="shared" si="5"/>
        <v>-2.2217912333210421</v>
      </c>
    </row>
    <row r="69" spans="1:7">
      <c r="A69" s="109" t="s">
        <v>68</v>
      </c>
      <c r="B69" s="163">
        <v>76.805302416208079</v>
      </c>
      <c r="C69" s="163">
        <v>92.961915617356993</v>
      </c>
      <c r="D69" s="163">
        <v>92.446448660355557</v>
      </c>
      <c r="E69" s="129">
        <f t="shared" si="3"/>
        <v>0.20364669823690137</v>
      </c>
      <c r="F69" s="110">
        <f t="shared" si="4"/>
        <v>15.641146244147478</v>
      </c>
      <c r="G69" s="110">
        <f t="shared" si="5"/>
        <v>-0.5154669570014363</v>
      </c>
    </row>
    <row r="70" spans="1:7">
      <c r="A70" s="109" t="s">
        <v>69</v>
      </c>
      <c r="B70" s="163">
        <v>70.116531184673221</v>
      </c>
      <c r="C70" s="163">
        <v>78.716529716256673</v>
      </c>
      <c r="D70" s="163">
        <v>78.910384744463258</v>
      </c>
      <c r="E70" s="129">
        <f t="shared" si="3"/>
        <v>0.12541769267833214</v>
      </c>
      <c r="F70" s="110">
        <f t="shared" si="4"/>
        <v>8.7938535597900369</v>
      </c>
      <c r="G70" s="110">
        <f t="shared" si="5"/>
        <v>0.19385502820658473</v>
      </c>
    </row>
    <row r="71" spans="1:7">
      <c r="A71" s="109" t="s">
        <v>70</v>
      </c>
      <c r="B71" s="163">
        <v>69.612965292038425</v>
      </c>
      <c r="C71" s="163">
        <v>85.167346803015988</v>
      </c>
      <c r="D71" s="163">
        <v>83.932031620247528</v>
      </c>
      <c r="E71" s="129">
        <f t="shared" si="3"/>
        <v>0.20569539407117834</v>
      </c>
      <c r="F71" s="110">
        <f t="shared" si="4"/>
        <v>14.319066328209104</v>
      </c>
      <c r="G71" s="110">
        <f t="shared" si="5"/>
        <v>-1.2353151827684599</v>
      </c>
    </row>
    <row r="72" spans="1:7">
      <c r="A72" s="109" t="s">
        <v>277</v>
      </c>
      <c r="B72" s="163">
        <v>57.491164314783759</v>
      </c>
      <c r="C72" s="163">
        <v>74.790204150969089</v>
      </c>
      <c r="D72" s="163">
        <v>74.430993497750123</v>
      </c>
      <c r="E72" s="129">
        <f t="shared" si="3"/>
        <v>0.29465100219948603</v>
      </c>
      <c r="F72" s="110">
        <f t="shared" si="4"/>
        <v>16.939829182966363</v>
      </c>
      <c r="G72" s="110">
        <f t="shared" si="5"/>
        <v>-0.35921065321896606</v>
      </c>
    </row>
    <row r="73" spans="1:7">
      <c r="A73" s="109" t="s">
        <v>278</v>
      </c>
      <c r="B73" s="163">
        <v>53.701881310577249</v>
      </c>
      <c r="C73" s="163">
        <v>67.882461547706114</v>
      </c>
      <c r="D73" s="163">
        <v>67.398899252122291</v>
      </c>
      <c r="E73" s="129">
        <f t="shared" si="3"/>
        <v>0.25505657543597537</v>
      </c>
      <c r="F73" s="110">
        <f t="shared" si="4"/>
        <v>13.697017941545042</v>
      </c>
      <c r="G73" s="110">
        <f t="shared" si="5"/>
        <v>-0.48356229558382324</v>
      </c>
    </row>
    <row r="74" spans="1:7">
      <c r="A74" s="109" t="s">
        <v>73</v>
      </c>
      <c r="B74" s="163">
        <v>83.154475561450425</v>
      </c>
      <c r="C74" s="163">
        <v>103.84986997515999</v>
      </c>
      <c r="D74" s="163">
        <v>101.18062385643303</v>
      </c>
      <c r="E74" s="129">
        <f t="shared" si="3"/>
        <v>0.21677905095633054</v>
      </c>
      <c r="F74" s="110">
        <f t="shared" si="4"/>
        <v>18.026148294982605</v>
      </c>
      <c r="G74" s="110">
        <f t="shared" si="5"/>
        <v>-2.66924611872696</v>
      </c>
    </row>
    <row r="75" spans="1:7">
      <c r="A75" s="109" t="s">
        <v>74</v>
      </c>
      <c r="B75" s="163">
        <v>94.122152319557728</v>
      </c>
      <c r="C75" s="163">
        <v>111.89371151383241</v>
      </c>
      <c r="D75" s="163">
        <v>99.209309585153648</v>
      </c>
      <c r="E75" s="129">
        <f t="shared" si="3"/>
        <v>5.4048458733968567E-2</v>
      </c>
      <c r="F75" s="110">
        <f t="shared" si="4"/>
        <v>5.0871572655959199</v>
      </c>
      <c r="G75" s="110">
        <f t="shared" si="5"/>
        <v>-12.684401928678767</v>
      </c>
    </row>
    <row r="76" spans="1:7">
      <c r="A76" s="109" t="s">
        <v>75</v>
      </c>
      <c r="B76" s="163">
        <v>64.013938347321542</v>
      </c>
      <c r="C76" s="163">
        <v>75.988435000248273</v>
      </c>
      <c r="D76" s="163">
        <v>75.232543189175829</v>
      </c>
      <c r="E76" s="129">
        <f t="shared" si="3"/>
        <v>0.17525253298719581</v>
      </c>
      <c r="F76" s="110">
        <f t="shared" si="4"/>
        <v>11.218604841854287</v>
      </c>
      <c r="G76" s="110">
        <f t="shared" si="5"/>
        <v>-0.75589181107244485</v>
      </c>
    </row>
    <row r="77" spans="1:7">
      <c r="A77" s="109" t="s">
        <v>76</v>
      </c>
      <c r="B77" s="163">
        <v>77.893909415916013</v>
      </c>
      <c r="C77" s="163">
        <v>91.374768330208227</v>
      </c>
      <c r="D77" s="163">
        <v>91.457836899181586</v>
      </c>
      <c r="E77" s="129">
        <f t="shared" si="3"/>
        <v>0.17413335118206386</v>
      </c>
      <c r="F77" s="110">
        <f t="shared" si="4"/>
        <v>13.563927483265573</v>
      </c>
      <c r="G77" s="110">
        <f t="shared" si="5"/>
        <v>8.3068568973359902E-2</v>
      </c>
    </row>
    <row r="78" spans="1:7">
      <c r="A78" s="109" t="s">
        <v>77</v>
      </c>
      <c r="B78" s="163">
        <v>60.44791087613293</v>
      </c>
      <c r="C78" s="163">
        <v>82.006280553847958</v>
      </c>
      <c r="D78" s="163">
        <v>78.724134215366064</v>
      </c>
      <c r="E78" s="129">
        <f t="shared" si="3"/>
        <v>0.30234664977395048</v>
      </c>
      <c r="F78" s="110">
        <f t="shared" si="4"/>
        <v>18.276223339233134</v>
      </c>
      <c r="G78" s="110">
        <f t="shared" si="5"/>
        <v>-3.2821463384818941</v>
      </c>
    </row>
    <row r="79" spans="1:7">
      <c r="A79" s="109" t="s">
        <v>78</v>
      </c>
      <c r="B79" s="163">
        <v>60.117751311431391</v>
      </c>
      <c r="C79" s="163">
        <v>87.483905258088527</v>
      </c>
      <c r="D79" s="163">
        <v>73.441579033521066</v>
      </c>
      <c r="E79" s="129">
        <f t="shared" si="3"/>
        <v>0.22162884391778886</v>
      </c>
      <c r="F79" s="110">
        <f t="shared" si="4"/>
        <v>13.323827722089675</v>
      </c>
      <c r="G79" s="110">
        <f t="shared" si="5"/>
        <v>-14.042326224567461</v>
      </c>
    </row>
    <row r="80" spans="1:7">
      <c r="A80" s="109" t="s">
        <v>79</v>
      </c>
      <c r="B80" s="163">
        <v>80.409945764367762</v>
      </c>
      <c r="C80" s="163">
        <v>92.336124830507885</v>
      </c>
      <c r="D80" s="163">
        <v>89.533578052412253</v>
      </c>
      <c r="E80" s="129">
        <f t="shared" si="3"/>
        <v>0.11346397763754575</v>
      </c>
      <c r="F80" s="110">
        <f t="shared" si="4"/>
        <v>9.1236322880444902</v>
      </c>
      <c r="G80" s="110">
        <f t="shared" si="5"/>
        <v>-2.8025467780956319</v>
      </c>
    </row>
    <row r="81" spans="1:7">
      <c r="A81" s="109" t="s">
        <v>80</v>
      </c>
      <c r="B81" s="163">
        <v>77.521857672395313</v>
      </c>
      <c r="C81" s="163">
        <v>101.88260887638737</v>
      </c>
      <c r="D81" s="163">
        <v>90.63635558367605</v>
      </c>
      <c r="E81" s="129">
        <f t="shared" si="3"/>
        <v>0.16917161565841404</v>
      </c>
      <c r="F81" s="110">
        <f t="shared" si="4"/>
        <v>13.114497911280736</v>
      </c>
      <c r="G81" s="110">
        <f t="shared" si="5"/>
        <v>-11.246253292711316</v>
      </c>
    </row>
    <row r="82" spans="1:7">
      <c r="A82" s="109" t="s">
        <v>81</v>
      </c>
      <c r="B82" s="163">
        <v>45.356613923117017</v>
      </c>
      <c r="C82" s="163">
        <v>60.300592936323795</v>
      </c>
      <c r="D82" s="163">
        <v>59.311315773818379</v>
      </c>
      <c r="E82" s="129">
        <f t="shared" si="3"/>
        <v>0.30766630583040577</v>
      </c>
      <c r="F82" s="110">
        <f t="shared" si="4"/>
        <v>13.954701850701362</v>
      </c>
      <c r="G82" s="110">
        <f t="shared" si="5"/>
        <v>-0.98927716250541664</v>
      </c>
    </row>
    <row r="83" spans="1:7">
      <c r="A83" s="109" t="s">
        <v>82</v>
      </c>
      <c r="B83" s="163">
        <v>69.860303968960011</v>
      </c>
      <c r="C83" s="163">
        <v>85.927188591613344</v>
      </c>
      <c r="D83" s="163">
        <v>85.566634296225502</v>
      </c>
      <c r="E83" s="129">
        <f t="shared" si="3"/>
        <v>0.22482482089176209</v>
      </c>
      <c r="F83" s="110">
        <f t="shared" si="4"/>
        <v>15.706330327265491</v>
      </c>
      <c r="G83" s="110">
        <f t="shared" si="5"/>
        <v>-0.36055429538784267</v>
      </c>
    </row>
    <row r="84" spans="1:7">
      <c r="A84" s="109" t="s">
        <v>83</v>
      </c>
      <c r="B84" s="163">
        <v>85.262886415455753</v>
      </c>
      <c r="C84" s="163">
        <v>108.10109503554317</v>
      </c>
      <c r="D84" s="163">
        <v>101.42800793661316</v>
      </c>
      <c r="E84" s="129">
        <f t="shared" si="3"/>
        <v>0.18959153508351229</v>
      </c>
      <c r="F84" s="110">
        <f t="shared" si="4"/>
        <v>16.165121521157403</v>
      </c>
      <c r="G84" s="110">
        <f t="shared" si="5"/>
        <v>-6.6730870989300115</v>
      </c>
    </row>
    <row r="85" spans="1:7">
      <c r="A85" s="109" t="s">
        <v>279</v>
      </c>
      <c r="B85" s="163">
        <v>59.55312205442754</v>
      </c>
      <c r="C85" s="163">
        <v>75.006203246891062</v>
      </c>
      <c r="D85" s="163">
        <v>74.874811702255514</v>
      </c>
      <c r="E85" s="129">
        <f t="shared" si="3"/>
        <v>0.25727768955295044</v>
      </c>
      <c r="F85" s="110">
        <f t="shared" si="4"/>
        <v>15.321689647827974</v>
      </c>
      <c r="G85" s="110">
        <f t="shared" si="5"/>
        <v>-0.13139154463554803</v>
      </c>
    </row>
    <row r="86" spans="1:7">
      <c r="A86" s="109" t="s">
        <v>85</v>
      </c>
      <c r="B86" s="163">
        <v>46.617491056888241</v>
      </c>
      <c r="C86" s="163">
        <v>61.679944801878172</v>
      </c>
      <c r="D86" s="163">
        <v>60.926848719912165</v>
      </c>
      <c r="E86" s="129">
        <f t="shared" si="3"/>
        <v>0.30695254803742944</v>
      </c>
      <c r="F86" s="110">
        <f t="shared" si="4"/>
        <v>14.309357663023924</v>
      </c>
      <c r="G86" s="110">
        <f t="shared" si="5"/>
        <v>-0.75309608196600664</v>
      </c>
    </row>
    <row r="87" spans="1:7">
      <c r="A87" s="109" t="s">
        <v>86</v>
      </c>
      <c r="B87" s="163">
        <v>42.146595607389528</v>
      </c>
      <c r="C87" s="163">
        <v>56.797312070883308</v>
      </c>
      <c r="D87" s="163">
        <v>56.76576966902023</v>
      </c>
      <c r="E87" s="129">
        <f t="shared" si="3"/>
        <v>0.34686488554884687</v>
      </c>
      <c r="F87" s="110">
        <f t="shared" si="4"/>
        <v>14.619174061630702</v>
      </c>
      <c r="G87" s="110">
        <f t="shared" si="5"/>
        <v>-3.1542401863077885E-2</v>
      </c>
    </row>
    <row r="88" spans="1:7">
      <c r="A88" s="109" t="s">
        <v>87</v>
      </c>
      <c r="B88" s="163">
        <v>44.856157425999861</v>
      </c>
      <c r="C88" s="163">
        <v>59.86188421256788</v>
      </c>
      <c r="D88" s="163">
        <v>59.861091798326584</v>
      </c>
      <c r="E88" s="129">
        <f t="shared" si="3"/>
        <v>0.33451225502498017</v>
      </c>
      <c r="F88" s="110">
        <f t="shared" si="4"/>
        <v>15.004934372326723</v>
      </c>
      <c r="G88" s="110">
        <f t="shared" si="5"/>
        <v>-7.9241424129605775E-4</v>
      </c>
    </row>
    <row r="89" spans="1:7">
      <c r="A89" s="109" t="s">
        <v>280</v>
      </c>
      <c r="B89" s="163">
        <v>116.98147102228215</v>
      </c>
      <c r="C89" s="163">
        <v>142.52736520685707</v>
      </c>
      <c r="D89" s="163">
        <v>138.22357813047697</v>
      </c>
      <c r="E89" s="129">
        <f t="shared" si="3"/>
        <v>0.1815852281781335</v>
      </c>
      <c r="F89" s="110">
        <f t="shared" si="4"/>
        <v>21.242107108194816</v>
      </c>
      <c r="G89" s="110">
        <f t="shared" si="5"/>
        <v>-4.3037870763801038</v>
      </c>
    </row>
    <row r="90" spans="1:7">
      <c r="A90" s="109" t="s">
        <v>173</v>
      </c>
      <c r="B90" s="162">
        <v>65.363380554396571</v>
      </c>
      <c r="C90" s="162">
        <v>81.592417887390567</v>
      </c>
      <c r="D90" s="162">
        <v>79.961369034322118</v>
      </c>
      <c r="E90" s="107">
        <f t="shared" si="3"/>
        <v>0.22333588556939526</v>
      </c>
      <c r="F90" s="111">
        <f t="shared" si="4"/>
        <v>14.597988479925547</v>
      </c>
      <c r="G90" s="111">
        <f t="shared" si="5"/>
        <v>-1.6310488530684495</v>
      </c>
    </row>
  </sheetData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J84"/>
  <sheetViews>
    <sheetView topLeftCell="A76" zoomScaleNormal="100" workbookViewId="0">
      <selection activeCell="F83" sqref="F83:G83"/>
    </sheetView>
  </sheetViews>
  <sheetFormatPr defaultRowHeight="14.5"/>
  <cols>
    <col min="1" max="1" width="16.08984375" customWidth="1"/>
    <col min="5" max="5" width="30.54296875" customWidth="1"/>
    <col min="6" max="6" width="30" customWidth="1"/>
    <col min="7" max="7" width="33.453125" customWidth="1"/>
    <col min="9" max="9" width="12.36328125" customWidth="1"/>
  </cols>
  <sheetData>
    <row r="1" spans="1:10" ht="49.5" customHeight="1" thickBot="1">
      <c r="A1" s="59" t="s">
        <v>174</v>
      </c>
      <c r="B1" s="108">
        <v>42036</v>
      </c>
      <c r="C1" s="108">
        <v>42370</v>
      </c>
      <c r="D1" s="108">
        <v>42401</v>
      </c>
      <c r="E1" s="1" t="s">
        <v>319</v>
      </c>
      <c r="F1" s="1" t="s">
        <v>320</v>
      </c>
      <c r="G1" s="1" t="s">
        <v>322</v>
      </c>
    </row>
    <row r="2" spans="1:10" ht="15" thickBot="1">
      <c r="A2" s="112" t="s">
        <v>175</v>
      </c>
      <c r="B2" s="160">
        <v>60.56357251759821</v>
      </c>
      <c r="C2" s="160">
        <v>75.356033364749948</v>
      </c>
      <c r="D2" s="160">
        <v>73.340699287490949</v>
      </c>
      <c r="E2" s="129">
        <f>(D2-B2)/B2</f>
        <v>0.21097049329743611</v>
      </c>
      <c r="F2" s="113">
        <f>(D2-B2)</f>
        <v>12.777126769892739</v>
      </c>
      <c r="G2" s="113">
        <f>(D2-C2)</f>
        <v>-2.0153340772589985</v>
      </c>
      <c r="I2" s="166" t="s">
        <v>385</v>
      </c>
      <c r="J2" s="157">
        <v>0.25188171645685781</v>
      </c>
    </row>
    <row r="3" spans="1:10" ht="15" thickBot="1">
      <c r="A3" s="93" t="s">
        <v>176</v>
      </c>
      <c r="B3" s="161">
        <v>58.067401012007892</v>
      </c>
      <c r="C3" s="161">
        <v>71.247616797241321</v>
      </c>
      <c r="D3" s="161">
        <v>65.715449650441485</v>
      </c>
      <c r="E3" s="129">
        <f t="shared" ref="E3:E66" si="0">(D3-B3)/B3</f>
        <v>0.13170984933270968</v>
      </c>
      <c r="F3" s="113">
        <f t="shared" ref="F3:F66" si="1">(D3-B3)</f>
        <v>7.6480486384335933</v>
      </c>
      <c r="G3" s="113">
        <f t="shared" ref="G3:G66" si="2">(D3-C3)</f>
        <v>-5.5321671467998357</v>
      </c>
      <c r="I3" s="167" t="s">
        <v>386</v>
      </c>
      <c r="J3" s="157">
        <v>0.2525399551115054</v>
      </c>
    </row>
    <row r="4" spans="1:10" ht="15" thickBot="1">
      <c r="A4" s="93" t="s">
        <v>177</v>
      </c>
      <c r="B4" s="161">
        <v>54.384543554841983</v>
      </c>
      <c r="C4" s="161">
        <v>69.4956289968395</v>
      </c>
      <c r="D4" s="161">
        <v>68.303463306409611</v>
      </c>
      <c r="E4" s="129">
        <f t="shared" si="0"/>
        <v>0.25593521323814428</v>
      </c>
      <c r="F4" s="113">
        <f t="shared" si="1"/>
        <v>13.918919751567628</v>
      </c>
      <c r="G4" s="113">
        <f t="shared" si="2"/>
        <v>-1.1921656904298885</v>
      </c>
      <c r="I4" s="167" t="s">
        <v>404</v>
      </c>
      <c r="J4" s="157">
        <v>0.25334937688215153</v>
      </c>
    </row>
    <row r="5" spans="1:10" ht="15" thickBot="1">
      <c r="A5" s="93" t="s">
        <v>178</v>
      </c>
      <c r="B5" s="161">
        <v>56.224464598505342</v>
      </c>
      <c r="C5" s="161">
        <v>73.362192053894702</v>
      </c>
      <c r="D5" s="161">
        <v>70.970907457287751</v>
      </c>
      <c r="E5" s="129">
        <f t="shared" si="0"/>
        <v>0.26227804860545395</v>
      </c>
      <c r="F5" s="113">
        <f t="shared" si="1"/>
        <v>14.746442858782409</v>
      </c>
      <c r="G5" s="113">
        <f t="shared" si="2"/>
        <v>-2.3912845966069511</v>
      </c>
      <c r="I5" s="167" t="s">
        <v>380</v>
      </c>
      <c r="J5" s="157">
        <v>0.25363233669135415</v>
      </c>
    </row>
    <row r="6" spans="1:10" ht="15" thickBot="1">
      <c r="A6" s="93" t="s">
        <v>180</v>
      </c>
      <c r="B6" s="161">
        <v>55.175513624450367</v>
      </c>
      <c r="C6" s="161">
        <v>69.439462090415205</v>
      </c>
      <c r="D6" s="161">
        <v>67.069988577676682</v>
      </c>
      <c r="E6" s="129">
        <f t="shared" si="0"/>
        <v>0.21557524655203972</v>
      </c>
      <c r="F6" s="113">
        <f t="shared" si="1"/>
        <v>11.894474953226315</v>
      </c>
      <c r="G6" s="113">
        <f t="shared" si="2"/>
        <v>-2.3694735127385229</v>
      </c>
      <c r="I6" s="167" t="s">
        <v>405</v>
      </c>
      <c r="J6" s="157">
        <v>0.25526190143018751</v>
      </c>
    </row>
    <row r="7" spans="1:10" ht="15" thickBot="1">
      <c r="A7" s="93" t="s">
        <v>181</v>
      </c>
      <c r="B7" s="161">
        <v>71.432214784212192</v>
      </c>
      <c r="C7" s="161">
        <v>86.652363208615881</v>
      </c>
      <c r="D7" s="161">
        <v>83.644732588547924</v>
      </c>
      <c r="E7" s="129">
        <f t="shared" si="0"/>
        <v>0.17096652877456237</v>
      </c>
      <c r="F7" s="113">
        <f t="shared" si="1"/>
        <v>12.212517804335732</v>
      </c>
      <c r="G7" s="113">
        <f t="shared" si="2"/>
        <v>-3.0076306200679568</v>
      </c>
      <c r="I7" s="167" t="s">
        <v>406</v>
      </c>
      <c r="J7" s="157">
        <v>0.25593521323814428</v>
      </c>
    </row>
    <row r="8" spans="1:10" ht="15" thickBot="1">
      <c r="A8" s="93" t="s">
        <v>182</v>
      </c>
      <c r="B8" s="161">
        <v>59.974219826445818</v>
      </c>
      <c r="C8" s="161">
        <v>74.154383630394449</v>
      </c>
      <c r="D8" s="161">
        <v>73.082429044725629</v>
      </c>
      <c r="E8" s="129">
        <f t="shared" si="0"/>
        <v>0.21856406396302475</v>
      </c>
      <c r="F8" s="113">
        <f t="shared" si="1"/>
        <v>13.108209218279811</v>
      </c>
      <c r="G8" s="113">
        <f t="shared" si="2"/>
        <v>-1.07195458566882</v>
      </c>
      <c r="I8" s="167" t="s">
        <v>393</v>
      </c>
      <c r="J8" s="157">
        <v>0.26227804860545395</v>
      </c>
    </row>
    <row r="9" spans="1:10" ht="15" thickBot="1">
      <c r="A9" s="93" t="s">
        <v>184</v>
      </c>
      <c r="B9" s="161">
        <v>63.893268966633379</v>
      </c>
      <c r="C9" s="161">
        <v>75.208578387882497</v>
      </c>
      <c r="D9" s="161">
        <v>72.311694404219523</v>
      </c>
      <c r="E9" s="129">
        <f t="shared" si="0"/>
        <v>0.13175762601820312</v>
      </c>
      <c r="F9" s="113">
        <f t="shared" si="1"/>
        <v>8.4184254375861443</v>
      </c>
      <c r="G9" s="113">
        <f t="shared" si="2"/>
        <v>-2.8968839836629741</v>
      </c>
      <c r="I9" s="167" t="s">
        <v>407</v>
      </c>
      <c r="J9" s="157">
        <v>0.2641483270185625</v>
      </c>
    </row>
    <row r="10" spans="1:10" ht="15" thickBot="1">
      <c r="A10" s="93" t="s">
        <v>185</v>
      </c>
      <c r="B10" s="161">
        <v>54.939991899430794</v>
      </c>
      <c r="C10" s="161">
        <v>69.800650002759212</v>
      </c>
      <c r="D10" s="161">
        <v>67.759503851469773</v>
      </c>
      <c r="E10" s="129">
        <f t="shared" si="0"/>
        <v>0.23333661889694957</v>
      </c>
      <c r="F10" s="113">
        <f t="shared" si="1"/>
        <v>12.81951195203898</v>
      </c>
      <c r="G10" s="113">
        <f t="shared" si="2"/>
        <v>-2.0411461512894391</v>
      </c>
      <c r="I10" s="167" t="s">
        <v>401</v>
      </c>
      <c r="J10" s="157">
        <v>0.27004959694869535</v>
      </c>
    </row>
    <row r="11" spans="1:10" ht="15" thickBot="1">
      <c r="A11" s="93" t="s">
        <v>186</v>
      </c>
      <c r="B11" s="161">
        <v>57.021912505805638</v>
      </c>
      <c r="C11" s="161">
        <v>72.307755534223958</v>
      </c>
      <c r="D11" s="161">
        <v>69.600471635564759</v>
      </c>
      <c r="E11" s="129">
        <f>(D11-B11)/B11</f>
        <v>0.22059167391971368</v>
      </c>
      <c r="F11" s="113">
        <f t="shared" si="1"/>
        <v>12.578559129759121</v>
      </c>
      <c r="G11" s="113">
        <f t="shared" si="2"/>
        <v>-2.7072838986591989</v>
      </c>
      <c r="I11" s="167" t="s">
        <v>408</v>
      </c>
      <c r="J11" s="157">
        <v>0.27389700543262047</v>
      </c>
    </row>
    <row r="12" spans="1:10" ht="15" thickBot="1">
      <c r="A12" s="93" t="s">
        <v>190</v>
      </c>
      <c r="B12" s="161">
        <v>64.2063251475074</v>
      </c>
      <c r="C12" s="161">
        <v>78.283218815593543</v>
      </c>
      <c r="D12" s="161">
        <v>77.478427719215176</v>
      </c>
      <c r="E12" s="129">
        <f t="shared" si="0"/>
        <v>0.20671020403700868</v>
      </c>
      <c r="F12" s="113">
        <f t="shared" si="1"/>
        <v>13.272102571707777</v>
      </c>
      <c r="G12" s="113">
        <f t="shared" si="2"/>
        <v>-0.80479109637836643</v>
      </c>
      <c r="I12" s="167" t="s">
        <v>409</v>
      </c>
      <c r="J12" s="157">
        <v>0.28584635965454969</v>
      </c>
    </row>
    <row r="13" spans="1:10" ht="15" thickBot="1">
      <c r="A13" s="93" t="s">
        <v>191</v>
      </c>
      <c r="B13" s="161">
        <v>55.496881277090601</v>
      </c>
      <c r="C13" s="161">
        <v>71.905257919758299</v>
      </c>
      <c r="D13" s="161">
        <v>69.191705563679463</v>
      </c>
      <c r="E13" s="129">
        <f t="shared" si="0"/>
        <v>0.2467674574038119</v>
      </c>
      <c r="F13" s="113">
        <f t="shared" si="1"/>
        <v>13.694824286588862</v>
      </c>
      <c r="G13" s="113">
        <f t="shared" si="2"/>
        <v>-2.7135523560788357</v>
      </c>
      <c r="I13" s="167" t="s">
        <v>394</v>
      </c>
      <c r="J13" s="157">
        <v>0.29042381768244374</v>
      </c>
    </row>
    <row r="14" spans="1:10" ht="15" thickBot="1">
      <c r="A14" s="93" t="s">
        <v>192</v>
      </c>
      <c r="B14" s="161">
        <v>56.779309041000374</v>
      </c>
      <c r="C14" s="161">
        <v>73.730458564474546</v>
      </c>
      <c r="D14" s="161">
        <v>72.11253856254794</v>
      </c>
      <c r="E14" s="129">
        <f t="shared" si="0"/>
        <v>0.27004959694869535</v>
      </c>
      <c r="F14" s="113">
        <f t="shared" si="1"/>
        <v>15.333229521547565</v>
      </c>
      <c r="G14" s="113">
        <f t="shared" si="2"/>
        <v>-1.6179200019266062</v>
      </c>
      <c r="I14" s="167" t="s">
        <v>410</v>
      </c>
      <c r="J14" s="157">
        <v>0.29663952086550793</v>
      </c>
    </row>
    <row r="15" spans="1:10" ht="15" thickBot="1">
      <c r="A15" s="93" t="s">
        <v>193</v>
      </c>
      <c r="B15" s="161">
        <v>58.015995433463594</v>
      </c>
      <c r="C15" s="161">
        <v>71.326108515002929</v>
      </c>
      <c r="D15" s="161">
        <v>70.260430115206489</v>
      </c>
      <c r="E15" s="129">
        <f t="shared" si="0"/>
        <v>0.21105273796061269</v>
      </c>
      <c r="F15" s="113">
        <f t="shared" si="1"/>
        <v>12.244434681742895</v>
      </c>
      <c r="G15" s="113">
        <f t="shared" si="2"/>
        <v>-1.0656783997964396</v>
      </c>
      <c r="I15" s="167" t="s">
        <v>411</v>
      </c>
      <c r="J15" s="157">
        <v>0.29992571490513276</v>
      </c>
    </row>
    <row r="16" spans="1:10" ht="15" thickBot="1">
      <c r="A16" s="93" t="s">
        <v>194</v>
      </c>
      <c r="B16" s="161">
        <v>56.246276475165267</v>
      </c>
      <c r="C16" s="161">
        <v>70.049584842464313</v>
      </c>
      <c r="D16" s="161">
        <v>68.710171305016544</v>
      </c>
      <c r="E16" s="129">
        <f t="shared" si="0"/>
        <v>0.22159502123406391</v>
      </c>
      <c r="F16" s="113">
        <f t="shared" si="1"/>
        <v>12.463894829851277</v>
      </c>
      <c r="G16" s="113">
        <f t="shared" si="2"/>
        <v>-1.3394135374477685</v>
      </c>
      <c r="I16" s="167" t="s">
        <v>378</v>
      </c>
      <c r="J16" s="157">
        <v>0.30687944778100495</v>
      </c>
    </row>
    <row r="17" spans="1:10">
      <c r="A17" s="93" t="s">
        <v>195</v>
      </c>
      <c r="B17" s="161">
        <v>67.357389287058368</v>
      </c>
      <c r="C17" s="161">
        <v>81.29396762750396</v>
      </c>
      <c r="D17" s="161">
        <v>81.178141094728019</v>
      </c>
      <c r="E17" s="129">
        <f t="shared" si="0"/>
        <v>0.20518538432018898</v>
      </c>
      <c r="F17" s="113">
        <f t="shared" si="1"/>
        <v>13.820751807669652</v>
      </c>
      <c r="G17" s="113">
        <f t="shared" si="2"/>
        <v>-0.1158265327759409</v>
      </c>
    </row>
    <row r="18" spans="1:10">
      <c r="A18" s="93" t="s">
        <v>196</v>
      </c>
      <c r="B18" s="161">
        <v>60.467661107369466</v>
      </c>
      <c r="C18" s="161">
        <v>75.061033567466296</v>
      </c>
      <c r="D18" s="161">
        <v>73.208890662353269</v>
      </c>
      <c r="E18" s="129">
        <f t="shared" si="0"/>
        <v>0.21071146661948484</v>
      </c>
      <c r="F18" s="113">
        <f t="shared" si="1"/>
        <v>12.741229554983803</v>
      </c>
      <c r="G18" s="113">
        <f t="shared" si="2"/>
        <v>-1.8521429051130269</v>
      </c>
      <c r="I18" s="97"/>
      <c r="J18" s="94"/>
    </row>
    <row r="19" spans="1:10">
      <c r="A19" s="93" t="s">
        <v>197</v>
      </c>
      <c r="B19" s="161">
        <v>60.041767823053874</v>
      </c>
      <c r="C19" s="161">
        <v>73.944482013917678</v>
      </c>
      <c r="D19" s="161">
        <v>70.656306636148344</v>
      </c>
      <c r="E19" s="129">
        <f t="shared" si="0"/>
        <v>0.17678591417188202</v>
      </c>
      <c r="F19" s="113">
        <f t="shared" si="1"/>
        <v>10.61453881309447</v>
      </c>
      <c r="G19" s="113">
        <f t="shared" si="2"/>
        <v>-3.2881753777693348</v>
      </c>
      <c r="I19" s="97"/>
      <c r="J19" s="94"/>
    </row>
    <row r="20" spans="1:10">
      <c r="A20" s="93" t="s">
        <v>198</v>
      </c>
      <c r="B20" s="161">
        <v>55.355122313247513</v>
      </c>
      <c r="C20" s="161">
        <v>68.025298187071158</v>
      </c>
      <c r="D20" s="161">
        <v>67.484271734505739</v>
      </c>
      <c r="E20" s="129">
        <f t="shared" si="0"/>
        <v>0.21911521308942161</v>
      </c>
      <c r="F20" s="113">
        <f t="shared" si="1"/>
        <v>12.129149421258226</v>
      </c>
      <c r="G20" s="113">
        <f t="shared" si="2"/>
        <v>-0.54102645256541848</v>
      </c>
      <c r="I20" s="97"/>
      <c r="J20" s="94"/>
    </row>
    <row r="21" spans="1:10">
      <c r="A21" s="93" t="s">
        <v>199</v>
      </c>
      <c r="B21" s="161">
        <v>54.134421441489856</v>
      </c>
      <c r="C21" s="161">
        <v>67.444094341615752</v>
      </c>
      <c r="D21" s="161">
        <v>66.206384775550021</v>
      </c>
      <c r="E21" s="129">
        <f t="shared" si="0"/>
        <v>0.22299976637060606</v>
      </c>
      <c r="F21" s="113">
        <f t="shared" si="1"/>
        <v>12.071963334060165</v>
      </c>
      <c r="G21" s="113">
        <f t="shared" si="2"/>
        <v>-1.2377095660657318</v>
      </c>
      <c r="I21" s="97"/>
      <c r="J21" s="94"/>
    </row>
    <row r="22" spans="1:10">
      <c r="A22" s="93" t="s">
        <v>112</v>
      </c>
      <c r="B22" s="161">
        <v>55.929743459838626</v>
      </c>
      <c r="C22" s="161">
        <v>72.418750986258402</v>
      </c>
      <c r="D22" s="161">
        <v>70.206476121899627</v>
      </c>
      <c r="E22" s="129">
        <f t="shared" si="0"/>
        <v>0.25526190143018751</v>
      </c>
      <c r="F22" s="113">
        <f t="shared" si="1"/>
        <v>14.276732662061001</v>
      </c>
      <c r="G22" s="113">
        <f t="shared" si="2"/>
        <v>-2.2122748643587755</v>
      </c>
      <c r="I22" s="97"/>
      <c r="J22" s="94"/>
    </row>
    <row r="23" spans="1:10">
      <c r="A23" s="93" t="s">
        <v>201</v>
      </c>
      <c r="B23" s="161">
        <v>56.180590893495847</v>
      </c>
      <c r="C23" s="161">
        <v>69.415934380967784</v>
      </c>
      <c r="D23" s="161">
        <v>68.330345644942128</v>
      </c>
      <c r="E23" s="129">
        <f t="shared" si="0"/>
        <v>0.2162624948975552</v>
      </c>
      <c r="F23" s="113">
        <f t="shared" si="1"/>
        <v>12.149754751446281</v>
      </c>
      <c r="G23" s="113">
        <f t="shared" si="2"/>
        <v>-1.085588736025656</v>
      </c>
      <c r="I23" s="97"/>
      <c r="J23" s="94"/>
    </row>
    <row r="24" spans="1:10">
      <c r="A24" s="93" t="s">
        <v>202</v>
      </c>
      <c r="B24" s="161">
        <v>57.55395714993552</v>
      </c>
      <c r="C24" s="161">
        <v>73.342558261338539</v>
      </c>
      <c r="D24" s="161">
        <v>69.883233825206815</v>
      </c>
      <c r="E24" s="129">
        <f t="shared" si="0"/>
        <v>0.21422118105887891</v>
      </c>
      <c r="F24" s="113">
        <f t="shared" si="1"/>
        <v>12.329276675271295</v>
      </c>
      <c r="G24" s="113">
        <f t="shared" si="2"/>
        <v>-3.4593244361317232</v>
      </c>
      <c r="I24" s="97"/>
      <c r="J24" s="94"/>
    </row>
    <row r="25" spans="1:10">
      <c r="A25" s="93" t="s">
        <v>203</v>
      </c>
      <c r="B25" s="161">
        <v>64.966303228797287</v>
      </c>
      <c r="C25" s="161">
        <v>80.174621047042081</v>
      </c>
      <c r="D25" s="161">
        <v>77.848556057787647</v>
      </c>
      <c r="E25" s="129">
        <f t="shared" si="0"/>
        <v>0.19829130162481076</v>
      </c>
      <c r="F25" s="113">
        <f t="shared" si="1"/>
        <v>12.88225282899036</v>
      </c>
      <c r="G25" s="113">
        <f t="shared" si="2"/>
        <v>-2.3260649892544336</v>
      </c>
      <c r="I25" s="97"/>
      <c r="J25" s="94"/>
    </row>
    <row r="26" spans="1:10">
      <c r="A26" s="93" t="s">
        <v>204</v>
      </c>
      <c r="B26" s="161">
        <v>59.308949477994886</v>
      </c>
      <c r="C26" s="161">
        <v>77.499087088276809</v>
      </c>
      <c r="D26" s="161">
        <v>74.351616920808198</v>
      </c>
      <c r="E26" s="129">
        <f t="shared" si="0"/>
        <v>0.25363233669135415</v>
      </c>
      <c r="F26" s="113">
        <f t="shared" si="1"/>
        <v>15.042667442813311</v>
      </c>
      <c r="G26" s="113">
        <f t="shared" si="2"/>
        <v>-3.1474701674686116</v>
      </c>
      <c r="I26" s="97"/>
      <c r="J26" s="94"/>
    </row>
    <row r="27" spans="1:10">
      <c r="A27" s="93" t="s">
        <v>205</v>
      </c>
      <c r="B27" s="161">
        <v>66.879630034900188</v>
      </c>
      <c r="C27" s="161">
        <v>82.215363281509653</v>
      </c>
      <c r="D27" s="161">
        <v>78.834888920895239</v>
      </c>
      <c r="E27" s="129">
        <f t="shared" si="0"/>
        <v>0.17875785018183216</v>
      </c>
      <c r="F27" s="113">
        <f t="shared" si="1"/>
        <v>11.95525888599505</v>
      </c>
      <c r="G27" s="113">
        <f t="shared" si="2"/>
        <v>-3.3804743606144143</v>
      </c>
      <c r="I27" s="97"/>
      <c r="J27" s="94"/>
    </row>
    <row r="28" spans="1:10">
      <c r="A28" s="93" t="s">
        <v>206</v>
      </c>
      <c r="B28" s="161">
        <v>53.908036869467978</v>
      </c>
      <c r="C28" s="161">
        <v>69.131207238194932</v>
      </c>
      <c r="D28" s="161">
        <v>69.317452964728645</v>
      </c>
      <c r="E28" s="129">
        <f t="shared" si="0"/>
        <v>0.28584635965454969</v>
      </c>
      <c r="F28" s="113">
        <f t="shared" si="1"/>
        <v>15.409416095260667</v>
      </c>
      <c r="G28" s="113">
        <f t="shared" si="2"/>
        <v>0.18624572653371274</v>
      </c>
      <c r="I28" s="97"/>
      <c r="J28" s="94"/>
    </row>
    <row r="29" spans="1:10">
      <c r="A29" s="93" t="s">
        <v>207</v>
      </c>
      <c r="B29" s="161">
        <v>51.572583160926278</v>
      </c>
      <c r="C29" s="161">
        <v>65.63001223613783</v>
      </c>
      <c r="D29" s="161">
        <v>64.506106542211285</v>
      </c>
      <c r="E29" s="129">
        <f t="shared" si="0"/>
        <v>0.2507829274505689</v>
      </c>
      <c r="F29" s="113">
        <f t="shared" si="1"/>
        <v>12.933523381285006</v>
      </c>
      <c r="G29" s="113">
        <f t="shared" si="2"/>
        <v>-1.1239056939265453</v>
      </c>
      <c r="I29" s="97"/>
      <c r="J29" s="94"/>
    </row>
    <row r="30" spans="1:10">
      <c r="A30" s="93" t="s">
        <v>208</v>
      </c>
      <c r="B30" s="161">
        <v>59.418068209304202</v>
      </c>
      <c r="C30" s="161">
        <v>72.405570392979783</v>
      </c>
      <c r="D30" s="161">
        <v>70.121088534459744</v>
      </c>
      <c r="E30" s="129">
        <f t="shared" si="0"/>
        <v>0.18013073544318914</v>
      </c>
      <c r="F30" s="113">
        <f t="shared" si="1"/>
        <v>10.703020325155542</v>
      </c>
      <c r="G30" s="113">
        <f t="shared" si="2"/>
        <v>-2.2844818585200386</v>
      </c>
      <c r="I30" s="97"/>
      <c r="J30" s="94"/>
    </row>
    <row r="31" spans="1:10">
      <c r="A31" s="93" t="s">
        <v>209</v>
      </c>
      <c r="B31" s="161">
        <v>60.210715729104521</v>
      </c>
      <c r="C31" s="161">
        <v>71.875024924903684</v>
      </c>
      <c r="D31" s="161">
        <v>70.87656928621405</v>
      </c>
      <c r="E31" s="129">
        <f t="shared" si="0"/>
        <v>0.17714211545161707</v>
      </c>
      <c r="F31" s="113">
        <f t="shared" si="1"/>
        <v>10.665853557109529</v>
      </c>
      <c r="G31" s="113">
        <f t="shared" si="2"/>
        <v>-0.99845563868963438</v>
      </c>
      <c r="I31" s="97"/>
      <c r="J31" s="94"/>
    </row>
    <row r="32" spans="1:10">
      <c r="A32" s="93" t="s">
        <v>210</v>
      </c>
      <c r="B32" s="161">
        <v>59.970830619772912</v>
      </c>
      <c r="C32" s="161">
        <v>74.793073805752428</v>
      </c>
      <c r="D32" s="161">
        <v>73.383576559418387</v>
      </c>
      <c r="E32" s="129">
        <f t="shared" si="0"/>
        <v>0.22365449671165927</v>
      </c>
      <c r="F32" s="113">
        <f t="shared" si="1"/>
        <v>13.412745939645475</v>
      </c>
      <c r="G32" s="113">
        <f t="shared" si="2"/>
        <v>-1.4094972463340412</v>
      </c>
      <c r="I32" s="97"/>
      <c r="J32" s="94"/>
    </row>
    <row r="33" spans="1:10">
      <c r="A33" s="93" t="s">
        <v>212</v>
      </c>
      <c r="B33" s="161">
        <v>56.498695661771052</v>
      </c>
      <c r="C33" s="161">
        <v>70.290623838465351</v>
      </c>
      <c r="D33" s="161">
        <v>68.919804999267527</v>
      </c>
      <c r="E33" s="129">
        <f t="shared" si="0"/>
        <v>0.21984771846513657</v>
      </c>
      <c r="F33" s="113">
        <f t="shared" si="1"/>
        <v>12.421109337496475</v>
      </c>
      <c r="G33" s="113">
        <f t="shared" si="2"/>
        <v>-1.370818839197824</v>
      </c>
    </row>
    <row r="34" spans="1:10">
      <c r="A34" s="93" t="s">
        <v>230</v>
      </c>
      <c r="B34" s="161">
        <v>57.277035730283515</v>
      </c>
      <c r="C34" s="161">
        <v>72.389488382028034</v>
      </c>
      <c r="D34" s="161">
        <v>70.108573464949941</v>
      </c>
      <c r="E34" s="129">
        <f t="shared" si="0"/>
        <v>0.22402586954900908</v>
      </c>
      <c r="F34" s="113">
        <f t="shared" si="1"/>
        <v>12.831537734666426</v>
      </c>
      <c r="G34" s="113">
        <f t="shared" si="2"/>
        <v>-2.2809149170780927</v>
      </c>
      <c r="I34" s="97"/>
      <c r="J34" s="94"/>
    </row>
    <row r="35" spans="1:10">
      <c r="A35" s="93" t="s">
        <v>213</v>
      </c>
      <c r="B35" s="161">
        <v>72.188866837426929</v>
      </c>
      <c r="C35" s="161">
        <v>90.650447518743533</v>
      </c>
      <c r="D35" s="161">
        <v>89.627399338044782</v>
      </c>
      <c r="E35" s="129">
        <f t="shared" si="0"/>
        <v>0.24156817061404126</v>
      </c>
      <c r="F35" s="113">
        <f t="shared" si="1"/>
        <v>17.438532500617853</v>
      </c>
      <c r="G35" s="113">
        <f t="shared" si="2"/>
        <v>-1.0230481806987513</v>
      </c>
      <c r="I35" s="97"/>
      <c r="J35" s="94"/>
    </row>
    <row r="36" spans="1:10">
      <c r="A36" s="93" t="s">
        <v>214</v>
      </c>
      <c r="B36" s="161">
        <v>66.38778694284342</v>
      </c>
      <c r="C36" s="161">
        <v>80.789976047842984</v>
      </c>
      <c r="D36" s="161">
        <v>79.827565199604848</v>
      </c>
      <c r="E36" s="129">
        <f t="shared" si="0"/>
        <v>0.20244353480757551</v>
      </c>
      <c r="F36" s="113">
        <f t="shared" si="1"/>
        <v>13.439778256761429</v>
      </c>
      <c r="G36" s="113">
        <f t="shared" si="2"/>
        <v>-0.96241084823813594</v>
      </c>
      <c r="I36" s="97"/>
      <c r="J36" s="94"/>
    </row>
    <row r="37" spans="1:10">
      <c r="A37" s="93" t="s">
        <v>218</v>
      </c>
      <c r="B37" s="161">
        <v>57.757373886123979</v>
      </c>
      <c r="C37" s="161">
        <v>76.285403342371026</v>
      </c>
      <c r="D37" s="161">
        <v>74.890493602153796</v>
      </c>
      <c r="E37" s="129">
        <f t="shared" si="0"/>
        <v>0.29663952086550793</v>
      </c>
      <c r="F37" s="113">
        <f t="shared" si="1"/>
        <v>17.133119716029817</v>
      </c>
      <c r="G37" s="113">
        <f t="shared" si="2"/>
        <v>-1.3949097402172299</v>
      </c>
      <c r="I37" s="97"/>
      <c r="J37" s="94"/>
    </row>
    <row r="38" spans="1:10">
      <c r="A38" s="93" t="s">
        <v>219</v>
      </c>
      <c r="B38" s="161">
        <v>57.467981607899894</v>
      </c>
      <c r="C38" s="161">
        <v>72.838024175628831</v>
      </c>
      <c r="D38" s="161">
        <v>70.050745833025587</v>
      </c>
      <c r="E38" s="129">
        <f t="shared" si="0"/>
        <v>0.21895260409486855</v>
      </c>
      <c r="F38" s="113">
        <f t="shared" si="1"/>
        <v>12.582764225125693</v>
      </c>
      <c r="G38" s="113">
        <f t="shared" si="2"/>
        <v>-2.7872783426032441</v>
      </c>
      <c r="I38" s="97"/>
      <c r="J38" s="94"/>
    </row>
    <row r="39" spans="1:10">
      <c r="A39" s="93" t="s">
        <v>220</v>
      </c>
      <c r="B39" s="161">
        <v>58.465283599687098</v>
      </c>
      <c r="C39" s="161">
        <v>75.093846339400741</v>
      </c>
      <c r="D39" s="161">
        <v>72.518594097872523</v>
      </c>
      <c r="E39" s="129">
        <f t="shared" si="0"/>
        <v>0.24037017581935816</v>
      </c>
      <c r="F39" s="113">
        <f t="shared" si="1"/>
        <v>14.053310498185425</v>
      </c>
      <c r="G39" s="113">
        <f t="shared" si="2"/>
        <v>-2.5752522415282186</v>
      </c>
      <c r="I39" s="97"/>
      <c r="J39" s="94"/>
    </row>
    <row r="40" spans="1:10">
      <c r="A40" s="93" t="s">
        <v>130</v>
      </c>
      <c r="B40" s="161">
        <v>66.622516292121801</v>
      </c>
      <c r="C40" s="161">
        <v>80.76909662051338</v>
      </c>
      <c r="D40" s="161">
        <v>75.129294131046862</v>
      </c>
      <c r="E40" s="129">
        <f t="shared" si="0"/>
        <v>0.12768622850606737</v>
      </c>
      <c r="F40" s="113">
        <f t="shared" si="1"/>
        <v>8.5067778389250606</v>
      </c>
      <c r="G40" s="113">
        <f t="shared" si="2"/>
        <v>-5.6398024894665184</v>
      </c>
      <c r="I40" s="97"/>
      <c r="J40" s="94"/>
    </row>
    <row r="41" spans="1:10">
      <c r="A41" s="93" t="s">
        <v>223</v>
      </c>
      <c r="B41" s="161">
        <v>59.407954472147857</v>
      </c>
      <c r="C41" s="161">
        <v>71.23325704479312</v>
      </c>
      <c r="D41" s="161">
        <v>70.985566199847284</v>
      </c>
      <c r="E41" s="129">
        <f t="shared" si="0"/>
        <v>0.19488319082131234</v>
      </c>
      <c r="F41" s="113">
        <f t="shared" si="1"/>
        <v>11.577611727699427</v>
      </c>
      <c r="G41" s="113">
        <f t="shared" si="2"/>
        <v>-0.24769084494583637</v>
      </c>
      <c r="I41" s="97"/>
      <c r="J41" s="94"/>
    </row>
    <row r="42" spans="1:10">
      <c r="A42" s="93" t="s">
        <v>224</v>
      </c>
      <c r="B42" s="161">
        <v>82.498441623982401</v>
      </c>
      <c r="C42" s="161">
        <v>97.552186399854051</v>
      </c>
      <c r="D42" s="161">
        <v>97.011911649995568</v>
      </c>
      <c r="E42" s="129">
        <f t="shared" si="0"/>
        <v>0.17592417190331608</v>
      </c>
      <c r="F42" s="113">
        <f t="shared" si="1"/>
        <v>14.513470026013167</v>
      </c>
      <c r="G42" s="113">
        <f t="shared" si="2"/>
        <v>-0.54027474985848301</v>
      </c>
      <c r="I42" s="97"/>
      <c r="J42" s="94"/>
    </row>
    <row r="43" spans="1:10">
      <c r="A43" s="93" t="s">
        <v>225</v>
      </c>
      <c r="B43" s="161">
        <v>56.147900778812691</v>
      </c>
      <c r="C43" s="161">
        <v>71.001194152218758</v>
      </c>
      <c r="D43" s="161">
        <v>69.888163929401571</v>
      </c>
      <c r="E43" s="129">
        <f t="shared" si="0"/>
        <v>0.24471552738395064</v>
      </c>
      <c r="F43" s="113">
        <f t="shared" si="1"/>
        <v>13.740263150588881</v>
      </c>
      <c r="G43" s="113">
        <f t="shared" si="2"/>
        <v>-1.1130302228171871</v>
      </c>
      <c r="I43" s="97"/>
      <c r="J43" s="94"/>
    </row>
    <row r="44" spans="1:10">
      <c r="A44" s="93" t="s">
        <v>226</v>
      </c>
      <c r="B44" s="161">
        <v>61.862829710816371</v>
      </c>
      <c r="C44" s="161">
        <v>75.168619847490035</v>
      </c>
      <c r="D44" s="161">
        <v>74.296815507179119</v>
      </c>
      <c r="E44" s="129">
        <f t="shared" si="0"/>
        <v>0.20099283939138554</v>
      </c>
      <c r="F44" s="113">
        <f t="shared" si="1"/>
        <v>12.433985796362748</v>
      </c>
      <c r="G44" s="113">
        <f t="shared" si="2"/>
        <v>-0.87180434031091636</v>
      </c>
      <c r="I44" s="97"/>
      <c r="J44" s="94"/>
    </row>
    <row r="45" spans="1:10">
      <c r="A45" s="93" t="s">
        <v>227</v>
      </c>
      <c r="B45" s="161">
        <v>53.446406932991259</v>
      </c>
      <c r="C45" s="161">
        <v>69.704181290312732</v>
      </c>
      <c r="D45" s="161">
        <v>67.564185909494199</v>
      </c>
      <c r="E45" s="129">
        <f t="shared" si="0"/>
        <v>0.2641483270185625</v>
      </c>
      <c r="F45" s="113">
        <f t="shared" si="1"/>
        <v>14.11777897650294</v>
      </c>
      <c r="G45" s="113">
        <f t="shared" si="2"/>
        <v>-2.139995380818533</v>
      </c>
      <c r="I45" s="97"/>
      <c r="J45" s="94"/>
    </row>
    <row r="46" spans="1:10">
      <c r="A46" s="93" t="s">
        <v>228</v>
      </c>
      <c r="B46" s="161">
        <v>64.482893771642978</v>
      </c>
      <c r="C46" s="161">
        <v>79.172650960741564</v>
      </c>
      <c r="D46" s="161">
        <v>77.982917955341932</v>
      </c>
      <c r="E46" s="129">
        <f t="shared" si="0"/>
        <v>0.20935822501247192</v>
      </c>
      <c r="F46" s="113">
        <f t="shared" si="1"/>
        <v>13.500024183698955</v>
      </c>
      <c r="G46" s="113">
        <f t="shared" si="2"/>
        <v>-1.1897330053996313</v>
      </c>
      <c r="I46" s="97"/>
      <c r="J46" s="94"/>
    </row>
    <row r="47" spans="1:10">
      <c r="A47" s="93" t="s">
        <v>281</v>
      </c>
      <c r="B47" s="161">
        <v>55.889664095990476</v>
      </c>
      <c r="C47" s="161">
        <v>75.723774687881289</v>
      </c>
      <c r="D47" s="161">
        <v>68.038707799001486</v>
      </c>
      <c r="E47" s="129">
        <f t="shared" si="0"/>
        <v>0.21737550045291079</v>
      </c>
      <c r="F47" s="113">
        <f t="shared" si="1"/>
        <v>12.14904370301101</v>
      </c>
      <c r="G47" s="113">
        <f t="shared" si="2"/>
        <v>-7.6850668888798026</v>
      </c>
      <c r="I47" s="97"/>
      <c r="J47" s="94"/>
    </row>
    <row r="48" spans="1:10">
      <c r="A48" s="93" t="s">
        <v>229</v>
      </c>
      <c r="B48" s="161">
        <v>50.84273387832738</v>
      </c>
      <c r="C48" s="161">
        <v>66.783562607604878</v>
      </c>
      <c r="D48" s="161">
        <v>66.091777184516133</v>
      </c>
      <c r="E48" s="129">
        <f t="shared" si="0"/>
        <v>0.29992571490513276</v>
      </c>
      <c r="F48" s="113">
        <f t="shared" si="1"/>
        <v>15.249043306188753</v>
      </c>
      <c r="G48" s="113">
        <f t="shared" si="2"/>
        <v>-0.69178542308874569</v>
      </c>
      <c r="I48" s="97"/>
      <c r="J48" s="94"/>
    </row>
    <row r="49" spans="1:7">
      <c r="A49" s="93" t="s">
        <v>231</v>
      </c>
      <c r="B49" s="161">
        <v>58.246817553467551</v>
      </c>
      <c r="C49" s="161">
        <v>73.356924826954156</v>
      </c>
      <c r="D49" s="161">
        <v>71.165041485159477</v>
      </c>
      <c r="E49" s="129">
        <f t="shared" si="0"/>
        <v>0.22178420168335666</v>
      </c>
      <c r="F49" s="113">
        <f t="shared" si="1"/>
        <v>12.918223931691927</v>
      </c>
      <c r="G49" s="113">
        <f t="shared" si="2"/>
        <v>-2.1918833417946786</v>
      </c>
    </row>
    <row r="50" spans="1:7">
      <c r="A50" s="93" t="s">
        <v>232</v>
      </c>
      <c r="B50" s="161">
        <v>58.943610343690359</v>
      </c>
      <c r="C50" s="161">
        <v>72.067235462553455</v>
      </c>
      <c r="D50" s="161">
        <v>72.09177188500918</v>
      </c>
      <c r="E50" s="129">
        <f t="shared" si="0"/>
        <v>0.22306338998670228</v>
      </c>
      <c r="F50" s="113">
        <f t="shared" si="1"/>
        <v>13.148161541318821</v>
      </c>
      <c r="G50" s="113">
        <f t="shared" si="2"/>
        <v>2.453642245572496E-2</v>
      </c>
    </row>
    <row r="51" spans="1:7">
      <c r="A51" s="93" t="s">
        <v>233</v>
      </c>
      <c r="B51" s="161">
        <v>51.679978710072966</v>
      </c>
      <c r="C51" s="161">
        <v>66.054226005015579</v>
      </c>
      <c r="D51" s="161">
        <v>64.643891161954386</v>
      </c>
      <c r="E51" s="129">
        <f t="shared" si="0"/>
        <v>0.2508498024855923</v>
      </c>
      <c r="F51" s="113">
        <f t="shared" si="1"/>
        <v>12.96391245188142</v>
      </c>
      <c r="G51" s="113">
        <f t="shared" si="2"/>
        <v>-1.4103348430611931</v>
      </c>
    </row>
    <row r="52" spans="1:7">
      <c r="A52" s="93" t="s">
        <v>234</v>
      </c>
      <c r="B52" s="161">
        <v>53.242278550514996</v>
      </c>
      <c r="C52" s="161">
        <v>68.326779079794449</v>
      </c>
      <c r="D52" s="161">
        <v>65.790579928267874</v>
      </c>
      <c r="E52" s="129">
        <f t="shared" si="0"/>
        <v>0.23568302708621591</v>
      </c>
      <c r="F52" s="113">
        <f t="shared" si="1"/>
        <v>12.548301377752878</v>
      </c>
      <c r="G52" s="113">
        <f t="shared" si="2"/>
        <v>-2.5361991515265743</v>
      </c>
    </row>
    <row r="53" spans="1:7">
      <c r="A53" s="93" t="s">
        <v>235</v>
      </c>
      <c r="B53" s="161">
        <v>52.604104065130031</v>
      </c>
      <c r="C53" s="161">
        <v>67.461090813928422</v>
      </c>
      <c r="D53" s="161">
        <v>65.854116089730155</v>
      </c>
      <c r="E53" s="129">
        <f t="shared" si="0"/>
        <v>0.25188171645685781</v>
      </c>
      <c r="F53" s="113">
        <f t="shared" si="1"/>
        <v>13.250012024600125</v>
      </c>
      <c r="G53" s="113">
        <f t="shared" si="2"/>
        <v>-1.6069747241982668</v>
      </c>
    </row>
    <row r="54" spans="1:7">
      <c r="A54" s="93" t="s">
        <v>237</v>
      </c>
      <c r="B54" s="161">
        <v>55.751141377645318</v>
      </c>
      <c r="C54" s="161">
        <v>72.003803168246648</v>
      </c>
      <c r="D54" s="161">
        <v>67.758816908407141</v>
      </c>
      <c r="E54" s="129">
        <f t="shared" si="0"/>
        <v>0.21537990494983072</v>
      </c>
      <c r="F54" s="113">
        <f t="shared" si="1"/>
        <v>12.007675530761823</v>
      </c>
      <c r="G54" s="113">
        <f t="shared" si="2"/>
        <v>-4.2449862598395072</v>
      </c>
    </row>
    <row r="55" spans="1:7">
      <c r="A55" s="93" t="s">
        <v>238</v>
      </c>
      <c r="B55" s="161">
        <v>64.609981038680075</v>
      </c>
      <c r="C55" s="161">
        <v>77.825076687438269</v>
      </c>
      <c r="D55" s="161">
        <v>76.625120155361358</v>
      </c>
      <c r="E55" s="129">
        <f t="shared" si="0"/>
        <v>0.18596413314977103</v>
      </c>
      <c r="F55" s="113">
        <f t="shared" si="1"/>
        <v>12.015139116681283</v>
      </c>
      <c r="G55" s="113">
        <f t="shared" si="2"/>
        <v>-1.1999565320769108</v>
      </c>
    </row>
    <row r="56" spans="1:7">
      <c r="A56" s="93" t="s">
        <v>239</v>
      </c>
      <c r="B56" s="161">
        <v>57.207993963117381</v>
      </c>
      <c r="C56" s="161">
        <v>71.411592888987485</v>
      </c>
      <c r="D56" s="161">
        <v>69.246127385799383</v>
      </c>
      <c r="E56" s="129">
        <f t="shared" si="0"/>
        <v>0.21042746981205315</v>
      </c>
      <c r="F56" s="113">
        <f t="shared" si="1"/>
        <v>12.038133422682002</v>
      </c>
      <c r="G56" s="113">
        <f t="shared" si="2"/>
        <v>-2.165465503188102</v>
      </c>
    </row>
    <row r="57" spans="1:7">
      <c r="A57" s="93" t="s">
        <v>240</v>
      </c>
      <c r="B57" s="161">
        <v>58.055334573827373</v>
      </c>
      <c r="C57" s="161">
        <v>73.524091858786392</v>
      </c>
      <c r="D57" s="161">
        <v>69.513566202817032</v>
      </c>
      <c r="E57" s="129">
        <f t="shared" si="0"/>
        <v>0.19736742046363612</v>
      </c>
      <c r="F57" s="113">
        <f t="shared" si="1"/>
        <v>11.458231628989658</v>
      </c>
      <c r="G57" s="113">
        <f t="shared" si="2"/>
        <v>-4.0105256559693601</v>
      </c>
    </row>
    <row r="58" spans="1:7">
      <c r="A58" s="93" t="s">
        <v>241</v>
      </c>
      <c r="B58" s="161">
        <v>52.447279217277419</v>
      </c>
      <c r="C58" s="161">
        <v>67.988150114794237</v>
      </c>
      <c r="D58" s="161">
        <v>63.835768479598158</v>
      </c>
      <c r="E58" s="129">
        <f t="shared" si="0"/>
        <v>0.21714165982072703</v>
      </c>
      <c r="F58" s="113">
        <f t="shared" si="1"/>
        <v>11.388489262320739</v>
      </c>
      <c r="G58" s="113">
        <f t="shared" si="2"/>
        <v>-4.1523816351960789</v>
      </c>
    </row>
    <row r="59" spans="1:7">
      <c r="A59" s="93" t="s">
        <v>242</v>
      </c>
      <c r="B59" s="161">
        <v>60.188000558093506</v>
      </c>
      <c r="C59" s="161">
        <v>77.956086226091728</v>
      </c>
      <c r="D59" s="161">
        <v>74.472131044391077</v>
      </c>
      <c r="E59" s="129">
        <f t="shared" si="0"/>
        <v>0.23732522020748165</v>
      </c>
      <c r="F59" s="113">
        <f t="shared" si="1"/>
        <v>14.28413048629757</v>
      </c>
      <c r="G59" s="113">
        <f t="shared" si="2"/>
        <v>-3.4839551817006509</v>
      </c>
    </row>
    <row r="60" spans="1:7">
      <c r="A60" s="93" t="s">
        <v>245</v>
      </c>
      <c r="B60" s="161">
        <v>67.617836381829846</v>
      </c>
      <c r="C60" s="161">
        <v>80.207097968350382</v>
      </c>
      <c r="D60" s="161">
        <v>80.287199661268176</v>
      </c>
      <c r="E60" s="129">
        <f t="shared" si="0"/>
        <v>0.18736717939177983</v>
      </c>
      <c r="F60" s="113">
        <f t="shared" si="1"/>
        <v>12.669363279438329</v>
      </c>
      <c r="G60" s="113">
        <f t="shared" si="2"/>
        <v>8.0101692917793343E-2</v>
      </c>
    </row>
    <row r="61" spans="1:7">
      <c r="A61" s="93" t="s">
        <v>246</v>
      </c>
      <c r="B61" s="161">
        <v>54.331500588448264</v>
      </c>
      <c r="C61" s="161">
        <v>68.012668961184104</v>
      </c>
      <c r="D61" s="161">
        <v>67.559753837028254</v>
      </c>
      <c r="E61" s="129">
        <f t="shared" si="0"/>
        <v>0.24347299642580689</v>
      </c>
      <c r="F61" s="113">
        <f t="shared" si="1"/>
        <v>13.228253248579989</v>
      </c>
      <c r="G61" s="113">
        <f t="shared" si="2"/>
        <v>-0.45291512415585089</v>
      </c>
    </row>
    <row r="62" spans="1:7">
      <c r="A62" s="93" t="s">
        <v>247</v>
      </c>
      <c r="B62" s="161">
        <v>54.910953385660491</v>
      </c>
      <c r="C62" s="161">
        <v>70.208070843985112</v>
      </c>
      <c r="D62" s="161">
        <v>68.778163088805158</v>
      </c>
      <c r="E62" s="129">
        <f t="shared" si="0"/>
        <v>0.2525399551115054</v>
      </c>
      <c r="F62" s="113">
        <f t="shared" si="1"/>
        <v>13.867209703144667</v>
      </c>
      <c r="G62" s="113">
        <f t="shared" si="2"/>
        <v>-1.4299077551799542</v>
      </c>
    </row>
    <row r="63" spans="1:7">
      <c r="A63" s="93" t="s">
        <v>248</v>
      </c>
      <c r="B63" s="161">
        <v>63.707983457787336</v>
      </c>
      <c r="C63" s="161">
        <v>77.405741610314465</v>
      </c>
      <c r="D63" s="161">
        <v>72.792207561261876</v>
      </c>
      <c r="E63" s="129">
        <f t="shared" si="0"/>
        <v>0.14259161270570919</v>
      </c>
      <c r="F63" s="113">
        <f t="shared" si="1"/>
        <v>9.0842241034745399</v>
      </c>
      <c r="G63" s="113">
        <f t="shared" si="2"/>
        <v>-4.6135340490525891</v>
      </c>
    </row>
    <row r="64" spans="1:7">
      <c r="A64" s="93" t="s">
        <v>243</v>
      </c>
      <c r="B64" s="161">
        <v>52.756877734830432</v>
      </c>
      <c r="C64" s="161">
        <v>68.957899544233186</v>
      </c>
      <c r="D64" s="161">
        <v>67.206828562375378</v>
      </c>
      <c r="E64" s="129">
        <f t="shared" si="0"/>
        <v>0.27389700543262047</v>
      </c>
      <c r="F64" s="113">
        <f t="shared" si="1"/>
        <v>14.449950827544946</v>
      </c>
      <c r="G64" s="113">
        <f t="shared" si="2"/>
        <v>-1.7510709818578079</v>
      </c>
    </row>
    <row r="65" spans="1:7">
      <c r="A65" s="93" t="s">
        <v>249</v>
      </c>
      <c r="B65" s="161">
        <v>52.840424090603726</v>
      </c>
      <c r="C65" s="161">
        <v>68.309753148168085</v>
      </c>
      <c r="D65" s="161">
        <v>65.836552191346286</v>
      </c>
      <c r="E65" s="129">
        <f t="shared" si="0"/>
        <v>0.24595048818038495</v>
      </c>
      <c r="F65" s="113">
        <f t="shared" si="1"/>
        <v>12.99612810074256</v>
      </c>
      <c r="G65" s="113">
        <f t="shared" si="2"/>
        <v>-2.473200956821799</v>
      </c>
    </row>
    <row r="66" spans="1:7">
      <c r="A66" s="93" t="s">
        <v>250</v>
      </c>
      <c r="B66" s="161">
        <v>56.504899548654059</v>
      </c>
      <c r="C66" s="161">
        <v>73.806818535350274</v>
      </c>
      <c r="D66" s="161">
        <v>70.820380640094129</v>
      </c>
      <c r="E66" s="129">
        <f t="shared" si="0"/>
        <v>0.25334937688215153</v>
      </c>
      <c r="F66" s="113">
        <f t="shared" si="1"/>
        <v>14.31548109144007</v>
      </c>
      <c r="G66" s="113">
        <f t="shared" si="2"/>
        <v>-2.9864378952561452</v>
      </c>
    </row>
    <row r="67" spans="1:7">
      <c r="A67" s="93" t="s">
        <v>252</v>
      </c>
      <c r="B67" s="161">
        <v>60.688968045581113</v>
      </c>
      <c r="C67" s="161">
        <v>74.073968060898281</v>
      </c>
      <c r="D67" s="161">
        <v>72.538763538775314</v>
      </c>
      <c r="E67" s="129">
        <f t="shared" ref="E67:E83" si="3">(D67-B67)/B67</f>
        <v>0.1952545227708318</v>
      </c>
      <c r="F67" s="113">
        <f t="shared" ref="F67:F83" si="4">(D67-B67)</f>
        <v>11.8497954931942</v>
      </c>
      <c r="G67" s="113">
        <f t="shared" ref="G67:G83" si="5">(D67-C67)</f>
        <v>-1.5352045221229673</v>
      </c>
    </row>
    <row r="68" spans="1:7">
      <c r="A68" s="93" t="s">
        <v>253</v>
      </c>
      <c r="B68" s="161">
        <v>82.890962711919641</v>
      </c>
      <c r="C68" s="161">
        <v>113.13794586841915</v>
      </c>
      <c r="D68" s="161">
        <v>88.587431736514617</v>
      </c>
      <c r="E68" s="129">
        <f t="shared" si="3"/>
        <v>6.8722437745023665E-2</v>
      </c>
      <c r="F68" s="113">
        <f t="shared" si="4"/>
        <v>5.6964690245949754</v>
      </c>
      <c r="G68" s="113">
        <f t="shared" si="5"/>
        <v>-24.550514131904535</v>
      </c>
    </row>
    <row r="69" spans="1:7">
      <c r="A69" s="93" t="s">
        <v>179</v>
      </c>
      <c r="B69" s="161">
        <v>56.30560536846874</v>
      </c>
      <c r="C69" s="161">
        <v>70.610231054702396</v>
      </c>
      <c r="D69" s="161">
        <v>70.312020152275807</v>
      </c>
      <c r="E69" s="129">
        <f t="shared" si="3"/>
        <v>0.24875702325102234</v>
      </c>
      <c r="F69" s="113">
        <f t="shared" si="4"/>
        <v>14.006414783807067</v>
      </c>
      <c r="G69" s="113">
        <f t="shared" si="5"/>
        <v>-0.29821090242658954</v>
      </c>
    </row>
    <row r="70" spans="1:7">
      <c r="A70" s="93" t="s">
        <v>189</v>
      </c>
      <c r="B70" s="161">
        <v>53.843402540390777</v>
      </c>
      <c r="C70" s="161">
        <v>67.665594465828647</v>
      </c>
      <c r="D70" s="161">
        <v>65.274181169203459</v>
      </c>
      <c r="E70" s="129">
        <f t="shared" si="3"/>
        <v>0.21229673626658069</v>
      </c>
      <c r="F70" s="113">
        <f t="shared" si="4"/>
        <v>11.430778628812682</v>
      </c>
      <c r="G70" s="113">
        <f t="shared" si="5"/>
        <v>-2.3914132966251884</v>
      </c>
    </row>
    <row r="71" spans="1:7">
      <c r="A71" s="93" t="s">
        <v>217</v>
      </c>
      <c r="B71" s="161">
        <v>57.083924910977167</v>
      </c>
      <c r="C71" s="161">
        <v>69.94183879207354</v>
      </c>
      <c r="D71" s="161">
        <v>70.709735022421484</v>
      </c>
      <c r="E71" s="129">
        <f t="shared" si="3"/>
        <v>0.23869784939795005</v>
      </c>
      <c r="F71" s="113">
        <f t="shared" si="4"/>
        <v>13.625810111444316</v>
      </c>
      <c r="G71" s="113">
        <f t="shared" si="5"/>
        <v>0.76789623034794374</v>
      </c>
    </row>
    <row r="72" spans="1:7">
      <c r="A72" s="93" t="s">
        <v>222</v>
      </c>
      <c r="B72" s="161">
        <v>70.74735687735415</v>
      </c>
      <c r="C72" s="161">
        <v>87.768781577783358</v>
      </c>
      <c r="D72" s="161">
        <v>84.874512181574872</v>
      </c>
      <c r="E72" s="129">
        <f t="shared" si="3"/>
        <v>0.19968456671407817</v>
      </c>
      <c r="F72" s="113">
        <f t="shared" si="4"/>
        <v>14.127155304220722</v>
      </c>
      <c r="G72" s="113">
        <f t="shared" si="5"/>
        <v>-2.894269396208486</v>
      </c>
    </row>
    <row r="73" spans="1:7">
      <c r="A73" s="93" t="s">
        <v>188</v>
      </c>
      <c r="B73" s="161">
        <v>64.419045801291716</v>
      </c>
      <c r="C73" s="161">
        <v>77.64585391933629</v>
      </c>
      <c r="D73" s="161">
        <v>77.794348758714236</v>
      </c>
      <c r="E73" s="129">
        <f t="shared" si="3"/>
        <v>0.20762963485488822</v>
      </c>
      <c r="F73" s="113">
        <f t="shared" si="4"/>
        <v>13.37530295742252</v>
      </c>
      <c r="G73" s="113">
        <f t="shared" si="5"/>
        <v>0.14849483937794616</v>
      </c>
    </row>
    <row r="74" spans="1:7">
      <c r="A74" s="93" t="s">
        <v>244</v>
      </c>
      <c r="B74" s="161">
        <v>52.885814631601505</v>
      </c>
      <c r="C74" s="161">
        <v>73.873876685693944</v>
      </c>
      <c r="D74" s="161">
        <v>69.115384221195967</v>
      </c>
      <c r="E74" s="129">
        <f t="shared" si="3"/>
        <v>0.30687944778100495</v>
      </c>
      <c r="F74" s="113">
        <f t="shared" si="4"/>
        <v>16.229569589594462</v>
      </c>
      <c r="G74" s="113">
        <f t="shared" si="5"/>
        <v>-4.7584924644979765</v>
      </c>
    </row>
    <row r="75" spans="1:7">
      <c r="A75" s="93" t="s">
        <v>187</v>
      </c>
      <c r="B75" s="161">
        <v>55.637448339510925</v>
      </c>
      <c r="C75" s="161">
        <v>74.213205097634003</v>
      </c>
      <c r="D75" s="161">
        <v>66.983474098240691</v>
      </c>
      <c r="E75" s="129">
        <f t="shared" si="3"/>
        <v>0.20392785969432009</v>
      </c>
      <c r="F75" s="113">
        <f t="shared" si="4"/>
        <v>11.346025758729766</v>
      </c>
      <c r="G75" s="113">
        <f t="shared" si="5"/>
        <v>-7.2297309993933112</v>
      </c>
    </row>
    <row r="76" spans="1:7">
      <c r="A76" s="93" t="s">
        <v>183</v>
      </c>
      <c r="B76" s="161">
        <v>56.628200611181015</v>
      </c>
      <c r="C76" s="161">
        <v>68.125044132001406</v>
      </c>
      <c r="D76" s="161">
        <v>66.880857423347294</v>
      </c>
      <c r="E76" s="129">
        <f t="shared" si="3"/>
        <v>0.18105213836058093</v>
      </c>
      <c r="F76" s="113">
        <f t="shared" si="4"/>
        <v>10.252656812166279</v>
      </c>
      <c r="G76" s="113">
        <f t="shared" si="5"/>
        <v>-1.2441867086541123</v>
      </c>
    </row>
    <row r="77" spans="1:7">
      <c r="A77" s="93" t="s">
        <v>211</v>
      </c>
      <c r="B77" s="161">
        <v>55.2690519353444</v>
      </c>
      <c r="C77" s="161">
        <v>67.197624121414137</v>
      </c>
      <c r="D77" s="161">
        <v>66.714359935846758</v>
      </c>
      <c r="E77" s="129">
        <f t="shared" si="3"/>
        <v>0.2070834870460862</v>
      </c>
      <c r="F77" s="113">
        <f t="shared" si="4"/>
        <v>11.445308000502358</v>
      </c>
      <c r="G77" s="113">
        <f t="shared" si="5"/>
        <v>-0.48326418556737849</v>
      </c>
    </row>
    <row r="78" spans="1:7">
      <c r="A78" s="93" t="s">
        <v>251</v>
      </c>
      <c r="B78" s="161">
        <v>64.404246283561847</v>
      </c>
      <c r="C78" s="161">
        <v>74.852392978095295</v>
      </c>
      <c r="D78" s="161">
        <v>77.797445158838443</v>
      </c>
      <c r="E78" s="129">
        <f t="shared" si="3"/>
        <v>0.20795521488301302</v>
      </c>
      <c r="F78" s="113">
        <f t="shared" si="4"/>
        <v>13.393198875276596</v>
      </c>
      <c r="G78" s="113">
        <f t="shared" si="5"/>
        <v>2.9450521807431471</v>
      </c>
    </row>
    <row r="79" spans="1:7">
      <c r="A79" s="93" t="s">
        <v>216</v>
      </c>
      <c r="B79" s="161">
        <v>64.707722772277222</v>
      </c>
      <c r="C79" s="161">
        <v>80.806114795179084</v>
      </c>
      <c r="D79" s="161">
        <v>77.256835757956409</v>
      </c>
      <c r="E79" s="129">
        <f t="shared" si="3"/>
        <v>0.19393532097926977</v>
      </c>
      <c r="F79" s="113">
        <f t="shared" si="4"/>
        <v>12.549112985679187</v>
      </c>
      <c r="G79" s="113">
        <f t="shared" si="5"/>
        <v>-3.549279037222675</v>
      </c>
    </row>
    <row r="80" spans="1:7">
      <c r="A80" s="93" t="s">
        <v>221</v>
      </c>
      <c r="B80" s="161">
        <v>48.20837218168181</v>
      </c>
      <c r="C80" s="161">
        <v>62.672503686971964</v>
      </c>
      <c r="D80" s="161">
        <v>62.209231674941961</v>
      </c>
      <c r="E80" s="129">
        <f t="shared" si="3"/>
        <v>0.29042381768244374</v>
      </c>
      <c r="F80" s="113">
        <f t="shared" si="4"/>
        <v>14.000859493260151</v>
      </c>
      <c r="G80" s="113">
        <f t="shared" si="5"/>
        <v>-0.46327201203000357</v>
      </c>
    </row>
    <row r="81" spans="1:7">
      <c r="A81" s="93" t="s">
        <v>236</v>
      </c>
      <c r="B81" s="161">
        <v>54.085566770333706</v>
      </c>
      <c r="C81" s="161">
        <v>69.641029070673284</v>
      </c>
      <c r="D81" s="161">
        <v>67.332485621444647</v>
      </c>
      <c r="E81" s="129">
        <f t="shared" si="3"/>
        <v>0.2449252109599222</v>
      </c>
      <c r="F81" s="113">
        <f t="shared" si="4"/>
        <v>13.246918851110941</v>
      </c>
      <c r="G81" s="113">
        <f t="shared" si="5"/>
        <v>-2.3085434492286367</v>
      </c>
    </row>
    <row r="82" spans="1:7">
      <c r="A82" s="93" t="s">
        <v>200</v>
      </c>
      <c r="B82" s="161">
        <v>59.148159839056554</v>
      </c>
      <c r="C82" s="161">
        <v>69.852477695109613</v>
      </c>
      <c r="D82" s="161">
        <v>71.994029314556684</v>
      </c>
      <c r="E82" s="129">
        <f t="shared" si="3"/>
        <v>0.21718121933892828</v>
      </c>
      <c r="F82" s="113">
        <f t="shared" si="4"/>
        <v>12.84586947550013</v>
      </c>
      <c r="G82" s="113">
        <f t="shared" si="5"/>
        <v>2.1415516194470712</v>
      </c>
    </row>
    <row r="83" spans="1:7">
      <c r="A83" s="93" t="s">
        <v>173</v>
      </c>
      <c r="B83" s="162">
        <v>65.363380554396571</v>
      </c>
      <c r="C83" s="162">
        <v>81.592417887390567</v>
      </c>
      <c r="D83" s="162">
        <v>79.961369034322118</v>
      </c>
      <c r="E83" s="107">
        <f t="shared" si="3"/>
        <v>0.22333588556939526</v>
      </c>
      <c r="F83" s="114">
        <f t="shared" si="4"/>
        <v>14.597988479925547</v>
      </c>
      <c r="G83" s="114">
        <f t="shared" si="5"/>
        <v>-1.6310488530684495</v>
      </c>
    </row>
    <row r="84" spans="1:7">
      <c r="B84" s="95"/>
      <c r="C84" s="96"/>
      <c r="D84" s="96"/>
    </row>
  </sheetData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83"/>
  <sheetViews>
    <sheetView topLeftCell="A79" workbookViewId="0">
      <selection activeCell="G2" sqref="G2:H83"/>
    </sheetView>
  </sheetViews>
  <sheetFormatPr defaultRowHeight="14.5"/>
  <cols>
    <col min="2" max="2" width="19.08984375" customWidth="1"/>
    <col min="3" max="3" width="9.90625" customWidth="1"/>
    <col min="4" max="4" width="10.54296875" customWidth="1"/>
    <col min="5" max="5" width="11.08984375" customWidth="1"/>
    <col min="6" max="6" width="31.1796875" customWidth="1"/>
    <col min="7" max="7" width="25.1796875" customWidth="1"/>
    <col min="8" max="8" width="29" customWidth="1"/>
    <col min="9" max="9" width="28.08984375" customWidth="1"/>
    <col min="10" max="10" width="15.6328125" customWidth="1"/>
  </cols>
  <sheetData>
    <row r="1" spans="1:11" s="103" customFormat="1" ht="66.5" customHeight="1">
      <c r="A1" s="1" t="s">
        <v>91</v>
      </c>
      <c r="B1" s="1" t="s">
        <v>174</v>
      </c>
      <c r="C1" s="1">
        <v>42036</v>
      </c>
      <c r="D1" s="1">
        <v>42370</v>
      </c>
      <c r="E1" s="1">
        <v>42401</v>
      </c>
      <c r="F1" s="1" t="s">
        <v>323</v>
      </c>
      <c r="G1" s="1" t="s">
        <v>324</v>
      </c>
      <c r="H1" s="2" t="s">
        <v>325</v>
      </c>
    </row>
    <row r="2" spans="1:11">
      <c r="A2" s="104">
        <v>1</v>
      </c>
      <c r="B2" s="128" t="s">
        <v>92</v>
      </c>
      <c r="C2" s="115">
        <v>38317</v>
      </c>
      <c r="D2" s="115">
        <v>38679</v>
      </c>
      <c r="E2" s="115">
        <v>38717</v>
      </c>
      <c r="F2" s="129">
        <f>(E2-C2)/C2</f>
        <v>1.0439230628702665E-2</v>
      </c>
      <c r="G2" s="116">
        <f>E2-C2</f>
        <v>400</v>
      </c>
      <c r="H2" s="116">
        <f>E2-D2</f>
        <v>38</v>
      </c>
      <c r="J2" s="128" t="s">
        <v>284</v>
      </c>
      <c r="K2" s="129">
        <v>6.8538461538461534E-2</v>
      </c>
    </row>
    <row r="3" spans="1:11">
      <c r="A3" s="104">
        <v>2</v>
      </c>
      <c r="B3" s="128" t="s">
        <v>93</v>
      </c>
      <c r="C3" s="115">
        <v>5739</v>
      </c>
      <c r="D3" s="115">
        <v>5985</v>
      </c>
      <c r="E3" s="115">
        <v>6014</v>
      </c>
      <c r="F3" s="129">
        <f t="shared" ref="F3:F66" si="0">(E3-C3)/C3</f>
        <v>4.7917755706569087E-2</v>
      </c>
      <c r="G3" s="116">
        <f t="shared" ref="G3:G66" si="1">E3-C3</f>
        <v>275</v>
      </c>
      <c r="H3" s="116">
        <f t="shared" ref="H3:H66" si="2">E3-D3</f>
        <v>29</v>
      </c>
      <c r="J3" s="128" t="s">
        <v>116</v>
      </c>
      <c r="K3" s="129">
        <v>6.8725435148792813E-2</v>
      </c>
    </row>
    <row r="4" spans="1:11">
      <c r="A4" s="104">
        <v>3</v>
      </c>
      <c r="B4" s="128" t="s">
        <v>94</v>
      </c>
      <c r="C4" s="115">
        <v>11419</v>
      </c>
      <c r="D4" s="115">
        <v>12003</v>
      </c>
      <c r="E4" s="115">
        <v>11993</v>
      </c>
      <c r="F4" s="129">
        <f t="shared" si="0"/>
        <v>5.0267098695157192E-2</v>
      </c>
      <c r="G4" s="116">
        <f t="shared" si="1"/>
        <v>574</v>
      </c>
      <c r="H4" s="116">
        <f t="shared" si="2"/>
        <v>-10</v>
      </c>
      <c r="J4" s="128" t="s">
        <v>145</v>
      </c>
      <c r="K4" s="129">
        <v>6.9117720820584844E-2</v>
      </c>
    </row>
    <row r="5" spans="1:11">
      <c r="A5" s="104">
        <v>4</v>
      </c>
      <c r="B5" s="128" t="s">
        <v>95</v>
      </c>
      <c r="C5" s="115">
        <v>2190</v>
      </c>
      <c r="D5" s="115">
        <v>2306</v>
      </c>
      <c r="E5" s="115">
        <v>2285</v>
      </c>
      <c r="F5" s="129">
        <f t="shared" si="0"/>
        <v>4.3378995433789952E-2</v>
      </c>
      <c r="G5" s="116">
        <f t="shared" si="1"/>
        <v>95</v>
      </c>
      <c r="H5" s="116">
        <f t="shared" si="2"/>
        <v>-21</v>
      </c>
      <c r="J5" s="128" t="s">
        <v>109</v>
      </c>
      <c r="K5" s="129">
        <v>7.0320952037504506E-2</v>
      </c>
    </row>
    <row r="6" spans="1:11">
      <c r="A6" s="104">
        <v>5</v>
      </c>
      <c r="B6" s="128" t="s">
        <v>96</v>
      </c>
      <c r="C6" s="115">
        <v>5361</v>
      </c>
      <c r="D6" s="115">
        <v>5387</v>
      </c>
      <c r="E6" s="115">
        <v>5368</v>
      </c>
      <c r="F6" s="129">
        <f t="shared" si="0"/>
        <v>1.3057265435553068E-3</v>
      </c>
      <c r="G6" s="116">
        <f t="shared" si="1"/>
        <v>7</v>
      </c>
      <c r="H6" s="116">
        <f t="shared" si="2"/>
        <v>-19</v>
      </c>
      <c r="J6" s="128" t="s">
        <v>114</v>
      </c>
      <c r="K6" s="129">
        <v>7.2896355182240885E-2</v>
      </c>
    </row>
    <row r="7" spans="1:11">
      <c r="A7" s="104">
        <v>6</v>
      </c>
      <c r="B7" s="128" t="s">
        <v>97</v>
      </c>
      <c r="C7" s="115">
        <v>133098</v>
      </c>
      <c r="D7" s="115">
        <v>135163</v>
      </c>
      <c r="E7" s="115">
        <v>134798</v>
      </c>
      <c r="F7" s="129">
        <f t="shared" si="0"/>
        <v>1.2772543539346948E-2</v>
      </c>
      <c r="G7" s="116">
        <f t="shared" si="1"/>
        <v>1700</v>
      </c>
      <c r="H7" s="116">
        <f t="shared" si="2"/>
        <v>-365</v>
      </c>
      <c r="J7" s="128" t="s">
        <v>172</v>
      </c>
      <c r="K7" s="129">
        <v>7.4479089700014781E-2</v>
      </c>
    </row>
    <row r="8" spans="1:11">
      <c r="A8" s="104">
        <v>7</v>
      </c>
      <c r="B8" s="128" t="s">
        <v>98</v>
      </c>
      <c r="C8" s="115">
        <v>64793</v>
      </c>
      <c r="D8" s="115">
        <v>66484</v>
      </c>
      <c r="E8" s="115">
        <v>66340</v>
      </c>
      <c r="F8" s="129">
        <f t="shared" si="0"/>
        <v>2.3876035991542296E-2</v>
      </c>
      <c r="G8" s="116">
        <f t="shared" si="1"/>
        <v>1547</v>
      </c>
      <c r="H8" s="116">
        <f t="shared" si="2"/>
        <v>-144</v>
      </c>
      <c r="J8" s="128" t="s">
        <v>94</v>
      </c>
      <c r="K8" s="129">
        <v>7.5718241606092071E-2</v>
      </c>
    </row>
    <row r="9" spans="1:11">
      <c r="A9" s="104">
        <v>8</v>
      </c>
      <c r="B9" s="128" t="s">
        <v>99</v>
      </c>
      <c r="C9" s="115">
        <v>3177</v>
      </c>
      <c r="D9" s="115">
        <v>3365</v>
      </c>
      <c r="E9" s="115">
        <v>3367</v>
      </c>
      <c r="F9" s="129">
        <f t="shared" si="0"/>
        <v>5.9804847340258108E-2</v>
      </c>
      <c r="G9" s="116">
        <f t="shared" si="1"/>
        <v>190</v>
      </c>
      <c r="H9" s="116">
        <f t="shared" si="2"/>
        <v>2</v>
      </c>
      <c r="J9" s="128" t="s">
        <v>156</v>
      </c>
      <c r="K9" s="129">
        <v>7.673228956750891E-2</v>
      </c>
    </row>
    <row r="10" spans="1:11">
      <c r="A10" s="104">
        <v>9</v>
      </c>
      <c r="B10" s="128" t="s">
        <v>100</v>
      </c>
      <c r="C10" s="115">
        <v>24087</v>
      </c>
      <c r="D10" s="115">
        <v>25182</v>
      </c>
      <c r="E10" s="115">
        <v>25273</v>
      </c>
      <c r="F10" s="129">
        <f t="shared" si="0"/>
        <v>4.9238178270436334E-2</v>
      </c>
      <c r="G10" s="116">
        <f t="shared" si="1"/>
        <v>1186</v>
      </c>
      <c r="H10" s="116">
        <f t="shared" si="2"/>
        <v>91</v>
      </c>
      <c r="J10" s="128" t="s">
        <v>93</v>
      </c>
      <c r="K10" s="129">
        <v>8.0535745347016879E-2</v>
      </c>
    </row>
    <row r="11" spans="1:11">
      <c r="A11" s="104">
        <v>10</v>
      </c>
      <c r="B11" s="128" t="s">
        <v>101</v>
      </c>
      <c r="C11" s="115">
        <v>25996</v>
      </c>
      <c r="D11" s="115">
        <v>26803</v>
      </c>
      <c r="E11" s="115">
        <v>26790</v>
      </c>
      <c r="F11" s="129">
        <f t="shared" si="0"/>
        <v>3.0543160486228651E-2</v>
      </c>
      <c r="G11" s="116">
        <f t="shared" si="1"/>
        <v>794</v>
      </c>
      <c r="H11" s="116">
        <f t="shared" si="2"/>
        <v>-13</v>
      </c>
      <c r="J11" s="128" t="s">
        <v>168</v>
      </c>
      <c r="K11" s="129">
        <v>8.4273390842733914E-2</v>
      </c>
    </row>
    <row r="12" spans="1:11">
      <c r="A12" s="104">
        <v>11</v>
      </c>
      <c r="B12" s="128" t="s">
        <v>102</v>
      </c>
      <c r="C12" s="115">
        <v>4222</v>
      </c>
      <c r="D12" s="115">
        <v>4356</v>
      </c>
      <c r="E12" s="115">
        <v>4380</v>
      </c>
      <c r="F12" s="129">
        <f t="shared" si="0"/>
        <v>3.7423022264329704E-2</v>
      </c>
      <c r="G12" s="116">
        <f t="shared" si="1"/>
        <v>158</v>
      </c>
      <c r="H12" s="116">
        <f t="shared" si="2"/>
        <v>24</v>
      </c>
      <c r="J12" s="128" t="s">
        <v>154</v>
      </c>
      <c r="K12" s="129">
        <v>9.1318629751290473E-2</v>
      </c>
    </row>
    <row r="13" spans="1:11">
      <c r="A13" s="104">
        <v>12</v>
      </c>
      <c r="B13" s="128" t="s">
        <v>103</v>
      </c>
      <c r="C13" s="115">
        <v>1665</v>
      </c>
      <c r="D13" s="115">
        <v>1924</v>
      </c>
      <c r="E13" s="115">
        <v>1899</v>
      </c>
      <c r="F13" s="129">
        <f t="shared" si="0"/>
        <v>0.14054054054054055</v>
      </c>
      <c r="G13" s="116">
        <f t="shared" si="1"/>
        <v>234</v>
      </c>
      <c r="H13" s="116">
        <f t="shared" si="2"/>
        <v>-25</v>
      </c>
      <c r="J13" s="128" t="s">
        <v>159</v>
      </c>
      <c r="K13" s="129">
        <v>9.2710666896432883E-2</v>
      </c>
    </row>
    <row r="14" spans="1:11">
      <c r="A14" s="104">
        <v>13</v>
      </c>
      <c r="B14" s="128" t="s">
        <v>104</v>
      </c>
      <c r="C14" s="115">
        <v>2335</v>
      </c>
      <c r="D14" s="115">
        <v>2370</v>
      </c>
      <c r="E14" s="115">
        <v>2378</v>
      </c>
      <c r="F14" s="129">
        <f t="shared" si="0"/>
        <v>1.841541755888651E-2</v>
      </c>
      <c r="G14" s="116">
        <f t="shared" si="1"/>
        <v>43</v>
      </c>
      <c r="H14" s="116">
        <f t="shared" si="2"/>
        <v>8</v>
      </c>
      <c r="J14" s="128" t="s">
        <v>153</v>
      </c>
      <c r="K14" s="129">
        <v>9.4765342960288809E-2</v>
      </c>
    </row>
    <row r="15" spans="1:11">
      <c r="A15" s="104">
        <v>14</v>
      </c>
      <c r="B15" s="128" t="s">
        <v>105</v>
      </c>
      <c r="C15" s="115">
        <v>6627</v>
      </c>
      <c r="D15" s="115">
        <v>6920</v>
      </c>
      <c r="E15" s="115">
        <v>6898</v>
      </c>
      <c r="F15" s="129">
        <f t="shared" si="0"/>
        <v>4.0893315225592274E-2</v>
      </c>
      <c r="G15" s="116">
        <f t="shared" si="1"/>
        <v>271</v>
      </c>
      <c r="H15" s="116">
        <f t="shared" si="2"/>
        <v>-22</v>
      </c>
      <c r="J15" s="128" t="s">
        <v>103</v>
      </c>
      <c r="K15" s="129">
        <v>0.13382507903055849</v>
      </c>
    </row>
    <row r="16" spans="1:11">
      <c r="A16" s="104">
        <v>15</v>
      </c>
      <c r="B16" s="128" t="s">
        <v>106</v>
      </c>
      <c r="C16" s="115">
        <v>5479</v>
      </c>
      <c r="D16" s="115">
        <v>5667</v>
      </c>
      <c r="E16" s="115">
        <v>5638</v>
      </c>
      <c r="F16" s="129">
        <f t="shared" si="0"/>
        <v>2.9019894141266656E-2</v>
      </c>
      <c r="G16" s="116">
        <f t="shared" si="1"/>
        <v>159</v>
      </c>
      <c r="H16" s="116">
        <f t="shared" si="2"/>
        <v>-29</v>
      </c>
      <c r="J16" s="128" t="s">
        <v>121</v>
      </c>
      <c r="K16" s="129">
        <v>0.22668810289389069</v>
      </c>
    </row>
    <row r="17" spans="1:8">
      <c r="A17" s="104">
        <v>16</v>
      </c>
      <c r="B17" s="128" t="s">
        <v>107</v>
      </c>
      <c r="C17" s="115">
        <v>68522</v>
      </c>
      <c r="D17" s="115">
        <v>70416</v>
      </c>
      <c r="E17" s="115">
        <v>70570</v>
      </c>
      <c r="F17" s="129">
        <f t="shared" si="0"/>
        <v>2.9888211085490793E-2</v>
      </c>
      <c r="G17" s="116">
        <f t="shared" si="1"/>
        <v>2048</v>
      </c>
      <c r="H17" s="116">
        <f t="shared" si="2"/>
        <v>154</v>
      </c>
    </row>
    <row r="18" spans="1:8">
      <c r="A18" s="104">
        <v>17</v>
      </c>
      <c r="B18" s="128" t="s">
        <v>108</v>
      </c>
      <c r="C18" s="115">
        <v>12666</v>
      </c>
      <c r="D18" s="115">
        <v>13233</v>
      </c>
      <c r="E18" s="115">
        <v>13239</v>
      </c>
      <c r="F18" s="129">
        <f t="shared" si="0"/>
        <v>4.5239223117006157E-2</v>
      </c>
      <c r="G18" s="116">
        <f t="shared" si="1"/>
        <v>573</v>
      </c>
      <c r="H18" s="116">
        <f t="shared" si="2"/>
        <v>6</v>
      </c>
    </row>
    <row r="19" spans="1:8">
      <c r="A19" s="104">
        <v>18</v>
      </c>
      <c r="B19" s="128" t="s">
        <v>109</v>
      </c>
      <c r="C19" s="115">
        <v>2706</v>
      </c>
      <c r="D19" s="115">
        <v>2841</v>
      </c>
      <c r="E19" s="115">
        <v>2817</v>
      </c>
      <c r="F19" s="129">
        <f t="shared" si="0"/>
        <v>4.1019955654101999E-2</v>
      </c>
      <c r="G19" s="116">
        <f t="shared" si="1"/>
        <v>111</v>
      </c>
      <c r="H19" s="116">
        <f t="shared" si="2"/>
        <v>-24</v>
      </c>
    </row>
    <row r="20" spans="1:8">
      <c r="A20" s="104">
        <v>19</v>
      </c>
      <c r="B20" s="128" t="s">
        <v>110</v>
      </c>
      <c r="C20" s="115">
        <v>7742</v>
      </c>
      <c r="D20" s="115">
        <v>7932</v>
      </c>
      <c r="E20" s="115">
        <v>7920</v>
      </c>
      <c r="F20" s="129">
        <f t="shared" si="0"/>
        <v>2.2991475071041073E-2</v>
      </c>
      <c r="G20" s="116">
        <f t="shared" si="1"/>
        <v>178</v>
      </c>
      <c r="H20" s="116">
        <f t="shared" si="2"/>
        <v>-12</v>
      </c>
    </row>
    <row r="21" spans="1:8">
      <c r="A21" s="104">
        <v>20</v>
      </c>
      <c r="B21" s="128" t="s">
        <v>111</v>
      </c>
      <c r="C21" s="115">
        <v>23128</v>
      </c>
      <c r="D21" s="115">
        <v>23805</v>
      </c>
      <c r="E21" s="115">
        <v>23784</v>
      </c>
      <c r="F21" s="129">
        <f t="shared" si="0"/>
        <v>2.8363887928052577E-2</v>
      </c>
      <c r="G21" s="116">
        <f t="shared" si="1"/>
        <v>656</v>
      </c>
      <c r="H21" s="116">
        <f t="shared" si="2"/>
        <v>-21</v>
      </c>
    </row>
    <row r="22" spans="1:8">
      <c r="A22" s="104">
        <v>21</v>
      </c>
      <c r="B22" s="128" t="s">
        <v>112</v>
      </c>
      <c r="C22" s="115">
        <v>12552</v>
      </c>
      <c r="D22" s="115">
        <v>12833</v>
      </c>
      <c r="E22" s="115">
        <v>12853</v>
      </c>
      <c r="F22" s="129">
        <f t="shared" si="0"/>
        <v>2.3980242192479285E-2</v>
      </c>
      <c r="G22" s="116">
        <f t="shared" si="1"/>
        <v>301</v>
      </c>
      <c r="H22" s="116">
        <f t="shared" si="2"/>
        <v>20</v>
      </c>
    </row>
    <row r="23" spans="1:8">
      <c r="A23" s="104">
        <v>22</v>
      </c>
      <c r="B23" s="128" t="s">
        <v>113</v>
      </c>
      <c r="C23" s="115">
        <v>9136</v>
      </c>
      <c r="D23" s="115">
        <v>9206</v>
      </c>
      <c r="E23" s="115">
        <v>9192</v>
      </c>
      <c r="F23" s="129">
        <f t="shared" si="0"/>
        <v>6.1295971978984239E-3</v>
      </c>
      <c r="G23" s="116">
        <f t="shared" si="1"/>
        <v>56</v>
      </c>
      <c r="H23" s="116">
        <f t="shared" si="2"/>
        <v>-14</v>
      </c>
    </row>
    <row r="24" spans="1:8">
      <c r="A24" s="104">
        <v>23</v>
      </c>
      <c r="B24" s="128" t="s">
        <v>114</v>
      </c>
      <c r="C24" s="115">
        <v>6412</v>
      </c>
      <c r="D24" s="115">
        <v>6852</v>
      </c>
      <c r="E24" s="115">
        <v>6827</v>
      </c>
      <c r="F24" s="129">
        <f t="shared" si="0"/>
        <v>6.472239550842171E-2</v>
      </c>
      <c r="G24" s="116">
        <f t="shared" si="1"/>
        <v>415</v>
      </c>
      <c r="H24" s="116">
        <f t="shared" si="2"/>
        <v>-25</v>
      </c>
    </row>
    <row r="25" spans="1:8">
      <c r="A25" s="104">
        <v>24</v>
      </c>
      <c r="B25" s="128" t="s">
        <v>115</v>
      </c>
      <c r="C25" s="115">
        <v>3061</v>
      </c>
      <c r="D25" s="115">
        <v>3197</v>
      </c>
      <c r="E25" s="115">
        <v>3219</v>
      </c>
      <c r="F25" s="129">
        <f t="shared" si="0"/>
        <v>5.1617118588696505E-2</v>
      </c>
      <c r="G25" s="116">
        <f t="shared" si="1"/>
        <v>158</v>
      </c>
      <c r="H25" s="116">
        <f t="shared" si="2"/>
        <v>22</v>
      </c>
    </row>
    <row r="26" spans="1:8">
      <c r="A26" s="104">
        <v>25</v>
      </c>
      <c r="B26" s="128" t="s">
        <v>116</v>
      </c>
      <c r="C26" s="115">
        <v>8671</v>
      </c>
      <c r="D26" s="115">
        <v>9176</v>
      </c>
      <c r="E26" s="115">
        <v>9149</v>
      </c>
      <c r="F26" s="129">
        <f t="shared" si="0"/>
        <v>5.5126283012339981E-2</v>
      </c>
      <c r="G26" s="116">
        <f t="shared" si="1"/>
        <v>478</v>
      </c>
      <c r="H26" s="116">
        <f t="shared" si="2"/>
        <v>-27</v>
      </c>
    </row>
    <row r="27" spans="1:8">
      <c r="A27" s="104">
        <v>26</v>
      </c>
      <c r="B27" s="128" t="s">
        <v>117</v>
      </c>
      <c r="C27" s="115">
        <v>18679</v>
      </c>
      <c r="D27" s="115">
        <v>19157</v>
      </c>
      <c r="E27" s="115">
        <v>19127</v>
      </c>
      <c r="F27" s="129">
        <f t="shared" si="0"/>
        <v>2.3984153327265913E-2</v>
      </c>
      <c r="G27" s="116">
        <f t="shared" si="1"/>
        <v>448</v>
      </c>
      <c r="H27" s="116">
        <f t="shared" si="2"/>
        <v>-30</v>
      </c>
    </row>
    <row r="28" spans="1:8">
      <c r="A28" s="104">
        <v>27</v>
      </c>
      <c r="B28" s="128" t="s">
        <v>118</v>
      </c>
      <c r="C28" s="115">
        <v>31212</v>
      </c>
      <c r="D28" s="115">
        <v>31539</v>
      </c>
      <c r="E28" s="115">
        <v>31598</v>
      </c>
      <c r="F28" s="129">
        <f t="shared" si="0"/>
        <v>1.2367038318595413E-2</v>
      </c>
      <c r="G28" s="116">
        <f t="shared" si="1"/>
        <v>386</v>
      </c>
      <c r="H28" s="116">
        <f t="shared" si="2"/>
        <v>59</v>
      </c>
    </row>
    <row r="29" spans="1:8">
      <c r="A29" s="104">
        <v>28</v>
      </c>
      <c r="B29" s="128" t="s">
        <v>119</v>
      </c>
      <c r="C29" s="115">
        <v>7330</v>
      </c>
      <c r="D29" s="115">
        <v>7542</v>
      </c>
      <c r="E29" s="115">
        <v>7545</v>
      </c>
      <c r="F29" s="129">
        <f t="shared" si="0"/>
        <v>2.9331514324693043E-2</v>
      </c>
      <c r="G29" s="116">
        <f t="shared" si="1"/>
        <v>215</v>
      </c>
      <c r="H29" s="116">
        <f t="shared" si="2"/>
        <v>3</v>
      </c>
    </row>
    <row r="30" spans="1:8">
      <c r="A30" s="104">
        <v>29</v>
      </c>
      <c r="B30" s="128" t="s">
        <v>120</v>
      </c>
      <c r="C30" s="115">
        <v>1876</v>
      </c>
      <c r="D30" s="115">
        <v>1937</v>
      </c>
      <c r="E30" s="115">
        <v>1915</v>
      </c>
      <c r="F30" s="129">
        <f t="shared" si="0"/>
        <v>2.0788912579957356E-2</v>
      </c>
      <c r="G30" s="116">
        <f t="shared" si="1"/>
        <v>39</v>
      </c>
      <c r="H30" s="116">
        <f t="shared" si="2"/>
        <v>-22</v>
      </c>
    </row>
    <row r="31" spans="1:8">
      <c r="A31" s="104">
        <v>30</v>
      </c>
      <c r="B31" s="128" t="s">
        <v>121</v>
      </c>
      <c r="C31" s="115">
        <v>1090</v>
      </c>
      <c r="D31" s="115">
        <v>1147</v>
      </c>
      <c r="E31" s="115">
        <v>1097</v>
      </c>
      <c r="F31" s="129">
        <f t="shared" si="0"/>
        <v>6.4220183486238536E-3</v>
      </c>
      <c r="G31" s="116">
        <f t="shared" si="1"/>
        <v>7</v>
      </c>
      <c r="H31" s="116">
        <f t="shared" si="2"/>
        <v>-50</v>
      </c>
    </row>
    <row r="32" spans="1:8">
      <c r="A32" s="104">
        <v>31</v>
      </c>
      <c r="B32" s="128" t="s">
        <v>122</v>
      </c>
      <c r="C32" s="115">
        <v>20467</v>
      </c>
      <c r="D32" s="115">
        <v>20957</v>
      </c>
      <c r="E32" s="115">
        <v>20936</v>
      </c>
      <c r="F32" s="129">
        <f t="shared" si="0"/>
        <v>2.2914936238823472E-2</v>
      </c>
      <c r="G32" s="116">
        <f t="shared" si="1"/>
        <v>469</v>
      </c>
      <c r="H32" s="116">
        <f t="shared" si="2"/>
        <v>-21</v>
      </c>
    </row>
    <row r="33" spans="1:8">
      <c r="A33" s="104">
        <v>32</v>
      </c>
      <c r="B33" s="128" t="s">
        <v>123</v>
      </c>
      <c r="C33" s="115">
        <v>7971</v>
      </c>
      <c r="D33" s="115">
        <v>8376</v>
      </c>
      <c r="E33" s="115">
        <v>8405</v>
      </c>
      <c r="F33" s="129">
        <f t="shared" si="0"/>
        <v>5.4447371722494038E-2</v>
      </c>
      <c r="G33" s="116">
        <f t="shared" si="1"/>
        <v>434</v>
      </c>
      <c r="H33" s="116">
        <f t="shared" si="2"/>
        <v>29</v>
      </c>
    </row>
    <row r="34" spans="1:8">
      <c r="A34" s="104">
        <v>33</v>
      </c>
      <c r="B34" s="128" t="s">
        <v>124</v>
      </c>
      <c r="C34" s="115">
        <v>33027</v>
      </c>
      <c r="D34" s="115">
        <v>34308</v>
      </c>
      <c r="E34" s="115">
        <v>34392</v>
      </c>
      <c r="F34" s="129">
        <f t="shared" si="0"/>
        <v>4.1329821055500045E-2</v>
      </c>
      <c r="G34" s="116">
        <f t="shared" si="1"/>
        <v>1365</v>
      </c>
      <c r="H34" s="116">
        <f t="shared" si="2"/>
        <v>84</v>
      </c>
    </row>
    <row r="35" spans="1:8">
      <c r="A35" s="104">
        <v>34</v>
      </c>
      <c r="B35" s="128" t="s">
        <v>125</v>
      </c>
      <c r="C35" s="115">
        <v>491764</v>
      </c>
      <c r="D35" s="115">
        <v>498711</v>
      </c>
      <c r="E35" s="115">
        <v>498859</v>
      </c>
      <c r="F35" s="129">
        <f t="shared" si="0"/>
        <v>1.4427652288496108E-2</v>
      </c>
      <c r="G35" s="116">
        <f t="shared" si="1"/>
        <v>7095</v>
      </c>
      <c r="H35" s="116">
        <f t="shared" si="2"/>
        <v>148</v>
      </c>
    </row>
    <row r="36" spans="1:8">
      <c r="A36" s="104">
        <v>35</v>
      </c>
      <c r="B36" s="128" t="s">
        <v>126</v>
      </c>
      <c r="C36" s="115">
        <v>116679</v>
      </c>
      <c r="D36" s="115">
        <v>119623</v>
      </c>
      <c r="E36" s="115">
        <v>119703</v>
      </c>
      <c r="F36" s="129">
        <f t="shared" si="0"/>
        <v>2.5917260175352893E-2</v>
      </c>
      <c r="G36" s="116">
        <f t="shared" si="1"/>
        <v>3024</v>
      </c>
      <c r="H36" s="116">
        <f t="shared" si="2"/>
        <v>80</v>
      </c>
    </row>
    <row r="37" spans="1:8">
      <c r="A37" s="104">
        <v>36</v>
      </c>
      <c r="B37" s="128" t="s">
        <v>127</v>
      </c>
      <c r="C37" s="115">
        <v>2521</v>
      </c>
      <c r="D37" s="115">
        <v>2675</v>
      </c>
      <c r="E37" s="115">
        <v>2662</v>
      </c>
      <c r="F37" s="129">
        <f t="shared" si="0"/>
        <v>5.5930186433954782E-2</v>
      </c>
      <c r="G37" s="116">
        <f t="shared" si="1"/>
        <v>141</v>
      </c>
      <c r="H37" s="116">
        <f t="shared" si="2"/>
        <v>-13</v>
      </c>
    </row>
    <row r="38" spans="1:8">
      <c r="A38" s="104">
        <v>37</v>
      </c>
      <c r="B38" s="128" t="s">
        <v>128</v>
      </c>
      <c r="C38" s="115">
        <v>6282</v>
      </c>
      <c r="D38" s="115">
        <v>6617</v>
      </c>
      <c r="E38" s="115">
        <v>6617</v>
      </c>
      <c r="F38" s="129">
        <f t="shared" si="0"/>
        <v>5.3326965934415792E-2</v>
      </c>
      <c r="G38" s="116">
        <f t="shared" si="1"/>
        <v>335</v>
      </c>
      <c r="H38" s="116">
        <f t="shared" si="2"/>
        <v>0</v>
      </c>
    </row>
    <row r="39" spans="1:8">
      <c r="A39" s="104">
        <v>38</v>
      </c>
      <c r="B39" s="128" t="s">
        <v>129</v>
      </c>
      <c r="C39" s="115">
        <v>27764</v>
      </c>
      <c r="D39" s="115">
        <v>28638</v>
      </c>
      <c r="E39" s="115">
        <v>28653</v>
      </c>
      <c r="F39" s="129">
        <f t="shared" si="0"/>
        <v>3.2019881861403254E-2</v>
      </c>
      <c r="G39" s="116">
        <f t="shared" si="1"/>
        <v>889</v>
      </c>
      <c r="H39" s="116">
        <f t="shared" si="2"/>
        <v>15</v>
      </c>
    </row>
    <row r="40" spans="1:8">
      <c r="A40" s="104">
        <v>39</v>
      </c>
      <c r="B40" s="128" t="s">
        <v>130</v>
      </c>
      <c r="C40" s="115">
        <v>7356</v>
      </c>
      <c r="D40" s="115">
        <v>7668</v>
      </c>
      <c r="E40" s="115">
        <v>7698</v>
      </c>
      <c r="F40" s="129">
        <f t="shared" si="0"/>
        <v>4.6492659053833603E-2</v>
      </c>
      <c r="G40" s="116">
        <f t="shared" si="1"/>
        <v>342</v>
      </c>
      <c r="H40" s="116">
        <f t="shared" si="2"/>
        <v>30</v>
      </c>
    </row>
    <row r="41" spans="1:8">
      <c r="A41" s="104">
        <v>40</v>
      </c>
      <c r="B41" s="128" t="s">
        <v>131</v>
      </c>
      <c r="C41" s="115">
        <v>3382</v>
      </c>
      <c r="D41" s="115">
        <v>3585</v>
      </c>
      <c r="E41" s="115">
        <v>3567</v>
      </c>
      <c r="F41" s="129">
        <f t="shared" si="0"/>
        <v>5.4701360141927856E-2</v>
      </c>
      <c r="G41" s="116">
        <f t="shared" si="1"/>
        <v>185</v>
      </c>
      <c r="H41" s="116">
        <f t="shared" si="2"/>
        <v>-18</v>
      </c>
    </row>
    <row r="42" spans="1:8">
      <c r="A42" s="104">
        <v>41</v>
      </c>
      <c r="B42" s="128" t="s">
        <v>132</v>
      </c>
      <c r="C42" s="115">
        <v>40037</v>
      </c>
      <c r="D42" s="115">
        <v>41913</v>
      </c>
      <c r="E42" s="115">
        <v>42165</v>
      </c>
      <c r="F42" s="129">
        <f t="shared" si="0"/>
        <v>5.3150835477183606E-2</v>
      </c>
      <c r="G42" s="116">
        <f t="shared" si="1"/>
        <v>2128</v>
      </c>
      <c r="H42" s="116">
        <f t="shared" si="2"/>
        <v>252</v>
      </c>
    </row>
    <row r="43" spans="1:8">
      <c r="A43" s="104">
        <v>42</v>
      </c>
      <c r="B43" s="128" t="s">
        <v>133</v>
      </c>
      <c r="C43" s="115">
        <v>40126</v>
      </c>
      <c r="D43" s="115">
        <v>41797</v>
      </c>
      <c r="E43" s="115">
        <v>41836</v>
      </c>
      <c r="F43" s="129">
        <f t="shared" si="0"/>
        <v>4.2615760354882119E-2</v>
      </c>
      <c r="G43" s="116">
        <f t="shared" si="1"/>
        <v>1710</v>
      </c>
      <c r="H43" s="116">
        <f t="shared" si="2"/>
        <v>39</v>
      </c>
    </row>
    <row r="44" spans="1:8">
      <c r="A44" s="104">
        <v>43</v>
      </c>
      <c r="B44" s="128" t="s">
        <v>134</v>
      </c>
      <c r="C44" s="115">
        <v>9732</v>
      </c>
      <c r="D44" s="115">
        <v>9842</v>
      </c>
      <c r="E44" s="115">
        <v>9836</v>
      </c>
      <c r="F44" s="129">
        <f t="shared" si="0"/>
        <v>1.0686395396629675E-2</v>
      </c>
      <c r="G44" s="116">
        <f t="shared" si="1"/>
        <v>104</v>
      </c>
      <c r="H44" s="116">
        <f t="shared" si="2"/>
        <v>-6</v>
      </c>
    </row>
    <row r="45" spans="1:8">
      <c r="A45" s="104">
        <v>44</v>
      </c>
      <c r="B45" s="128" t="s">
        <v>135</v>
      </c>
      <c r="C45" s="115">
        <v>9965</v>
      </c>
      <c r="D45" s="115">
        <v>10513</v>
      </c>
      <c r="E45" s="115">
        <v>10528</v>
      </c>
      <c r="F45" s="129">
        <f t="shared" si="0"/>
        <v>5.6497742097340695E-2</v>
      </c>
      <c r="G45" s="116">
        <f t="shared" si="1"/>
        <v>563</v>
      </c>
      <c r="H45" s="116">
        <f t="shared" si="2"/>
        <v>15</v>
      </c>
    </row>
    <row r="46" spans="1:8">
      <c r="A46" s="104">
        <v>45</v>
      </c>
      <c r="B46" s="128" t="s">
        <v>136</v>
      </c>
      <c r="C46" s="115">
        <v>25079</v>
      </c>
      <c r="D46" s="115">
        <v>25905</v>
      </c>
      <c r="E46" s="115">
        <v>25966</v>
      </c>
      <c r="F46" s="129">
        <f t="shared" si="0"/>
        <v>3.5368236373061128E-2</v>
      </c>
      <c r="G46" s="116">
        <f t="shared" si="1"/>
        <v>887</v>
      </c>
      <c r="H46" s="116">
        <f t="shared" si="2"/>
        <v>61</v>
      </c>
    </row>
    <row r="47" spans="1:8">
      <c r="A47" s="104">
        <v>46</v>
      </c>
      <c r="B47" s="128" t="s">
        <v>137</v>
      </c>
      <c r="C47" s="115">
        <v>12869</v>
      </c>
      <c r="D47" s="115">
        <v>13521</v>
      </c>
      <c r="E47" s="115">
        <v>13553</v>
      </c>
      <c r="F47" s="129">
        <f t="shared" si="0"/>
        <v>5.3150982982360713E-2</v>
      </c>
      <c r="G47" s="116">
        <f t="shared" si="1"/>
        <v>684</v>
      </c>
      <c r="H47" s="116">
        <f t="shared" si="2"/>
        <v>32</v>
      </c>
    </row>
    <row r="48" spans="1:8">
      <c r="A48" s="104">
        <v>47</v>
      </c>
      <c r="B48" s="128" t="s">
        <v>138</v>
      </c>
      <c r="C48" s="115">
        <v>4787</v>
      </c>
      <c r="D48" s="115">
        <v>4862</v>
      </c>
      <c r="E48" s="115">
        <v>4859</v>
      </c>
      <c r="F48" s="129">
        <f t="shared" si="0"/>
        <v>1.5040735324838104E-2</v>
      </c>
      <c r="G48" s="116">
        <f t="shared" si="1"/>
        <v>72</v>
      </c>
      <c r="H48" s="116">
        <f t="shared" si="2"/>
        <v>-3</v>
      </c>
    </row>
    <row r="49" spans="1:8">
      <c r="A49" s="104">
        <v>48</v>
      </c>
      <c r="B49" s="128" t="s">
        <v>139</v>
      </c>
      <c r="C49" s="115">
        <v>31308</v>
      </c>
      <c r="D49" s="115">
        <v>32174</v>
      </c>
      <c r="E49" s="115">
        <v>32010</v>
      </c>
      <c r="F49" s="129">
        <f t="shared" si="0"/>
        <v>2.2422384055193562E-2</v>
      </c>
      <c r="G49" s="116">
        <f t="shared" si="1"/>
        <v>702</v>
      </c>
      <c r="H49" s="116">
        <f t="shared" si="2"/>
        <v>-164</v>
      </c>
    </row>
    <row r="50" spans="1:8">
      <c r="A50" s="104">
        <v>49</v>
      </c>
      <c r="B50" s="128" t="s">
        <v>140</v>
      </c>
      <c r="C50" s="115">
        <v>1820</v>
      </c>
      <c r="D50" s="115">
        <v>1925</v>
      </c>
      <c r="E50" s="115">
        <v>1957</v>
      </c>
      <c r="F50" s="129">
        <f t="shared" si="0"/>
        <v>7.5274725274725271E-2</v>
      </c>
      <c r="G50" s="116">
        <f t="shared" si="1"/>
        <v>137</v>
      </c>
      <c r="H50" s="116">
        <f t="shared" si="2"/>
        <v>32</v>
      </c>
    </row>
    <row r="51" spans="1:8">
      <c r="A51" s="104">
        <v>50</v>
      </c>
      <c r="B51" s="128" t="s">
        <v>141</v>
      </c>
      <c r="C51" s="115">
        <v>5554</v>
      </c>
      <c r="D51" s="115">
        <v>5756</v>
      </c>
      <c r="E51" s="115">
        <v>5752</v>
      </c>
      <c r="F51" s="129">
        <f t="shared" si="0"/>
        <v>3.5649981994958585E-2</v>
      </c>
      <c r="G51" s="116">
        <f t="shared" si="1"/>
        <v>198</v>
      </c>
      <c r="H51" s="116">
        <f t="shared" si="2"/>
        <v>-4</v>
      </c>
    </row>
    <row r="52" spans="1:8">
      <c r="A52" s="104">
        <v>51</v>
      </c>
      <c r="B52" s="128" t="s">
        <v>142</v>
      </c>
      <c r="C52" s="115">
        <v>5161</v>
      </c>
      <c r="D52" s="115">
        <v>5279</v>
      </c>
      <c r="E52" s="115">
        <v>5259</v>
      </c>
      <c r="F52" s="129">
        <f t="shared" si="0"/>
        <v>1.8988568106956018E-2</v>
      </c>
      <c r="G52" s="116">
        <f t="shared" si="1"/>
        <v>98</v>
      </c>
      <c r="H52" s="116">
        <f t="shared" si="2"/>
        <v>-20</v>
      </c>
    </row>
    <row r="53" spans="1:8">
      <c r="A53" s="104">
        <v>52</v>
      </c>
      <c r="B53" s="128" t="s">
        <v>143</v>
      </c>
      <c r="C53" s="115">
        <v>10927</v>
      </c>
      <c r="D53" s="115">
        <v>11181</v>
      </c>
      <c r="E53" s="115">
        <v>11150</v>
      </c>
      <c r="F53" s="129">
        <f t="shared" si="0"/>
        <v>2.0408163265306121E-2</v>
      </c>
      <c r="G53" s="116">
        <f t="shared" si="1"/>
        <v>223</v>
      </c>
      <c r="H53" s="116">
        <f t="shared" si="2"/>
        <v>-31</v>
      </c>
    </row>
    <row r="54" spans="1:8">
      <c r="A54" s="104">
        <v>53</v>
      </c>
      <c r="B54" s="128" t="s">
        <v>144</v>
      </c>
      <c r="C54" s="115">
        <v>5966</v>
      </c>
      <c r="D54" s="115">
        <v>6020</v>
      </c>
      <c r="E54" s="115">
        <v>6017</v>
      </c>
      <c r="F54" s="129">
        <f t="shared" si="0"/>
        <v>8.548441166610795E-3</v>
      </c>
      <c r="G54" s="116">
        <f t="shared" si="1"/>
        <v>51</v>
      </c>
      <c r="H54" s="116">
        <f t="shared" si="2"/>
        <v>-3</v>
      </c>
    </row>
    <row r="55" spans="1:8">
      <c r="A55" s="104">
        <v>54</v>
      </c>
      <c r="B55" s="128" t="s">
        <v>145</v>
      </c>
      <c r="C55" s="115">
        <v>20021</v>
      </c>
      <c r="D55" s="115">
        <v>21267</v>
      </c>
      <c r="E55" s="115">
        <v>21328</v>
      </c>
      <c r="F55" s="129">
        <f t="shared" si="0"/>
        <v>6.5281454472803563E-2</v>
      </c>
      <c r="G55" s="116">
        <f t="shared" si="1"/>
        <v>1307</v>
      </c>
      <c r="H55" s="116">
        <f t="shared" si="2"/>
        <v>61</v>
      </c>
    </row>
    <row r="56" spans="1:8">
      <c r="A56" s="104">
        <v>55</v>
      </c>
      <c r="B56" s="128" t="s">
        <v>146</v>
      </c>
      <c r="C56" s="115">
        <v>22558</v>
      </c>
      <c r="D56" s="115">
        <v>23272</v>
      </c>
      <c r="E56" s="115">
        <v>23295</v>
      </c>
      <c r="F56" s="129">
        <f t="shared" si="0"/>
        <v>3.2671336111357391E-2</v>
      </c>
      <c r="G56" s="116">
        <f t="shared" si="1"/>
        <v>737</v>
      </c>
      <c r="H56" s="116">
        <f t="shared" si="2"/>
        <v>23</v>
      </c>
    </row>
    <row r="57" spans="1:8">
      <c r="A57" s="104">
        <v>56</v>
      </c>
      <c r="B57" s="128" t="s">
        <v>147</v>
      </c>
      <c r="C57" s="115">
        <v>1864</v>
      </c>
      <c r="D57" s="115">
        <v>1946</v>
      </c>
      <c r="E57" s="115">
        <v>1947</v>
      </c>
      <c r="F57" s="129">
        <f t="shared" si="0"/>
        <v>4.4527896995708152E-2</v>
      </c>
      <c r="G57" s="116">
        <f t="shared" si="1"/>
        <v>83</v>
      </c>
      <c r="H57" s="116">
        <f t="shared" si="2"/>
        <v>1</v>
      </c>
    </row>
    <row r="58" spans="1:8">
      <c r="A58" s="104">
        <v>57</v>
      </c>
      <c r="B58" s="128" t="s">
        <v>148</v>
      </c>
      <c r="C58" s="115">
        <v>3618</v>
      </c>
      <c r="D58" s="115">
        <v>3743</v>
      </c>
      <c r="E58" s="115">
        <v>3767</v>
      </c>
      <c r="F58" s="129">
        <f t="shared" si="0"/>
        <v>4.1182974018794914E-2</v>
      </c>
      <c r="G58" s="116">
        <f t="shared" si="1"/>
        <v>149</v>
      </c>
      <c r="H58" s="116">
        <f t="shared" si="2"/>
        <v>24</v>
      </c>
    </row>
    <row r="59" spans="1:8">
      <c r="A59" s="104">
        <v>58</v>
      </c>
      <c r="B59" s="128" t="s">
        <v>149</v>
      </c>
      <c r="C59" s="115">
        <v>8122</v>
      </c>
      <c r="D59" s="115">
        <v>8676</v>
      </c>
      <c r="E59" s="115">
        <v>8662</v>
      </c>
      <c r="F59" s="129">
        <f t="shared" si="0"/>
        <v>6.648608717064762E-2</v>
      </c>
      <c r="G59" s="116">
        <f t="shared" si="1"/>
        <v>540</v>
      </c>
      <c r="H59" s="116">
        <f t="shared" si="2"/>
        <v>-14</v>
      </c>
    </row>
    <row r="60" spans="1:8">
      <c r="A60" s="104">
        <v>59</v>
      </c>
      <c r="B60" s="128" t="s">
        <v>150</v>
      </c>
      <c r="C60" s="115">
        <v>20933</v>
      </c>
      <c r="D60" s="115">
        <v>21761</v>
      </c>
      <c r="E60" s="115">
        <v>21760</v>
      </c>
      <c r="F60" s="129">
        <f t="shared" si="0"/>
        <v>3.95069985190847E-2</v>
      </c>
      <c r="G60" s="116">
        <f t="shared" si="1"/>
        <v>827</v>
      </c>
      <c r="H60" s="116">
        <f t="shared" si="2"/>
        <v>-1</v>
      </c>
    </row>
    <row r="61" spans="1:8">
      <c r="A61" s="104">
        <v>60</v>
      </c>
      <c r="B61" s="128" t="s">
        <v>151</v>
      </c>
      <c r="C61" s="115">
        <v>7407</v>
      </c>
      <c r="D61" s="115">
        <v>7565</v>
      </c>
      <c r="E61" s="115">
        <v>7587</v>
      </c>
      <c r="F61" s="129">
        <f t="shared" si="0"/>
        <v>2.4301336573511544E-2</v>
      </c>
      <c r="G61" s="116">
        <f t="shared" si="1"/>
        <v>180</v>
      </c>
      <c r="H61" s="116">
        <f t="shared" si="2"/>
        <v>22</v>
      </c>
    </row>
    <row r="62" spans="1:8">
      <c r="A62" s="104">
        <v>61</v>
      </c>
      <c r="B62" s="128" t="s">
        <v>152</v>
      </c>
      <c r="C62" s="115">
        <v>15825</v>
      </c>
      <c r="D62" s="115">
        <v>15912</v>
      </c>
      <c r="E62" s="115">
        <v>15931</v>
      </c>
      <c r="F62" s="129">
        <f t="shared" si="0"/>
        <v>6.69826224328594E-3</v>
      </c>
      <c r="G62" s="116">
        <f t="shared" si="1"/>
        <v>106</v>
      </c>
      <c r="H62" s="116">
        <f t="shared" si="2"/>
        <v>19</v>
      </c>
    </row>
    <row r="63" spans="1:8">
      <c r="A63" s="104">
        <v>62</v>
      </c>
      <c r="B63" s="128" t="s">
        <v>153</v>
      </c>
      <c r="C63" s="115">
        <v>1013</v>
      </c>
      <c r="D63" s="115">
        <v>1058</v>
      </c>
      <c r="E63" s="115">
        <v>1063</v>
      </c>
      <c r="F63" s="129">
        <f t="shared" si="0"/>
        <v>4.9358341559723594E-2</v>
      </c>
      <c r="G63" s="116">
        <f t="shared" si="1"/>
        <v>50</v>
      </c>
      <c r="H63" s="116">
        <f t="shared" si="2"/>
        <v>5</v>
      </c>
    </row>
    <row r="64" spans="1:8">
      <c r="A64" s="104">
        <v>63</v>
      </c>
      <c r="B64" s="128" t="s">
        <v>154</v>
      </c>
      <c r="C64" s="115">
        <v>10734</v>
      </c>
      <c r="D64" s="115">
        <v>11462</v>
      </c>
      <c r="E64" s="115">
        <v>11542</v>
      </c>
      <c r="F64" s="129">
        <f t="shared" si="0"/>
        <v>7.5274827650456497E-2</v>
      </c>
      <c r="G64" s="116">
        <f t="shared" si="1"/>
        <v>808</v>
      </c>
      <c r="H64" s="116">
        <f t="shared" si="2"/>
        <v>80</v>
      </c>
    </row>
    <row r="65" spans="1:8">
      <c r="A65" s="104">
        <v>64</v>
      </c>
      <c r="B65" s="128" t="s">
        <v>155</v>
      </c>
      <c r="C65" s="115">
        <v>7852</v>
      </c>
      <c r="D65" s="115">
        <v>8061</v>
      </c>
      <c r="E65" s="115">
        <v>8060</v>
      </c>
      <c r="F65" s="129">
        <f t="shared" si="0"/>
        <v>2.6490066225165563E-2</v>
      </c>
      <c r="G65" s="116">
        <f t="shared" si="1"/>
        <v>208</v>
      </c>
      <c r="H65" s="116">
        <f t="shared" si="2"/>
        <v>-1</v>
      </c>
    </row>
    <row r="66" spans="1:8">
      <c r="A66" s="104">
        <v>65</v>
      </c>
      <c r="B66" s="128" t="s">
        <v>156</v>
      </c>
      <c r="C66" s="115">
        <v>6451</v>
      </c>
      <c r="D66" s="115">
        <v>6761</v>
      </c>
      <c r="E66" s="115">
        <v>6810</v>
      </c>
      <c r="F66" s="129">
        <f t="shared" si="0"/>
        <v>5.5650286777243839E-2</v>
      </c>
      <c r="G66" s="116">
        <f t="shared" si="1"/>
        <v>359</v>
      </c>
      <c r="H66" s="116">
        <f t="shared" si="2"/>
        <v>49</v>
      </c>
    </row>
    <row r="67" spans="1:8">
      <c r="A67" s="104">
        <v>66</v>
      </c>
      <c r="B67" s="128" t="s">
        <v>157</v>
      </c>
      <c r="C67" s="115">
        <v>5078</v>
      </c>
      <c r="D67" s="115">
        <v>5307</v>
      </c>
      <c r="E67" s="115">
        <v>5322</v>
      </c>
      <c r="F67" s="129">
        <f t="shared" ref="F67:F83" si="3">(E67-C67)/C67</f>
        <v>4.8050413548641195E-2</v>
      </c>
      <c r="G67" s="116">
        <f t="shared" ref="G67:G83" si="4">E67-C67</f>
        <v>244</v>
      </c>
      <c r="H67" s="116">
        <f t="shared" ref="H67:H83" si="5">E67-D67</f>
        <v>15</v>
      </c>
    </row>
    <row r="68" spans="1:8">
      <c r="A68" s="104">
        <v>67</v>
      </c>
      <c r="B68" s="128" t="s">
        <v>158</v>
      </c>
      <c r="C68" s="115">
        <v>10486</v>
      </c>
      <c r="D68" s="115">
        <v>10583</v>
      </c>
      <c r="E68" s="115">
        <v>10515</v>
      </c>
      <c r="F68" s="129">
        <f t="shared" si="3"/>
        <v>2.7655922181956897E-3</v>
      </c>
      <c r="G68" s="116">
        <f t="shared" si="4"/>
        <v>29</v>
      </c>
      <c r="H68" s="116">
        <f t="shared" si="5"/>
        <v>-68</v>
      </c>
    </row>
    <row r="69" spans="1:8">
      <c r="A69" s="104">
        <v>68</v>
      </c>
      <c r="B69" s="128" t="s">
        <v>159</v>
      </c>
      <c r="C69" s="115">
        <v>5717</v>
      </c>
      <c r="D69" s="115">
        <v>6141</v>
      </c>
      <c r="E69" s="115">
        <v>6160</v>
      </c>
      <c r="F69" s="129">
        <f t="shared" si="3"/>
        <v>7.7488193108273568E-2</v>
      </c>
      <c r="G69" s="116">
        <f t="shared" si="4"/>
        <v>443</v>
      </c>
      <c r="H69" s="116">
        <f t="shared" si="5"/>
        <v>19</v>
      </c>
    </row>
    <row r="70" spans="1:8">
      <c r="A70" s="104">
        <v>69</v>
      </c>
      <c r="B70" s="128" t="s">
        <v>160</v>
      </c>
      <c r="C70" s="115">
        <v>978</v>
      </c>
      <c r="D70" s="115">
        <v>1033</v>
      </c>
      <c r="E70" s="115">
        <v>1022</v>
      </c>
      <c r="F70" s="129">
        <f t="shared" si="3"/>
        <v>4.4989775051124746E-2</v>
      </c>
      <c r="G70" s="116">
        <f t="shared" si="4"/>
        <v>44</v>
      </c>
      <c r="H70" s="116">
        <f t="shared" si="5"/>
        <v>-11</v>
      </c>
    </row>
    <row r="71" spans="1:8">
      <c r="A71" s="104">
        <v>70</v>
      </c>
      <c r="B71" s="128" t="s">
        <v>161</v>
      </c>
      <c r="C71" s="115">
        <v>3760</v>
      </c>
      <c r="D71" s="115">
        <v>3970</v>
      </c>
      <c r="E71" s="115">
        <v>3965</v>
      </c>
      <c r="F71" s="129">
        <f t="shared" si="3"/>
        <v>5.4521276595744683E-2</v>
      </c>
      <c r="G71" s="116">
        <f t="shared" si="4"/>
        <v>205</v>
      </c>
      <c r="H71" s="116">
        <f t="shared" si="5"/>
        <v>-5</v>
      </c>
    </row>
    <row r="72" spans="1:8">
      <c r="A72" s="104">
        <v>71</v>
      </c>
      <c r="B72" s="128" t="s">
        <v>162</v>
      </c>
      <c r="C72" s="115">
        <v>4374</v>
      </c>
      <c r="D72" s="115">
        <v>4532</v>
      </c>
      <c r="E72" s="115">
        <v>4525</v>
      </c>
      <c r="F72" s="129">
        <f t="shared" si="3"/>
        <v>3.4522176497485138E-2</v>
      </c>
      <c r="G72" s="116">
        <f t="shared" si="4"/>
        <v>151</v>
      </c>
      <c r="H72" s="116">
        <f t="shared" si="5"/>
        <v>-7</v>
      </c>
    </row>
    <row r="73" spans="1:8">
      <c r="A73" s="104">
        <v>72</v>
      </c>
      <c r="B73" s="128" t="s">
        <v>163</v>
      </c>
      <c r="C73" s="115">
        <v>3306</v>
      </c>
      <c r="D73" s="115">
        <v>3455</v>
      </c>
      <c r="E73" s="115">
        <v>3463</v>
      </c>
      <c r="F73" s="129">
        <f t="shared" si="3"/>
        <v>4.7489413188142773E-2</v>
      </c>
      <c r="G73" s="116">
        <f t="shared" si="4"/>
        <v>157</v>
      </c>
      <c r="H73" s="116">
        <f t="shared" si="5"/>
        <v>8</v>
      </c>
    </row>
    <row r="74" spans="1:8">
      <c r="A74" s="104">
        <v>73</v>
      </c>
      <c r="B74" s="128" t="s">
        <v>164</v>
      </c>
      <c r="C74" s="115">
        <v>1947</v>
      </c>
      <c r="D74" s="115">
        <v>1210</v>
      </c>
      <c r="E74" s="115">
        <v>1299</v>
      </c>
      <c r="F74" s="129">
        <f t="shared" si="3"/>
        <v>-0.33281972265023113</v>
      </c>
      <c r="G74" s="116">
        <f t="shared" si="4"/>
        <v>-648</v>
      </c>
      <c r="H74" s="116">
        <f t="shared" si="5"/>
        <v>89</v>
      </c>
    </row>
    <row r="75" spans="1:8">
      <c r="A75" s="104">
        <v>74</v>
      </c>
      <c r="B75" s="128" t="s">
        <v>165</v>
      </c>
      <c r="C75" s="115">
        <v>3811</v>
      </c>
      <c r="D75" s="115">
        <v>3903</v>
      </c>
      <c r="E75" s="115">
        <v>3904</v>
      </c>
      <c r="F75" s="129">
        <f t="shared" si="3"/>
        <v>2.4403043820519547E-2</v>
      </c>
      <c r="G75" s="116">
        <f t="shared" si="4"/>
        <v>93</v>
      </c>
      <c r="H75" s="116">
        <f t="shared" si="5"/>
        <v>1</v>
      </c>
    </row>
    <row r="76" spans="1:8">
      <c r="A76" s="104">
        <v>75</v>
      </c>
      <c r="B76" s="128" t="s">
        <v>166</v>
      </c>
      <c r="C76" s="115">
        <v>1048</v>
      </c>
      <c r="D76" s="115">
        <v>1093</v>
      </c>
      <c r="E76" s="115">
        <v>1077</v>
      </c>
      <c r="F76" s="129">
        <f t="shared" si="3"/>
        <v>2.7671755725190841E-2</v>
      </c>
      <c r="G76" s="116">
        <f t="shared" si="4"/>
        <v>29</v>
      </c>
      <c r="H76" s="116">
        <f t="shared" si="5"/>
        <v>-16</v>
      </c>
    </row>
    <row r="77" spans="1:8">
      <c r="A77" s="104">
        <v>76</v>
      </c>
      <c r="B77" s="128" t="s">
        <v>167</v>
      </c>
      <c r="C77" s="115">
        <v>1640</v>
      </c>
      <c r="D77" s="115">
        <v>1587</v>
      </c>
      <c r="E77" s="115">
        <v>1594</v>
      </c>
      <c r="F77" s="129">
        <f t="shared" si="3"/>
        <v>-2.8048780487804879E-2</v>
      </c>
      <c r="G77" s="116">
        <f t="shared" si="4"/>
        <v>-46</v>
      </c>
      <c r="H77" s="116">
        <f t="shared" si="5"/>
        <v>7</v>
      </c>
    </row>
    <row r="78" spans="1:8">
      <c r="A78" s="104">
        <v>77</v>
      </c>
      <c r="B78" s="128" t="s">
        <v>168</v>
      </c>
      <c r="C78" s="115">
        <v>6075</v>
      </c>
      <c r="D78" s="115">
        <v>6465</v>
      </c>
      <c r="E78" s="115">
        <v>6540</v>
      </c>
      <c r="F78" s="129">
        <f t="shared" si="3"/>
        <v>7.6543209876543214E-2</v>
      </c>
      <c r="G78" s="116">
        <f t="shared" si="4"/>
        <v>465</v>
      </c>
      <c r="H78" s="116">
        <f t="shared" si="5"/>
        <v>75</v>
      </c>
    </row>
    <row r="79" spans="1:8">
      <c r="A79" s="104">
        <v>78</v>
      </c>
      <c r="B79" s="128" t="s">
        <v>169</v>
      </c>
      <c r="C79" s="115">
        <v>4956</v>
      </c>
      <c r="D79" s="115">
        <v>4973</v>
      </c>
      <c r="E79" s="115">
        <v>4958</v>
      </c>
      <c r="F79" s="129">
        <f t="shared" si="3"/>
        <v>4.0355125100887811E-4</v>
      </c>
      <c r="G79" s="116">
        <f t="shared" si="4"/>
        <v>2</v>
      </c>
      <c r="H79" s="116">
        <f t="shared" si="5"/>
        <v>-15</v>
      </c>
    </row>
    <row r="80" spans="1:8">
      <c r="A80" s="104">
        <v>79</v>
      </c>
      <c r="B80" s="128" t="s">
        <v>170</v>
      </c>
      <c r="C80" s="115">
        <v>1483</v>
      </c>
      <c r="D80" s="115">
        <v>1522</v>
      </c>
      <c r="E80" s="115">
        <v>1512</v>
      </c>
      <c r="F80" s="129">
        <f t="shared" si="3"/>
        <v>1.9554956169925825E-2</v>
      </c>
      <c r="G80" s="116">
        <f t="shared" si="4"/>
        <v>29</v>
      </c>
      <c r="H80" s="116">
        <f t="shared" si="5"/>
        <v>-10</v>
      </c>
    </row>
    <row r="81" spans="1:8">
      <c r="A81" s="104">
        <v>80</v>
      </c>
      <c r="B81" s="128" t="s">
        <v>171</v>
      </c>
      <c r="C81" s="115">
        <v>5810</v>
      </c>
      <c r="D81" s="115">
        <v>6019</v>
      </c>
      <c r="E81" s="115">
        <v>6030</v>
      </c>
      <c r="F81" s="129">
        <f t="shared" si="3"/>
        <v>3.7865748709122203E-2</v>
      </c>
      <c r="G81" s="116">
        <f t="shared" si="4"/>
        <v>220</v>
      </c>
      <c r="H81" s="116">
        <f t="shared" si="5"/>
        <v>11</v>
      </c>
    </row>
    <row r="82" spans="1:8">
      <c r="A82" s="104">
        <v>81</v>
      </c>
      <c r="B82" s="128" t="s">
        <v>172</v>
      </c>
      <c r="C82" s="115">
        <v>6716</v>
      </c>
      <c r="D82" s="115">
        <v>7194</v>
      </c>
      <c r="E82" s="115">
        <v>7220</v>
      </c>
      <c r="F82" s="129">
        <f t="shared" si="3"/>
        <v>7.5044669446098874E-2</v>
      </c>
      <c r="G82" s="116">
        <f t="shared" si="4"/>
        <v>504</v>
      </c>
      <c r="H82" s="116">
        <f t="shared" si="5"/>
        <v>26</v>
      </c>
    </row>
    <row r="83" spans="1:8">
      <c r="A83" s="172" t="s">
        <v>173</v>
      </c>
      <c r="B83" s="172"/>
      <c r="C83" s="134">
        <v>1663415</v>
      </c>
      <c r="D83" s="134">
        <v>1705724</v>
      </c>
      <c r="E83" s="134">
        <v>1706228</v>
      </c>
      <c r="F83" s="129">
        <f t="shared" si="3"/>
        <v>2.5738014867005526E-2</v>
      </c>
      <c r="G83" s="116">
        <f t="shared" si="4"/>
        <v>42813</v>
      </c>
      <c r="H83" s="116">
        <f t="shared" si="5"/>
        <v>504</v>
      </c>
    </row>
  </sheetData>
  <mergeCells count="1">
    <mergeCell ref="A83:B83"/>
  </mergeCell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91"/>
  <sheetViews>
    <sheetView topLeftCell="C76" workbookViewId="0">
      <selection activeCell="H90" sqref="H90"/>
    </sheetView>
  </sheetViews>
  <sheetFormatPr defaultRowHeight="14.5"/>
  <cols>
    <col min="2" max="2" width="34.6328125" customWidth="1"/>
    <col min="3" max="3" width="10.36328125" customWidth="1"/>
    <col min="4" max="4" width="10.54296875" customWidth="1"/>
    <col min="5" max="5" width="11.453125" customWidth="1"/>
    <col min="6" max="6" width="24.36328125" customWidth="1"/>
    <col min="7" max="7" width="23.6328125" customWidth="1"/>
    <col min="8" max="8" width="30.81640625" customWidth="1"/>
    <col min="10" max="10" width="39.90625" customWidth="1"/>
  </cols>
  <sheetData>
    <row r="1" spans="1:11" ht="29">
      <c r="A1" s="16" t="s">
        <v>1</v>
      </c>
      <c r="B1" s="7" t="s">
        <v>90</v>
      </c>
      <c r="C1" s="59">
        <v>42036</v>
      </c>
      <c r="D1" s="59">
        <v>42370</v>
      </c>
      <c r="E1" s="59">
        <v>42401</v>
      </c>
      <c r="F1" s="1" t="s">
        <v>326</v>
      </c>
      <c r="G1" s="1" t="s">
        <v>327</v>
      </c>
      <c r="H1" s="2" t="s">
        <v>328</v>
      </c>
    </row>
    <row r="2" spans="1:11" ht="15" thickBot="1">
      <c r="A2" s="117">
        <v>1</v>
      </c>
      <c r="B2" s="118" t="s">
        <v>2</v>
      </c>
      <c r="C2" s="115">
        <v>15055</v>
      </c>
      <c r="D2" s="115">
        <v>16153</v>
      </c>
      <c r="E2" s="115">
        <v>16168</v>
      </c>
      <c r="F2" s="129">
        <f>(E2-C2)/C2</f>
        <v>7.3928927266688801E-2</v>
      </c>
      <c r="G2" s="116">
        <f>E2-C2</f>
        <v>1113</v>
      </c>
      <c r="H2" s="116">
        <f>E2-D2</f>
        <v>15</v>
      </c>
    </row>
    <row r="3" spans="1:11" ht="15" thickBot="1">
      <c r="A3" s="117">
        <v>2</v>
      </c>
      <c r="B3" s="118" t="s">
        <v>3</v>
      </c>
      <c r="C3" s="115">
        <v>2360</v>
      </c>
      <c r="D3" s="115">
        <v>2823</v>
      </c>
      <c r="E3" s="115">
        <v>2613</v>
      </c>
      <c r="F3" s="129">
        <f t="shared" ref="F3:F66" si="0">(E3-C3)/C3</f>
        <v>0.10720338983050848</v>
      </c>
      <c r="G3" s="116">
        <f t="shared" ref="G3:G66" si="1">E3-C3</f>
        <v>253</v>
      </c>
      <c r="H3" s="116">
        <f t="shared" ref="H3:H66" si="2">E3-D3</f>
        <v>-210</v>
      </c>
      <c r="J3" s="138" t="s">
        <v>357</v>
      </c>
      <c r="K3" s="157">
        <v>0.10452961672473868</v>
      </c>
    </row>
    <row r="4" spans="1:11" ht="15" thickBot="1">
      <c r="A4" s="117">
        <v>3</v>
      </c>
      <c r="B4" s="118" t="s">
        <v>4</v>
      </c>
      <c r="C4" s="115">
        <v>1147</v>
      </c>
      <c r="D4" s="115">
        <v>1167</v>
      </c>
      <c r="E4" s="115">
        <v>1165</v>
      </c>
      <c r="F4" s="129">
        <f t="shared" si="0"/>
        <v>1.5693112467306015E-2</v>
      </c>
      <c r="G4" s="116">
        <f t="shared" si="1"/>
        <v>18</v>
      </c>
      <c r="H4" s="116">
        <f t="shared" si="2"/>
        <v>-2</v>
      </c>
      <c r="J4" s="145" t="s">
        <v>375</v>
      </c>
      <c r="K4" s="157">
        <v>0.10720338983050848</v>
      </c>
    </row>
    <row r="5" spans="1:11" ht="15" thickBot="1">
      <c r="A5" s="117">
        <v>5</v>
      </c>
      <c r="B5" s="118" t="s">
        <v>5</v>
      </c>
      <c r="C5" s="115">
        <v>672</v>
      </c>
      <c r="D5" s="115">
        <v>603</v>
      </c>
      <c r="E5" s="115">
        <v>586</v>
      </c>
      <c r="F5" s="129">
        <f t="shared" si="0"/>
        <v>-0.12797619047619047</v>
      </c>
      <c r="G5" s="116">
        <f t="shared" si="1"/>
        <v>-86</v>
      </c>
      <c r="H5" s="116">
        <f t="shared" si="2"/>
        <v>-17</v>
      </c>
      <c r="J5" s="145" t="s">
        <v>336</v>
      </c>
      <c r="K5" s="157">
        <v>0.1144578313253012</v>
      </c>
    </row>
    <row r="6" spans="1:11" ht="15" thickBot="1">
      <c r="A6" s="117">
        <v>6</v>
      </c>
      <c r="B6" s="118" t="s">
        <v>6</v>
      </c>
      <c r="C6" s="115">
        <v>49</v>
      </c>
      <c r="D6" s="115">
        <v>48</v>
      </c>
      <c r="E6" s="115">
        <v>38</v>
      </c>
      <c r="F6" s="129">
        <f t="shared" si="0"/>
        <v>-0.22448979591836735</v>
      </c>
      <c r="G6" s="116">
        <f t="shared" si="1"/>
        <v>-11</v>
      </c>
      <c r="H6" s="116">
        <f t="shared" si="2"/>
        <v>-10</v>
      </c>
      <c r="J6" s="145" t="s">
        <v>360</v>
      </c>
      <c r="K6" s="157">
        <v>0.11813405508676962</v>
      </c>
    </row>
    <row r="7" spans="1:11" ht="15" thickBot="1">
      <c r="A7" s="117">
        <v>7</v>
      </c>
      <c r="B7" s="118" t="s">
        <v>7</v>
      </c>
      <c r="C7" s="115">
        <v>881</v>
      </c>
      <c r="D7" s="115">
        <v>863</v>
      </c>
      <c r="E7" s="115">
        <v>839</v>
      </c>
      <c r="F7" s="129">
        <f t="shared" si="0"/>
        <v>-4.7673098751418841E-2</v>
      </c>
      <c r="G7" s="116">
        <f t="shared" si="1"/>
        <v>-42</v>
      </c>
      <c r="H7" s="116">
        <f t="shared" si="2"/>
        <v>-24</v>
      </c>
      <c r="J7" s="145" t="s">
        <v>372</v>
      </c>
      <c r="K7" s="157">
        <v>0.12145786510345467</v>
      </c>
    </row>
    <row r="8" spans="1:11" ht="15" thickBot="1">
      <c r="A8" s="117">
        <v>8</v>
      </c>
      <c r="B8" s="118" t="s">
        <v>292</v>
      </c>
      <c r="C8" s="115">
        <v>4432</v>
      </c>
      <c r="D8" s="115">
        <v>4518</v>
      </c>
      <c r="E8" s="115">
        <v>4535</v>
      </c>
      <c r="F8" s="129">
        <f t="shared" si="0"/>
        <v>2.3240072202166066E-2</v>
      </c>
      <c r="G8" s="116">
        <f t="shared" si="1"/>
        <v>103</v>
      </c>
      <c r="H8" s="116">
        <f t="shared" si="2"/>
        <v>17</v>
      </c>
      <c r="J8" s="145" t="s">
        <v>373</v>
      </c>
      <c r="K8" s="157">
        <v>0.13950456323337679</v>
      </c>
    </row>
    <row r="9" spans="1:11" ht="15" thickBot="1">
      <c r="A9" s="117">
        <v>9</v>
      </c>
      <c r="B9" s="118" t="s">
        <v>8</v>
      </c>
      <c r="C9" s="115">
        <v>440</v>
      </c>
      <c r="D9" s="115">
        <v>434</v>
      </c>
      <c r="E9" s="115">
        <v>428</v>
      </c>
      <c r="F9" s="129">
        <f t="shared" si="0"/>
        <v>-2.7272727272727271E-2</v>
      </c>
      <c r="G9" s="116">
        <f t="shared" si="1"/>
        <v>-12</v>
      </c>
      <c r="H9" s="116">
        <f t="shared" si="2"/>
        <v>-6</v>
      </c>
      <c r="J9" s="145" t="s">
        <v>362</v>
      </c>
      <c r="K9" s="157">
        <v>0.25340466926070038</v>
      </c>
    </row>
    <row r="10" spans="1:11" ht="15" thickBot="1">
      <c r="A10" s="119">
        <v>10</v>
      </c>
      <c r="B10" s="118" t="s">
        <v>9</v>
      </c>
      <c r="C10" s="115">
        <v>41158</v>
      </c>
      <c r="D10" s="115">
        <v>41387</v>
      </c>
      <c r="E10" s="115">
        <v>41352</v>
      </c>
      <c r="F10" s="129">
        <f t="shared" si="0"/>
        <v>4.7135429321152628E-3</v>
      </c>
      <c r="G10" s="116">
        <f t="shared" si="1"/>
        <v>194</v>
      </c>
      <c r="H10" s="116">
        <f t="shared" si="2"/>
        <v>-35</v>
      </c>
      <c r="J10" s="145" t="s">
        <v>374</v>
      </c>
      <c r="K10" s="157">
        <v>0.27065527065527067</v>
      </c>
    </row>
    <row r="11" spans="1:11" ht="15" thickBot="1">
      <c r="A11" s="119">
        <v>11</v>
      </c>
      <c r="B11" s="118" t="s">
        <v>10</v>
      </c>
      <c r="C11" s="115">
        <v>631</v>
      </c>
      <c r="D11" s="115">
        <v>644</v>
      </c>
      <c r="E11" s="115">
        <v>644</v>
      </c>
      <c r="F11" s="129">
        <f t="shared" si="0"/>
        <v>2.0602218700475437E-2</v>
      </c>
      <c r="G11" s="116">
        <f t="shared" si="1"/>
        <v>13</v>
      </c>
      <c r="H11" s="116">
        <f t="shared" si="2"/>
        <v>0</v>
      </c>
      <c r="J11" s="145" t="s">
        <v>337</v>
      </c>
      <c r="K11" s="157">
        <v>0.3206793206793207</v>
      </c>
    </row>
    <row r="12" spans="1:11">
      <c r="A12" s="119">
        <v>12</v>
      </c>
      <c r="B12" s="118" t="s">
        <v>11</v>
      </c>
      <c r="C12" s="115">
        <v>37</v>
      </c>
      <c r="D12" s="115">
        <v>40</v>
      </c>
      <c r="E12" s="115">
        <v>40</v>
      </c>
      <c r="F12" s="129">
        <f t="shared" si="0"/>
        <v>8.1081081081081086E-2</v>
      </c>
      <c r="G12" s="116">
        <f t="shared" si="1"/>
        <v>3</v>
      </c>
      <c r="H12" s="116">
        <f t="shared" si="2"/>
        <v>0</v>
      </c>
      <c r="J12" s="165" t="s">
        <v>367</v>
      </c>
      <c r="K12" s="157">
        <v>0.90628571428571425</v>
      </c>
    </row>
    <row r="13" spans="1:11">
      <c r="A13" s="119">
        <v>13</v>
      </c>
      <c r="B13" s="118" t="s">
        <v>12</v>
      </c>
      <c r="C13" s="115">
        <v>16876</v>
      </c>
      <c r="D13" s="115">
        <v>16495</v>
      </c>
      <c r="E13" s="115">
        <v>16456</v>
      </c>
      <c r="F13" s="129">
        <f t="shared" si="0"/>
        <v>-2.4887414079165678E-2</v>
      </c>
      <c r="G13" s="116">
        <f t="shared" si="1"/>
        <v>-420</v>
      </c>
      <c r="H13" s="116">
        <f t="shared" si="2"/>
        <v>-39</v>
      </c>
    </row>
    <row r="14" spans="1:11">
      <c r="A14" s="119">
        <v>14</v>
      </c>
      <c r="B14" s="118" t="s">
        <v>13</v>
      </c>
      <c r="C14" s="115">
        <v>33650</v>
      </c>
      <c r="D14" s="115">
        <v>32284</v>
      </c>
      <c r="E14" s="115">
        <v>32289</v>
      </c>
      <c r="F14" s="129">
        <f t="shared" si="0"/>
        <v>-4.0445765230312035E-2</v>
      </c>
      <c r="G14" s="116">
        <f t="shared" si="1"/>
        <v>-1361</v>
      </c>
      <c r="H14" s="116">
        <f t="shared" si="2"/>
        <v>5</v>
      </c>
    </row>
    <row r="15" spans="1:11">
      <c r="A15" s="119">
        <v>15</v>
      </c>
      <c r="B15" s="118" t="s">
        <v>14</v>
      </c>
      <c r="C15" s="115">
        <v>6638</v>
      </c>
      <c r="D15" s="115">
        <v>6394</v>
      </c>
      <c r="E15" s="115">
        <v>6411</v>
      </c>
      <c r="F15" s="129">
        <f t="shared" si="0"/>
        <v>-3.4197047303404643E-2</v>
      </c>
      <c r="G15" s="116">
        <f t="shared" si="1"/>
        <v>-227</v>
      </c>
      <c r="H15" s="116">
        <f t="shared" si="2"/>
        <v>17</v>
      </c>
    </row>
    <row r="16" spans="1:11">
      <c r="A16" s="119">
        <v>16</v>
      </c>
      <c r="B16" s="118" t="s">
        <v>15</v>
      </c>
      <c r="C16" s="115">
        <v>10482</v>
      </c>
      <c r="D16" s="115">
        <v>10504</v>
      </c>
      <c r="E16" s="115">
        <v>10398</v>
      </c>
      <c r="F16" s="129">
        <f t="shared" si="0"/>
        <v>-8.0137378362907848E-3</v>
      </c>
      <c r="G16" s="116">
        <f t="shared" si="1"/>
        <v>-84</v>
      </c>
      <c r="H16" s="116">
        <f t="shared" si="2"/>
        <v>-106</v>
      </c>
    </row>
    <row r="17" spans="1:8">
      <c r="A17" s="119">
        <v>17</v>
      </c>
      <c r="B17" s="118" t="s">
        <v>16</v>
      </c>
      <c r="C17" s="115">
        <v>2241</v>
      </c>
      <c r="D17" s="115">
        <v>2357</v>
      </c>
      <c r="E17" s="115">
        <v>2349</v>
      </c>
      <c r="F17" s="129">
        <f t="shared" si="0"/>
        <v>4.8192771084337352E-2</v>
      </c>
      <c r="G17" s="116">
        <f t="shared" si="1"/>
        <v>108</v>
      </c>
      <c r="H17" s="116">
        <f t="shared" si="2"/>
        <v>-8</v>
      </c>
    </row>
    <row r="18" spans="1:8">
      <c r="A18" s="119">
        <v>18</v>
      </c>
      <c r="B18" s="118" t="s">
        <v>17</v>
      </c>
      <c r="C18" s="115">
        <v>8755</v>
      </c>
      <c r="D18" s="115">
        <v>8223</v>
      </c>
      <c r="E18" s="115">
        <v>8136</v>
      </c>
      <c r="F18" s="129">
        <f t="shared" si="0"/>
        <v>-7.0702455739577383E-2</v>
      </c>
      <c r="G18" s="116">
        <f t="shared" si="1"/>
        <v>-619</v>
      </c>
      <c r="H18" s="116">
        <f t="shared" si="2"/>
        <v>-87</v>
      </c>
    </row>
    <row r="19" spans="1:8">
      <c r="A19" s="119">
        <v>19</v>
      </c>
      <c r="B19" s="118" t="s">
        <v>18</v>
      </c>
      <c r="C19" s="115">
        <v>304</v>
      </c>
      <c r="D19" s="115">
        <v>292</v>
      </c>
      <c r="E19" s="115">
        <v>286</v>
      </c>
      <c r="F19" s="129">
        <f t="shared" si="0"/>
        <v>-5.921052631578947E-2</v>
      </c>
      <c r="G19" s="116">
        <f t="shared" si="1"/>
        <v>-18</v>
      </c>
      <c r="H19" s="116">
        <f t="shared" si="2"/>
        <v>-6</v>
      </c>
    </row>
    <row r="20" spans="1:8">
      <c r="A20" s="119">
        <v>20</v>
      </c>
      <c r="B20" s="118" t="s">
        <v>19</v>
      </c>
      <c r="C20" s="115">
        <v>4264</v>
      </c>
      <c r="D20" s="115">
        <v>4313</v>
      </c>
      <c r="E20" s="115">
        <v>4320</v>
      </c>
      <c r="F20" s="129">
        <f t="shared" si="0"/>
        <v>1.3133208255159476E-2</v>
      </c>
      <c r="G20" s="116">
        <f t="shared" si="1"/>
        <v>56</v>
      </c>
      <c r="H20" s="116">
        <f t="shared" si="2"/>
        <v>7</v>
      </c>
    </row>
    <row r="21" spans="1:8">
      <c r="A21" s="119">
        <v>21</v>
      </c>
      <c r="B21" s="118" t="s">
        <v>20</v>
      </c>
      <c r="C21" s="115">
        <v>287</v>
      </c>
      <c r="D21" s="115">
        <v>319</v>
      </c>
      <c r="E21" s="115">
        <v>317</v>
      </c>
      <c r="F21" s="129">
        <f t="shared" si="0"/>
        <v>0.10452961672473868</v>
      </c>
      <c r="G21" s="116">
        <f t="shared" si="1"/>
        <v>30</v>
      </c>
      <c r="H21" s="116">
        <f t="shared" si="2"/>
        <v>-2</v>
      </c>
    </row>
    <row r="22" spans="1:8">
      <c r="A22" s="119">
        <v>22</v>
      </c>
      <c r="B22" s="118" t="s">
        <v>21</v>
      </c>
      <c r="C22" s="115">
        <v>12323</v>
      </c>
      <c r="D22" s="115">
        <v>12572</v>
      </c>
      <c r="E22" s="115">
        <v>12539</v>
      </c>
      <c r="F22" s="129">
        <f t="shared" si="0"/>
        <v>1.7528199302117992E-2</v>
      </c>
      <c r="G22" s="116">
        <f t="shared" si="1"/>
        <v>216</v>
      </c>
      <c r="H22" s="116">
        <f t="shared" si="2"/>
        <v>-33</v>
      </c>
    </row>
    <row r="23" spans="1:8">
      <c r="A23" s="119">
        <v>23</v>
      </c>
      <c r="B23" s="118" t="s">
        <v>22</v>
      </c>
      <c r="C23" s="115">
        <v>13192</v>
      </c>
      <c r="D23" s="115">
        <v>13428</v>
      </c>
      <c r="E23" s="115">
        <v>13346</v>
      </c>
      <c r="F23" s="129">
        <f t="shared" si="0"/>
        <v>1.1673741661613099E-2</v>
      </c>
      <c r="G23" s="116">
        <f t="shared" si="1"/>
        <v>154</v>
      </c>
      <c r="H23" s="116">
        <f t="shared" si="2"/>
        <v>-82</v>
      </c>
    </row>
    <row r="24" spans="1:8">
      <c r="A24" s="119">
        <v>24</v>
      </c>
      <c r="B24" s="118" t="s">
        <v>23</v>
      </c>
      <c r="C24" s="115">
        <v>7576</v>
      </c>
      <c r="D24" s="115">
        <v>7412</v>
      </c>
      <c r="E24" s="115">
        <v>7368</v>
      </c>
      <c r="F24" s="129">
        <f t="shared" si="0"/>
        <v>-2.7455121436114043E-2</v>
      </c>
      <c r="G24" s="116">
        <f t="shared" si="1"/>
        <v>-208</v>
      </c>
      <c r="H24" s="116">
        <f t="shared" si="2"/>
        <v>-44</v>
      </c>
    </row>
    <row r="25" spans="1:8">
      <c r="A25" s="119">
        <v>25</v>
      </c>
      <c r="B25" s="118" t="s">
        <v>24</v>
      </c>
      <c r="C25" s="115">
        <v>34628</v>
      </c>
      <c r="D25" s="115">
        <v>34852</v>
      </c>
      <c r="E25" s="115">
        <v>34874</v>
      </c>
      <c r="F25" s="129">
        <f t="shared" si="0"/>
        <v>7.1040776250433178E-3</v>
      </c>
      <c r="G25" s="116">
        <f t="shared" si="1"/>
        <v>246</v>
      </c>
      <c r="H25" s="116">
        <f t="shared" si="2"/>
        <v>22</v>
      </c>
    </row>
    <row r="26" spans="1:8">
      <c r="A26" s="119">
        <v>26</v>
      </c>
      <c r="B26" s="118" t="s">
        <v>25</v>
      </c>
      <c r="C26" s="115">
        <v>1637</v>
      </c>
      <c r="D26" s="115">
        <v>1638</v>
      </c>
      <c r="E26" s="115">
        <v>1642</v>
      </c>
      <c r="F26" s="129">
        <f t="shared" si="0"/>
        <v>3.0543677458766036E-3</v>
      </c>
      <c r="G26" s="116">
        <f t="shared" si="1"/>
        <v>5</v>
      </c>
      <c r="H26" s="116">
        <f t="shared" si="2"/>
        <v>4</v>
      </c>
    </row>
    <row r="27" spans="1:8">
      <c r="A27" s="119">
        <v>27</v>
      </c>
      <c r="B27" s="118" t="s">
        <v>26</v>
      </c>
      <c r="C27" s="115">
        <v>5246</v>
      </c>
      <c r="D27" s="115">
        <v>5501</v>
      </c>
      <c r="E27" s="115">
        <v>5536</v>
      </c>
      <c r="F27" s="129">
        <f t="shared" si="0"/>
        <v>5.5280213495996953E-2</v>
      </c>
      <c r="G27" s="116">
        <f t="shared" si="1"/>
        <v>290</v>
      </c>
      <c r="H27" s="116">
        <f t="shared" si="2"/>
        <v>35</v>
      </c>
    </row>
    <row r="28" spans="1:8">
      <c r="A28" s="119">
        <v>28</v>
      </c>
      <c r="B28" s="118" t="s">
        <v>27</v>
      </c>
      <c r="C28" s="115">
        <v>9363</v>
      </c>
      <c r="D28" s="115">
        <v>9888</v>
      </c>
      <c r="E28" s="115">
        <v>9939</v>
      </c>
      <c r="F28" s="129">
        <f t="shared" si="0"/>
        <v>6.1518743992310158E-2</v>
      </c>
      <c r="G28" s="116">
        <f t="shared" si="1"/>
        <v>576</v>
      </c>
      <c r="H28" s="116">
        <f t="shared" si="2"/>
        <v>51</v>
      </c>
    </row>
    <row r="29" spans="1:8">
      <c r="A29" s="119">
        <v>29</v>
      </c>
      <c r="B29" s="118" t="s">
        <v>28</v>
      </c>
      <c r="C29" s="115">
        <v>3344</v>
      </c>
      <c r="D29" s="115">
        <v>3404</v>
      </c>
      <c r="E29" s="115">
        <v>3416</v>
      </c>
      <c r="F29" s="129">
        <f t="shared" si="0"/>
        <v>2.1531100478468901E-2</v>
      </c>
      <c r="G29" s="116">
        <f t="shared" si="1"/>
        <v>72</v>
      </c>
      <c r="H29" s="116">
        <f t="shared" si="2"/>
        <v>12</v>
      </c>
    </row>
    <row r="30" spans="1:8">
      <c r="A30" s="119">
        <v>30</v>
      </c>
      <c r="B30" s="118" t="s">
        <v>29</v>
      </c>
      <c r="C30" s="115">
        <v>1063</v>
      </c>
      <c r="D30" s="115">
        <v>1123</v>
      </c>
      <c r="E30" s="115">
        <v>1091</v>
      </c>
      <c r="F30" s="129">
        <f t="shared" si="0"/>
        <v>2.634054562558796E-2</v>
      </c>
      <c r="G30" s="116">
        <f t="shared" si="1"/>
        <v>28</v>
      </c>
      <c r="H30" s="116">
        <f t="shared" si="2"/>
        <v>-32</v>
      </c>
    </row>
    <row r="31" spans="1:8">
      <c r="A31" s="119">
        <v>31</v>
      </c>
      <c r="B31" s="118" t="s">
        <v>30</v>
      </c>
      <c r="C31" s="115">
        <v>20633</v>
      </c>
      <c r="D31" s="115">
        <v>21151</v>
      </c>
      <c r="E31" s="115">
        <v>21049</v>
      </c>
      <c r="F31" s="129">
        <f t="shared" si="0"/>
        <v>2.016187660543789E-2</v>
      </c>
      <c r="G31" s="116">
        <f t="shared" si="1"/>
        <v>416</v>
      </c>
      <c r="H31" s="116">
        <f t="shared" si="2"/>
        <v>-102</v>
      </c>
    </row>
    <row r="32" spans="1:8">
      <c r="A32" s="119">
        <v>32</v>
      </c>
      <c r="B32" s="118" t="s">
        <v>31</v>
      </c>
      <c r="C32" s="115">
        <v>6196</v>
      </c>
      <c r="D32" s="115">
        <v>6255</v>
      </c>
      <c r="E32" s="115">
        <v>6280</v>
      </c>
      <c r="F32" s="129">
        <f t="shared" si="0"/>
        <v>1.355713363460297E-2</v>
      </c>
      <c r="G32" s="116">
        <f t="shared" si="1"/>
        <v>84</v>
      </c>
      <c r="H32" s="116">
        <f t="shared" si="2"/>
        <v>25</v>
      </c>
    </row>
    <row r="33" spans="1:8">
      <c r="A33" s="119">
        <v>33</v>
      </c>
      <c r="B33" s="118" t="s">
        <v>32</v>
      </c>
      <c r="C33" s="115">
        <v>20715</v>
      </c>
      <c r="D33" s="115">
        <v>20331</v>
      </c>
      <c r="E33" s="115">
        <v>20233</v>
      </c>
      <c r="F33" s="129">
        <f t="shared" si="0"/>
        <v>-2.3268163166787353E-2</v>
      </c>
      <c r="G33" s="116">
        <f t="shared" si="1"/>
        <v>-482</v>
      </c>
      <c r="H33" s="116">
        <f t="shared" si="2"/>
        <v>-98</v>
      </c>
    </row>
    <row r="34" spans="1:8">
      <c r="A34" s="119">
        <v>35</v>
      </c>
      <c r="B34" s="118" t="s">
        <v>33</v>
      </c>
      <c r="C34" s="115">
        <v>19906</v>
      </c>
      <c r="D34" s="115">
        <v>18759</v>
      </c>
      <c r="E34" s="115">
        <v>18606</v>
      </c>
      <c r="F34" s="129">
        <f t="shared" si="0"/>
        <v>-6.5306942630362699E-2</v>
      </c>
      <c r="G34" s="116">
        <f t="shared" si="1"/>
        <v>-1300</v>
      </c>
      <c r="H34" s="116">
        <f t="shared" si="2"/>
        <v>-153</v>
      </c>
    </row>
    <row r="35" spans="1:8">
      <c r="A35" s="119">
        <v>36</v>
      </c>
      <c r="B35" s="118" t="s">
        <v>34</v>
      </c>
      <c r="C35" s="115">
        <v>846</v>
      </c>
      <c r="D35" s="115">
        <v>853</v>
      </c>
      <c r="E35" s="115">
        <v>835</v>
      </c>
      <c r="F35" s="129">
        <f t="shared" si="0"/>
        <v>-1.3002364066193853E-2</v>
      </c>
      <c r="G35" s="116">
        <f t="shared" si="1"/>
        <v>-11</v>
      </c>
      <c r="H35" s="116">
        <f t="shared" si="2"/>
        <v>-18</v>
      </c>
    </row>
    <row r="36" spans="1:8">
      <c r="A36" s="119">
        <v>37</v>
      </c>
      <c r="B36" s="118" t="s">
        <v>35</v>
      </c>
      <c r="C36" s="115">
        <v>351</v>
      </c>
      <c r="D36" s="115">
        <v>437</v>
      </c>
      <c r="E36" s="115">
        <v>446</v>
      </c>
      <c r="F36" s="129">
        <f t="shared" si="0"/>
        <v>0.27065527065527067</v>
      </c>
      <c r="G36" s="116">
        <f t="shared" si="1"/>
        <v>95</v>
      </c>
      <c r="H36" s="116">
        <f t="shared" si="2"/>
        <v>9</v>
      </c>
    </row>
    <row r="37" spans="1:8">
      <c r="A37" s="119">
        <v>38</v>
      </c>
      <c r="B37" s="118" t="s">
        <v>36</v>
      </c>
      <c r="C37" s="115">
        <v>3013</v>
      </c>
      <c r="D37" s="115">
        <v>3196</v>
      </c>
      <c r="E37" s="115">
        <v>3163</v>
      </c>
      <c r="F37" s="129">
        <f t="shared" si="0"/>
        <v>4.9784268171257882E-2</v>
      </c>
      <c r="G37" s="116">
        <f t="shared" si="1"/>
        <v>150</v>
      </c>
      <c r="H37" s="116">
        <f t="shared" si="2"/>
        <v>-33</v>
      </c>
    </row>
    <row r="38" spans="1:8">
      <c r="A38" s="119">
        <v>39</v>
      </c>
      <c r="B38" s="118" t="s">
        <v>37</v>
      </c>
      <c r="C38" s="115">
        <v>138</v>
      </c>
      <c r="D38" s="115">
        <v>133</v>
      </c>
      <c r="E38" s="115">
        <v>131</v>
      </c>
      <c r="F38" s="129">
        <f t="shared" si="0"/>
        <v>-5.0724637681159424E-2</v>
      </c>
      <c r="G38" s="116">
        <f t="shared" si="1"/>
        <v>-7</v>
      </c>
      <c r="H38" s="116">
        <f t="shared" si="2"/>
        <v>-2</v>
      </c>
    </row>
    <row r="39" spans="1:8">
      <c r="A39" s="119">
        <v>41</v>
      </c>
      <c r="B39" s="118" t="s">
        <v>38</v>
      </c>
      <c r="C39" s="115">
        <v>111142</v>
      </c>
      <c r="D39" s="115">
        <v>118568</v>
      </c>
      <c r="E39" s="115">
        <v>120072</v>
      </c>
      <c r="F39" s="129">
        <f t="shared" si="0"/>
        <v>8.0347663349588816E-2</v>
      </c>
      <c r="G39" s="116">
        <f t="shared" si="1"/>
        <v>8930</v>
      </c>
      <c r="H39" s="116">
        <f t="shared" si="2"/>
        <v>1504</v>
      </c>
    </row>
    <row r="40" spans="1:8">
      <c r="A40" s="119">
        <v>42</v>
      </c>
      <c r="B40" s="118" t="s">
        <v>39</v>
      </c>
      <c r="C40" s="115">
        <v>12418</v>
      </c>
      <c r="D40" s="115">
        <v>13068</v>
      </c>
      <c r="E40" s="115">
        <v>12742</v>
      </c>
      <c r="F40" s="129">
        <f t="shared" si="0"/>
        <v>2.6091157996456758E-2</v>
      </c>
      <c r="G40" s="116">
        <f t="shared" si="1"/>
        <v>324</v>
      </c>
      <c r="H40" s="116">
        <f t="shared" si="2"/>
        <v>-326</v>
      </c>
    </row>
    <row r="41" spans="1:8">
      <c r="A41" s="119">
        <v>43</v>
      </c>
      <c r="B41" s="118" t="s">
        <v>40</v>
      </c>
      <c r="C41" s="115">
        <v>50222</v>
      </c>
      <c r="D41" s="115">
        <v>52351</v>
      </c>
      <c r="E41" s="115">
        <v>52166</v>
      </c>
      <c r="F41" s="129">
        <f t="shared" si="0"/>
        <v>3.870813587670742E-2</v>
      </c>
      <c r="G41" s="116">
        <f t="shared" si="1"/>
        <v>1944</v>
      </c>
      <c r="H41" s="116">
        <f t="shared" si="2"/>
        <v>-185</v>
      </c>
    </row>
    <row r="42" spans="1:8">
      <c r="A42" s="119">
        <v>45</v>
      </c>
      <c r="B42" s="118" t="s">
        <v>41</v>
      </c>
      <c r="C42" s="115">
        <v>42585</v>
      </c>
      <c r="D42" s="115">
        <v>45499</v>
      </c>
      <c r="E42" s="115">
        <v>45662</v>
      </c>
      <c r="F42" s="129">
        <f t="shared" si="0"/>
        <v>7.2255489021956082E-2</v>
      </c>
      <c r="G42" s="116">
        <f t="shared" si="1"/>
        <v>3077</v>
      </c>
      <c r="H42" s="116">
        <f t="shared" si="2"/>
        <v>163</v>
      </c>
    </row>
    <row r="43" spans="1:8">
      <c r="A43" s="119">
        <v>46</v>
      </c>
      <c r="B43" s="118" t="s">
        <v>42</v>
      </c>
      <c r="C43" s="115">
        <v>114484</v>
      </c>
      <c r="D43" s="115">
        <v>121453</v>
      </c>
      <c r="E43" s="115">
        <v>121943</v>
      </c>
      <c r="F43" s="129">
        <f t="shared" si="0"/>
        <v>6.5153209182069113E-2</v>
      </c>
      <c r="G43" s="116">
        <f t="shared" si="1"/>
        <v>7459</v>
      </c>
      <c r="H43" s="116">
        <f t="shared" si="2"/>
        <v>490</v>
      </c>
    </row>
    <row r="44" spans="1:8">
      <c r="A44" s="119">
        <v>47</v>
      </c>
      <c r="B44" s="118" t="s">
        <v>43</v>
      </c>
      <c r="C44" s="115">
        <v>287407</v>
      </c>
      <c r="D44" s="115">
        <v>294658</v>
      </c>
      <c r="E44" s="115">
        <v>294762</v>
      </c>
      <c r="F44" s="129">
        <f t="shared" si="0"/>
        <v>2.5590886791205504E-2</v>
      </c>
      <c r="G44" s="116">
        <f t="shared" si="1"/>
        <v>7355</v>
      </c>
      <c r="H44" s="116">
        <f t="shared" si="2"/>
        <v>104</v>
      </c>
    </row>
    <row r="45" spans="1:8">
      <c r="A45" s="119">
        <v>49</v>
      </c>
      <c r="B45" s="118" t="s">
        <v>44</v>
      </c>
      <c r="C45" s="115">
        <v>119864</v>
      </c>
      <c r="D45" s="115">
        <v>120098</v>
      </c>
      <c r="E45" s="115">
        <v>119381</v>
      </c>
      <c r="F45" s="129">
        <f t="shared" si="0"/>
        <v>-4.0295668424214113E-3</v>
      </c>
      <c r="G45" s="116">
        <f t="shared" si="1"/>
        <v>-483</v>
      </c>
      <c r="H45" s="116">
        <f t="shared" si="2"/>
        <v>-717</v>
      </c>
    </row>
    <row r="46" spans="1:8">
      <c r="A46" s="119">
        <v>50</v>
      </c>
      <c r="B46" s="118" t="s">
        <v>45</v>
      </c>
      <c r="C46" s="115">
        <v>2191</v>
      </c>
      <c r="D46" s="115">
        <v>2240</v>
      </c>
      <c r="E46" s="115">
        <v>2212</v>
      </c>
      <c r="F46" s="129">
        <f t="shared" si="0"/>
        <v>9.5846645367412137E-3</v>
      </c>
      <c r="G46" s="116">
        <f t="shared" si="1"/>
        <v>21</v>
      </c>
      <c r="H46" s="116">
        <f t="shared" si="2"/>
        <v>-28</v>
      </c>
    </row>
    <row r="47" spans="1:8">
      <c r="A47" s="119">
        <v>51</v>
      </c>
      <c r="B47" s="118" t="s">
        <v>46</v>
      </c>
      <c r="C47" s="115">
        <v>286</v>
      </c>
      <c r="D47" s="115">
        <v>288</v>
      </c>
      <c r="E47" s="115">
        <v>284</v>
      </c>
      <c r="F47" s="129">
        <f t="shared" si="0"/>
        <v>-6.993006993006993E-3</v>
      </c>
      <c r="G47" s="116">
        <f t="shared" si="1"/>
        <v>-2</v>
      </c>
      <c r="H47" s="116">
        <f t="shared" si="2"/>
        <v>-4</v>
      </c>
    </row>
    <row r="48" spans="1:8">
      <c r="A48" s="119">
        <v>52</v>
      </c>
      <c r="B48" s="118" t="s">
        <v>47</v>
      </c>
      <c r="C48" s="115">
        <v>17864</v>
      </c>
      <c r="D48" s="115">
        <v>18269</v>
      </c>
      <c r="E48" s="115">
        <v>18152</v>
      </c>
      <c r="F48" s="129">
        <f t="shared" si="0"/>
        <v>1.6121809225257501E-2</v>
      </c>
      <c r="G48" s="116">
        <f t="shared" si="1"/>
        <v>288</v>
      </c>
      <c r="H48" s="116">
        <f t="shared" si="2"/>
        <v>-117</v>
      </c>
    </row>
    <row r="49" spans="1:8">
      <c r="A49" s="119">
        <v>53</v>
      </c>
      <c r="B49" s="118" t="s">
        <v>48</v>
      </c>
      <c r="C49" s="115">
        <v>2597</v>
      </c>
      <c r="D49" s="115">
        <v>2692</v>
      </c>
      <c r="E49" s="115">
        <v>2672</v>
      </c>
      <c r="F49" s="129">
        <f t="shared" si="0"/>
        <v>2.8879476318829419E-2</v>
      </c>
      <c r="G49" s="116">
        <f t="shared" si="1"/>
        <v>75</v>
      </c>
      <c r="H49" s="116">
        <f t="shared" si="2"/>
        <v>-20</v>
      </c>
    </row>
    <row r="50" spans="1:8">
      <c r="A50" s="119">
        <v>55</v>
      </c>
      <c r="B50" s="118" t="s">
        <v>49</v>
      </c>
      <c r="C50" s="115">
        <v>16557</v>
      </c>
      <c r="D50" s="115">
        <v>17391</v>
      </c>
      <c r="E50" s="115">
        <v>17296</v>
      </c>
      <c r="F50" s="129">
        <f t="shared" si="0"/>
        <v>4.4633689678081775E-2</v>
      </c>
      <c r="G50" s="116">
        <f t="shared" si="1"/>
        <v>739</v>
      </c>
      <c r="H50" s="116">
        <f t="shared" si="2"/>
        <v>-95</v>
      </c>
    </row>
    <row r="51" spans="1:8">
      <c r="A51" s="119">
        <v>56</v>
      </c>
      <c r="B51" s="118" t="s">
        <v>50</v>
      </c>
      <c r="C51" s="115">
        <v>99308</v>
      </c>
      <c r="D51" s="115">
        <v>104205</v>
      </c>
      <c r="E51" s="115">
        <v>104320</v>
      </c>
      <c r="F51" s="129">
        <f t="shared" si="0"/>
        <v>5.0469247190558668E-2</v>
      </c>
      <c r="G51" s="116">
        <f t="shared" si="1"/>
        <v>5012</v>
      </c>
      <c r="H51" s="116">
        <f t="shared" si="2"/>
        <v>115</v>
      </c>
    </row>
    <row r="52" spans="1:8">
      <c r="A52" s="119">
        <v>58</v>
      </c>
      <c r="B52" s="118" t="s">
        <v>51</v>
      </c>
      <c r="C52" s="115">
        <v>2056</v>
      </c>
      <c r="D52" s="115">
        <v>2573</v>
      </c>
      <c r="E52" s="115">
        <v>2577</v>
      </c>
      <c r="F52" s="129">
        <f t="shared" si="0"/>
        <v>0.25340466926070038</v>
      </c>
      <c r="G52" s="116">
        <f t="shared" si="1"/>
        <v>521</v>
      </c>
      <c r="H52" s="116">
        <f t="shared" si="2"/>
        <v>4</v>
      </c>
    </row>
    <row r="53" spans="1:8">
      <c r="A53" s="119">
        <v>59</v>
      </c>
      <c r="B53" s="118" t="s">
        <v>52</v>
      </c>
      <c r="C53" s="115">
        <v>1922</v>
      </c>
      <c r="D53" s="115">
        <v>1975</v>
      </c>
      <c r="E53" s="115">
        <v>1969</v>
      </c>
      <c r="F53" s="129">
        <f t="shared" si="0"/>
        <v>2.445369406867846E-2</v>
      </c>
      <c r="G53" s="116">
        <f t="shared" si="1"/>
        <v>47</v>
      </c>
      <c r="H53" s="116">
        <f t="shared" si="2"/>
        <v>-6</v>
      </c>
    </row>
    <row r="54" spans="1:8">
      <c r="A54" s="119">
        <v>60</v>
      </c>
      <c r="B54" s="118" t="s">
        <v>53</v>
      </c>
      <c r="C54" s="115">
        <v>760</v>
      </c>
      <c r="D54" s="115">
        <v>817</v>
      </c>
      <c r="E54" s="115">
        <v>833</v>
      </c>
      <c r="F54" s="129">
        <f t="shared" si="0"/>
        <v>9.6052631578947362E-2</v>
      </c>
      <c r="G54" s="116">
        <f t="shared" si="1"/>
        <v>73</v>
      </c>
      <c r="H54" s="116">
        <f t="shared" si="2"/>
        <v>16</v>
      </c>
    </row>
    <row r="55" spans="1:8">
      <c r="A55" s="119">
        <v>61</v>
      </c>
      <c r="B55" s="118" t="s">
        <v>54</v>
      </c>
      <c r="C55" s="115">
        <v>3254</v>
      </c>
      <c r="D55" s="115">
        <v>3233</v>
      </c>
      <c r="E55" s="115">
        <v>3187</v>
      </c>
      <c r="F55" s="129">
        <f t="shared" si="0"/>
        <v>-2.0590043023970498E-2</v>
      </c>
      <c r="G55" s="116">
        <f t="shared" si="1"/>
        <v>-67</v>
      </c>
      <c r="H55" s="116">
        <f t="shared" si="2"/>
        <v>-46</v>
      </c>
    </row>
    <row r="56" spans="1:8">
      <c r="A56" s="119">
        <v>62</v>
      </c>
      <c r="B56" s="118" t="s">
        <v>55</v>
      </c>
      <c r="C56" s="115">
        <v>6516</v>
      </c>
      <c r="D56" s="115">
        <v>7062</v>
      </c>
      <c r="E56" s="115">
        <v>7122</v>
      </c>
      <c r="F56" s="129">
        <f t="shared" si="0"/>
        <v>9.3001841620626149E-2</v>
      </c>
      <c r="G56" s="116">
        <f t="shared" si="1"/>
        <v>606</v>
      </c>
      <c r="H56" s="116">
        <f t="shared" si="2"/>
        <v>60</v>
      </c>
    </row>
    <row r="57" spans="1:8">
      <c r="A57" s="119">
        <v>63</v>
      </c>
      <c r="B57" s="118" t="s">
        <v>56</v>
      </c>
      <c r="C57" s="115">
        <v>1700</v>
      </c>
      <c r="D57" s="115">
        <v>1722</v>
      </c>
      <c r="E57" s="115">
        <v>1714</v>
      </c>
      <c r="F57" s="129">
        <f t="shared" si="0"/>
        <v>8.2352941176470594E-3</v>
      </c>
      <c r="G57" s="116">
        <f t="shared" si="1"/>
        <v>14</v>
      </c>
      <c r="H57" s="116">
        <f t="shared" si="2"/>
        <v>-8</v>
      </c>
    </row>
    <row r="58" spans="1:8">
      <c r="A58" s="119">
        <v>64</v>
      </c>
      <c r="B58" s="118" t="s">
        <v>57</v>
      </c>
      <c r="C58" s="115">
        <v>7735</v>
      </c>
      <c r="D58" s="115">
        <v>7666</v>
      </c>
      <c r="E58" s="115">
        <v>7646</v>
      </c>
      <c r="F58" s="129">
        <f t="shared" si="0"/>
        <v>-1.1506140917905625E-2</v>
      </c>
      <c r="G58" s="116">
        <f t="shared" si="1"/>
        <v>-89</v>
      </c>
      <c r="H58" s="116">
        <f t="shared" si="2"/>
        <v>-20</v>
      </c>
    </row>
    <row r="59" spans="1:8">
      <c r="A59" s="119">
        <v>65</v>
      </c>
      <c r="B59" s="118" t="s">
        <v>58</v>
      </c>
      <c r="C59" s="115">
        <v>4334</v>
      </c>
      <c r="D59" s="115">
        <v>4068</v>
      </c>
      <c r="E59" s="115">
        <v>4045</v>
      </c>
      <c r="F59" s="129">
        <f t="shared" si="0"/>
        <v>-6.6682048915551448E-2</v>
      </c>
      <c r="G59" s="116">
        <f t="shared" si="1"/>
        <v>-289</v>
      </c>
      <c r="H59" s="116">
        <f t="shared" si="2"/>
        <v>-23</v>
      </c>
    </row>
    <row r="60" spans="1:8">
      <c r="A60" s="119">
        <v>66</v>
      </c>
      <c r="B60" s="118" t="s">
        <v>59</v>
      </c>
      <c r="C60" s="115">
        <v>10922</v>
      </c>
      <c r="D60" s="115">
        <v>11037</v>
      </c>
      <c r="E60" s="115">
        <v>11067</v>
      </c>
      <c r="F60" s="129">
        <f t="shared" si="0"/>
        <v>1.3275956784471708E-2</v>
      </c>
      <c r="G60" s="116">
        <f t="shared" si="1"/>
        <v>145</v>
      </c>
      <c r="H60" s="116">
        <f t="shared" si="2"/>
        <v>30</v>
      </c>
    </row>
    <row r="61" spans="1:8">
      <c r="A61" s="119">
        <v>68</v>
      </c>
      <c r="B61" s="118" t="s">
        <v>60</v>
      </c>
      <c r="C61" s="115">
        <v>43159</v>
      </c>
      <c r="D61" s="115">
        <v>48050</v>
      </c>
      <c r="E61" s="115">
        <v>48401</v>
      </c>
      <c r="F61" s="129">
        <f t="shared" si="0"/>
        <v>0.12145786510345467</v>
      </c>
      <c r="G61" s="116">
        <f t="shared" si="1"/>
        <v>5242</v>
      </c>
      <c r="H61" s="116">
        <f t="shared" si="2"/>
        <v>351</v>
      </c>
    </row>
    <row r="62" spans="1:8">
      <c r="A62" s="119">
        <v>69</v>
      </c>
      <c r="B62" s="118" t="s">
        <v>61</v>
      </c>
      <c r="C62" s="115">
        <v>43842</v>
      </c>
      <c r="D62" s="115">
        <v>45607</v>
      </c>
      <c r="E62" s="115">
        <v>45641</v>
      </c>
      <c r="F62" s="129">
        <f t="shared" si="0"/>
        <v>4.1033711965694997E-2</v>
      </c>
      <c r="G62" s="116">
        <f t="shared" si="1"/>
        <v>1799</v>
      </c>
      <c r="H62" s="116">
        <f t="shared" si="2"/>
        <v>34</v>
      </c>
    </row>
    <row r="63" spans="1:8">
      <c r="A63" s="119">
        <v>70</v>
      </c>
      <c r="B63" s="118" t="s">
        <v>62</v>
      </c>
      <c r="C63" s="115">
        <v>22124</v>
      </c>
      <c r="D63" s="115">
        <v>21404</v>
      </c>
      <c r="E63" s="115">
        <v>21232</v>
      </c>
      <c r="F63" s="129">
        <f t="shared" si="0"/>
        <v>-4.0318206472608933E-2</v>
      </c>
      <c r="G63" s="116">
        <f t="shared" si="1"/>
        <v>-892</v>
      </c>
      <c r="H63" s="116">
        <f t="shared" si="2"/>
        <v>-172</v>
      </c>
    </row>
    <row r="64" spans="1:8">
      <c r="A64" s="119">
        <v>71</v>
      </c>
      <c r="B64" s="118" t="s">
        <v>63</v>
      </c>
      <c r="C64" s="115">
        <v>20412</v>
      </c>
      <c r="D64" s="115">
        <v>21722</v>
      </c>
      <c r="E64" s="115">
        <v>21731</v>
      </c>
      <c r="F64" s="129">
        <f t="shared" si="0"/>
        <v>6.4618851655888696E-2</v>
      </c>
      <c r="G64" s="116">
        <f t="shared" si="1"/>
        <v>1319</v>
      </c>
      <c r="H64" s="116">
        <f t="shared" si="2"/>
        <v>9</v>
      </c>
    </row>
    <row r="65" spans="1:8">
      <c r="A65" s="119">
        <v>72</v>
      </c>
      <c r="B65" s="118" t="s">
        <v>64</v>
      </c>
      <c r="C65" s="115">
        <v>767</v>
      </c>
      <c r="D65" s="115">
        <v>869</v>
      </c>
      <c r="E65" s="115">
        <v>874</v>
      </c>
      <c r="F65" s="129">
        <f t="shared" si="0"/>
        <v>0.13950456323337679</v>
      </c>
      <c r="G65" s="116">
        <f t="shared" si="1"/>
        <v>107</v>
      </c>
      <c r="H65" s="116">
        <f t="shared" si="2"/>
        <v>5</v>
      </c>
    </row>
    <row r="66" spans="1:8">
      <c r="A66" s="119">
        <v>73</v>
      </c>
      <c r="B66" s="118" t="s">
        <v>65</v>
      </c>
      <c r="C66" s="115">
        <v>6927</v>
      </c>
      <c r="D66" s="115">
        <v>7026</v>
      </c>
      <c r="E66" s="115">
        <v>7076</v>
      </c>
      <c r="F66" s="129">
        <f t="shared" si="0"/>
        <v>2.1510033203406959E-2</v>
      </c>
      <c r="G66" s="116">
        <f t="shared" si="1"/>
        <v>149</v>
      </c>
      <c r="H66" s="116">
        <f t="shared" si="2"/>
        <v>50</v>
      </c>
    </row>
    <row r="67" spans="1:8">
      <c r="A67" s="119">
        <v>74</v>
      </c>
      <c r="B67" s="118" t="s">
        <v>66</v>
      </c>
      <c r="C67" s="115">
        <v>6281</v>
      </c>
      <c r="D67" s="115">
        <v>6982</v>
      </c>
      <c r="E67" s="115">
        <v>7023</v>
      </c>
      <c r="F67" s="129">
        <f t="shared" ref="F67:F90" si="3">(E67-C67)/C67</f>
        <v>0.11813405508676962</v>
      </c>
      <c r="G67" s="116">
        <f t="shared" ref="G67:G90" si="4">E67-C67</f>
        <v>742</v>
      </c>
      <c r="H67" s="116">
        <f t="shared" ref="H67:H90" si="5">E67-D67</f>
        <v>41</v>
      </c>
    </row>
    <row r="68" spans="1:8">
      <c r="A68" s="119">
        <v>75</v>
      </c>
      <c r="B68" s="118" t="s">
        <v>67</v>
      </c>
      <c r="C68" s="115">
        <v>1986</v>
      </c>
      <c r="D68" s="115">
        <v>2125</v>
      </c>
      <c r="E68" s="115">
        <v>2128</v>
      </c>
      <c r="F68" s="129">
        <f t="shared" si="3"/>
        <v>7.1500503524672715E-2</v>
      </c>
      <c r="G68" s="116">
        <f t="shared" si="4"/>
        <v>142</v>
      </c>
      <c r="H68" s="116">
        <f t="shared" si="5"/>
        <v>3</v>
      </c>
    </row>
    <row r="69" spans="1:8">
      <c r="A69" s="119">
        <v>77</v>
      </c>
      <c r="B69" s="118" t="s">
        <v>68</v>
      </c>
      <c r="C69" s="115">
        <v>5551</v>
      </c>
      <c r="D69" s="115">
        <v>5611</v>
      </c>
      <c r="E69" s="115">
        <v>5576</v>
      </c>
      <c r="F69" s="129">
        <f t="shared" si="3"/>
        <v>4.5036930282831922E-3</v>
      </c>
      <c r="G69" s="116">
        <f t="shared" si="4"/>
        <v>25</v>
      </c>
      <c r="H69" s="116">
        <f t="shared" si="5"/>
        <v>-35</v>
      </c>
    </row>
    <row r="70" spans="1:8">
      <c r="A70" s="119">
        <v>78</v>
      </c>
      <c r="B70" s="118" t="s">
        <v>69</v>
      </c>
      <c r="C70" s="115">
        <v>1001</v>
      </c>
      <c r="D70" s="115">
        <v>1327</v>
      </c>
      <c r="E70" s="115">
        <v>1322</v>
      </c>
      <c r="F70" s="129">
        <f t="shared" si="3"/>
        <v>0.3206793206793207</v>
      </c>
      <c r="G70" s="116">
        <f t="shared" si="4"/>
        <v>321</v>
      </c>
      <c r="H70" s="116">
        <f t="shared" si="5"/>
        <v>-5</v>
      </c>
    </row>
    <row r="71" spans="1:8">
      <c r="A71" s="119">
        <v>79</v>
      </c>
      <c r="B71" s="118" t="s">
        <v>70</v>
      </c>
      <c r="C71" s="115">
        <v>7588</v>
      </c>
      <c r="D71" s="115">
        <v>7942</v>
      </c>
      <c r="E71" s="115">
        <v>7966</v>
      </c>
      <c r="F71" s="129">
        <f t="shared" si="3"/>
        <v>4.9815498154981548E-2</v>
      </c>
      <c r="G71" s="116">
        <f t="shared" si="4"/>
        <v>378</v>
      </c>
      <c r="H71" s="116">
        <f t="shared" si="5"/>
        <v>24</v>
      </c>
    </row>
    <row r="72" spans="1:8">
      <c r="A72" s="119">
        <v>80</v>
      </c>
      <c r="B72" s="118" t="s">
        <v>71</v>
      </c>
      <c r="C72" s="115">
        <v>19384</v>
      </c>
      <c r="D72" s="115">
        <v>19956</v>
      </c>
      <c r="E72" s="115">
        <v>19891</v>
      </c>
      <c r="F72" s="129">
        <f t="shared" si="3"/>
        <v>2.6155592241023526E-2</v>
      </c>
      <c r="G72" s="116">
        <f t="shared" si="4"/>
        <v>507</v>
      </c>
      <c r="H72" s="116">
        <f t="shared" si="5"/>
        <v>-65</v>
      </c>
    </row>
    <row r="73" spans="1:8">
      <c r="A73" s="119">
        <v>81</v>
      </c>
      <c r="B73" s="118" t="s">
        <v>72</v>
      </c>
      <c r="C73" s="115">
        <v>53996</v>
      </c>
      <c r="D73" s="115">
        <v>53175</v>
      </c>
      <c r="E73" s="115">
        <v>54267</v>
      </c>
      <c r="F73" s="129">
        <f t="shared" si="3"/>
        <v>5.0188902881694942E-3</v>
      </c>
      <c r="G73" s="116">
        <f t="shared" si="4"/>
        <v>271</v>
      </c>
      <c r="H73" s="116">
        <f t="shared" si="5"/>
        <v>1092</v>
      </c>
    </row>
    <row r="74" spans="1:8">
      <c r="A74" s="119">
        <v>82</v>
      </c>
      <c r="B74" s="118" t="s">
        <v>73</v>
      </c>
      <c r="C74" s="115">
        <v>50964</v>
      </c>
      <c r="D74" s="115">
        <v>51384</v>
      </c>
      <c r="E74" s="115">
        <v>51176</v>
      </c>
      <c r="F74" s="129">
        <f t="shared" si="3"/>
        <v>4.1597990738560554E-3</v>
      </c>
      <c r="G74" s="116">
        <f t="shared" si="4"/>
        <v>212</v>
      </c>
      <c r="H74" s="116">
        <f t="shared" si="5"/>
        <v>-208</v>
      </c>
    </row>
    <row r="75" spans="1:8">
      <c r="A75" s="119">
        <v>84</v>
      </c>
      <c r="B75" s="118" t="s">
        <v>74</v>
      </c>
      <c r="C75" s="115">
        <v>875</v>
      </c>
      <c r="D75" s="115">
        <v>1597</v>
      </c>
      <c r="E75" s="115">
        <v>1668</v>
      </c>
      <c r="F75" s="129">
        <f t="shared" si="3"/>
        <v>0.90628571428571425</v>
      </c>
      <c r="G75" s="116">
        <f t="shared" si="4"/>
        <v>793</v>
      </c>
      <c r="H75" s="116">
        <f t="shared" si="5"/>
        <v>71</v>
      </c>
    </row>
    <row r="76" spans="1:8">
      <c r="A76" s="119">
        <v>85</v>
      </c>
      <c r="B76" s="118" t="s">
        <v>75</v>
      </c>
      <c r="C76" s="115">
        <v>29896</v>
      </c>
      <c r="D76" s="115">
        <v>31272</v>
      </c>
      <c r="E76" s="115">
        <v>31402</v>
      </c>
      <c r="F76" s="129">
        <f t="shared" si="3"/>
        <v>5.0374632057800371E-2</v>
      </c>
      <c r="G76" s="116">
        <f t="shared" si="4"/>
        <v>1506</v>
      </c>
      <c r="H76" s="116">
        <f t="shared" si="5"/>
        <v>130</v>
      </c>
    </row>
    <row r="77" spans="1:8">
      <c r="A77" s="119">
        <v>86</v>
      </c>
      <c r="B77" s="118" t="s">
        <v>76</v>
      </c>
      <c r="C77" s="115">
        <v>20879</v>
      </c>
      <c r="D77" s="115">
        <v>22222</v>
      </c>
      <c r="E77" s="115">
        <v>22271</v>
      </c>
      <c r="F77" s="129">
        <f t="shared" si="3"/>
        <v>6.6669859667608605E-2</v>
      </c>
      <c r="G77" s="116">
        <f t="shared" si="4"/>
        <v>1392</v>
      </c>
      <c r="H77" s="116">
        <f t="shared" si="5"/>
        <v>49</v>
      </c>
    </row>
    <row r="78" spans="1:8">
      <c r="A78" s="119">
        <v>87</v>
      </c>
      <c r="B78" s="118" t="s">
        <v>77</v>
      </c>
      <c r="C78" s="115">
        <v>1622</v>
      </c>
      <c r="D78" s="115">
        <v>1563</v>
      </c>
      <c r="E78" s="115">
        <v>1564</v>
      </c>
      <c r="F78" s="129">
        <f t="shared" si="3"/>
        <v>-3.5758323057953144E-2</v>
      </c>
      <c r="G78" s="116">
        <f t="shared" si="4"/>
        <v>-58</v>
      </c>
      <c r="H78" s="116">
        <f t="shared" si="5"/>
        <v>1</v>
      </c>
    </row>
    <row r="79" spans="1:8">
      <c r="A79" s="119">
        <v>88</v>
      </c>
      <c r="B79" s="118" t="s">
        <v>78</v>
      </c>
      <c r="C79" s="115">
        <v>4114</v>
      </c>
      <c r="D79" s="115">
        <v>4280</v>
      </c>
      <c r="E79" s="115">
        <v>4294</v>
      </c>
      <c r="F79" s="129">
        <f t="shared" si="3"/>
        <v>4.3753038405444825E-2</v>
      </c>
      <c r="G79" s="116">
        <f t="shared" si="4"/>
        <v>180</v>
      </c>
      <c r="H79" s="116">
        <f t="shared" si="5"/>
        <v>14</v>
      </c>
    </row>
    <row r="80" spans="1:8">
      <c r="A80" s="119">
        <v>90</v>
      </c>
      <c r="B80" s="118" t="s">
        <v>79</v>
      </c>
      <c r="C80" s="115">
        <v>1363</v>
      </c>
      <c r="D80" s="115">
        <v>1433</v>
      </c>
      <c r="E80" s="115">
        <v>1415</v>
      </c>
      <c r="F80" s="129">
        <f t="shared" si="3"/>
        <v>3.815113719735877E-2</v>
      </c>
      <c r="G80" s="116">
        <f t="shared" si="4"/>
        <v>52</v>
      </c>
      <c r="H80" s="116">
        <f t="shared" si="5"/>
        <v>-18</v>
      </c>
    </row>
    <row r="81" spans="1:8">
      <c r="A81" s="119">
        <v>91</v>
      </c>
      <c r="B81" s="118" t="s">
        <v>80</v>
      </c>
      <c r="C81" s="115">
        <v>332</v>
      </c>
      <c r="D81" s="115">
        <v>361</v>
      </c>
      <c r="E81" s="115">
        <v>370</v>
      </c>
      <c r="F81" s="129">
        <f t="shared" si="3"/>
        <v>0.1144578313253012</v>
      </c>
      <c r="G81" s="116">
        <f t="shared" si="4"/>
        <v>38</v>
      </c>
      <c r="H81" s="116">
        <f t="shared" si="5"/>
        <v>9</v>
      </c>
    </row>
    <row r="82" spans="1:8">
      <c r="A82" s="119">
        <v>92</v>
      </c>
      <c r="B82" s="118" t="s">
        <v>81</v>
      </c>
      <c r="C82" s="115">
        <v>4160</v>
      </c>
      <c r="D82" s="115">
        <v>3936</v>
      </c>
      <c r="E82" s="115">
        <v>3892</v>
      </c>
      <c r="F82" s="129">
        <f t="shared" si="3"/>
        <v>-6.4423076923076916E-2</v>
      </c>
      <c r="G82" s="116">
        <f t="shared" si="4"/>
        <v>-268</v>
      </c>
      <c r="H82" s="116">
        <f t="shared" si="5"/>
        <v>-44</v>
      </c>
    </row>
    <row r="83" spans="1:8">
      <c r="A83" s="119">
        <v>93</v>
      </c>
      <c r="B83" s="118" t="s">
        <v>82</v>
      </c>
      <c r="C83" s="115">
        <v>6486</v>
      </c>
      <c r="D83" s="115">
        <v>6964</v>
      </c>
      <c r="E83" s="115">
        <v>6940</v>
      </c>
      <c r="F83" s="129">
        <f t="shared" si="3"/>
        <v>6.999691643539932E-2</v>
      </c>
      <c r="G83" s="116">
        <f t="shared" si="4"/>
        <v>454</v>
      </c>
      <c r="H83" s="116">
        <f t="shared" si="5"/>
        <v>-24</v>
      </c>
    </row>
    <row r="84" spans="1:8">
      <c r="A84" s="119">
        <v>94</v>
      </c>
      <c r="B84" s="118" t="s">
        <v>83</v>
      </c>
      <c r="C84" s="115">
        <v>9998</v>
      </c>
      <c r="D84" s="115">
        <v>10264</v>
      </c>
      <c r="E84" s="115">
        <v>10306</v>
      </c>
      <c r="F84" s="129">
        <f t="shared" si="3"/>
        <v>3.080616123224645E-2</v>
      </c>
      <c r="G84" s="116">
        <f t="shared" si="4"/>
        <v>308</v>
      </c>
      <c r="H84" s="116">
        <f t="shared" si="5"/>
        <v>42</v>
      </c>
    </row>
    <row r="85" spans="1:8">
      <c r="A85" s="119">
        <v>95</v>
      </c>
      <c r="B85" s="118" t="s">
        <v>84</v>
      </c>
      <c r="C85" s="115">
        <v>11598</v>
      </c>
      <c r="D85" s="115">
        <v>11587</v>
      </c>
      <c r="E85" s="115">
        <v>11589</v>
      </c>
      <c r="F85" s="129">
        <f t="shared" si="3"/>
        <v>-7.7599586135540608E-4</v>
      </c>
      <c r="G85" s="116">
        <f t="shared" si="4"/>
        <v>-9</v>
      </c>
      <c r="H85" s="116">
        <f t="shared" si="5"/>
        <v>2</v>
      </c>
    </row>
    <row r="86" spans="1:8">
      <c r="A86" s="119">
        <v>96</v>
      </c>
      <c r="B86" s="118" t="s">
        <v>85</v>
      </c>
      <c r="C86" s="115">
        <v>27227</v>
      </c>
      <c r="D86" s="115">
        <v>28028</v>
      </c>
      <c r="E86" s="115">
        <v>27926</v>
      </c>
      <c r="F86" s="129">
        <f t="shared" si="3"/>
        <v>2.5673045139016418E-2</v>
      </c>
      <c r="G86" s="116">
        <f t="shared" si="4"/>
        <v>699</v>
      </c>
      <c r="H86" s="116">
        <f t="shared" si="5"/>
        <v>-102</v>
      </c>
    </row>
    <row r="87" spans="1:8">
      <c r="A87" s="119">
        <v>97</v>
      </c>
      <c r="B87" s="118" t="s">
        <v>86</v>
      </c>
      <c r="C87" s="115">
        <v>33186</v>
      </c>
      <c r="D87" s="115">
        <v>26300</v>
      </c>
      <c r="E87" s="115">
        <v>25588</v>
      </c>
      <c r="F87" s="129">
        <f t="shared" si="3"/>
        <v>-0.22895196769722173</v>
      </c>
      <c r="G87" s="116">
        <f t="shared" si="4"/>
        <v>-7598</v>
      </c>
      <c r="H87" s="116">
        <f t="shared" si="5"/>
        <v>-712</v>
      </c>
    </row>
    <row r="88" spans="1:8">
      <c r="A88" s="119">
        <v>98</v>
      </c>
      <c r="B88" s="118" t="s">
        <v>87</v>
      </c>
      <c r="C88" s="115">
        <v>554</v>
      </c>
      <c r="D88" s="115">
        <v>517</v>
      </c>
      <c r="E88" s="115">
        <v>519</v>
      </c>
      <c r="F88" s="129">
        <f t="shared" si="3"/>
        <v>-6.3176895306859202E-2</v>
      </c>
      <c r="G88" s="116">
        <f t="shared" si="4"/>
        <v>-35</v>
      </c>
      <c r="H88" s="116">
        <f t="shared" si="5"/>
        <v>2</v>
      </c>
    </row>
    <row r="89" spans="1:8">
      <c r="A89" s="119">
        <v>99</v>
      </c>
      <c r="B89" s="118" t="s">
        <v>88</v>
      </c>
      <c r="C89" s="115">
        <v>490</v>
      </c>
      <c r="D89" s="115">
        <v>493</v>
      </c>
      <c r="E89" s="115">
        <v>492</v>
      </c>
      <c r="F89" s="129">
        <f t="shared" si="3"/>
        <v>4.0816326530612249E-3</v>
      </c>
      <c r="G89" s="116">
        <f t="shared" si="4"/>
        <v>2</v>
      </c>
      <c r="H89" s="116">
        <f t="shared" si="5"/>
        <v>-1</v>
      </c>
    </row>
    <row r="90" spans="1:8" ht="14.5" customHeight="1">
      <c r="A90" s="173" t="s">
        <v>89</v>
      </c>
      <c r="B90" s="173"/>
      <c r="C90" s="115">
        <v>1663415</v>
      </c>
      <c r="D90" s="115">
        <v>1705724</v>
      </c>
      <c r="E90" s="115">
        <v>1706228</v>
      </c>
      <c r="F90" s="129">
        <f t="shared" si="3"/>
        <v>2.5738014867005526E-2</v>
      </c>
      <c r="G90" s="116">
        <f t="shared" si="4"/>
        <v>42813</v>
      </c>
      <c r="H90" s="116">
        <f t="shared" si="5"/>
        <v>504</v>
      </c>
    </row>
    <row r="91" spans="1:8">
      <c r="A91" s="10"/>
      <c r="B91" s="10"/>
    </row>
  </sheetData>
  <mergeCells count="1">
    <mergeCell ref="A90:B90"/>
  </mergeCell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83"/>
  <sheetViews>
    <sheetView workbookViewId="0">
      <selection activeCell="H83" sqref="H83"/>
    </sheetView>
  </sheetViews>
  <sheetFormatPr defaultRowHeight="14.5"/>
  <cols>
    <col min="2" max="2" width="19.08984375" customWidth="1"/>
    <col min="3" max="5" width="9.90625" bestFit="1" customWidth="1"/>
    <col min="6" max="6" width="34.81640625" customWidth="1"/>
    <col min="7" max="7" width="34.6328125" customWidth="1"/>
    <col min="8" max="8" width="31" customWidth="1"/>
    <col min="10" max="10" width="17.54296875" customWidth="1"/>
  </cols>
  <sheetData>
    <row r="1" spans="1:11" ht="43.5" customHeight="1">
      <c r="A1" s="1" t="s">
        <v>91</v>
      </c>
      <c r="B1" s="1" t="s">
        <v>174</v>
      </c>
      <c r="C1" s="1">
        <v>42036</v>
      </c>
      <c r="D1" s="1">
        <v>42370</v>
      </c>
      <c r="E1" s="1">
        <v>42401</v>
      </c>
      <c r="F1" s="1" t="s">
        <v>329</v>
      </c>
      <c r="G1" s="1" t="s">
        <v>330</v>
      </c>
      <c r="H1" s="2" t="s">
        <v>331</v>
      </c>
    </row>
    <row r="2" spans="1:11">
      <c r="A2" s="104">
        <v>1</v>
      </c>
      <c r="B2" s="128" t="s">
        <v>92</v>
      </c>
      <c r="C2" s="37">
        <v>237400</v>
      </c>
      <c r="D2" s="37">
        <v>244356</v>
      </c>
      <c r="E2" s="37">
        <v>244200</v>
      </c>
      <c r="F2" s="129">
        <f>(E2-C2)/C2</f>
        <v>2.8643639427127211E-2</v>
      </c>
      <c r="G2" s="37">
        <f>E2-C2</f>
        <v>6800</v>
      </c>
      <c r="H2" s="37">
        <f>E2-D2</f>
        <v>-156</v>
      </c>
      <c r="J2" s="128" t="s">
        <v>108</v>
      </c>
      <c r="K2" s="129">
        <v>0.10660994658137005</v>
      </c>
    </row>
    <row r="3" spans="1:11">
      <c r="A3" s="104">
        <v>2</v>
      </c>
      <c r="B3" s="128" t="s">
        <v>93</v>
      </c>
      <c r="C3" s="37">
        <v>37835</v>
      </c>
      <c r="D3" s="37">
        <v>40576</v>
      </c>
      <c r="E3" s="37">
        <v>40042</v>
      </c>
      <c r="F3" s="129">
        <f t="shared" ref="F3:F66" si="0">(E3-C3)/C3</f>
        <v>5.8332232060261661E-2</v>
      </c>
      <c r="G3" s="37">
        <f t="shared" ref="G3:G66" si="1">E3-C3</f>
        <v>2207</v>
      </c>
      <c r="H3" s="37">
        <f t="shared" ref="H3:H66" si="2">E3-D3</f>
        <v>-534</v>
      </c>
      <c r="J3" s="128" t="s">
        <v>116</v>
      </c>
      <c r="K3" s="129">
        <v>0.11593505525890972</v>
      </c>
    </row>
    <row r="4" spans="1:11">
      <c r="A4" s="104">
        <v>3</v>
      </c>
      <c r="B4" s="128" t="s">
        <v>94</v>
      </c>
      <c r="C4" s="37">
        <v>72447</v>
      </c>
      <c r="D4" s="37">
        <v>76550</v>
      </c>
      <c r="E4" s="37">
        <v>77600</v>
      </c>
      <c r="F4" s="129">
        <f t="shared" si="0"/>
        <v>7.1127858986569495E-2</v>
      </c>
      <c r="G4" s="37">
        <f t="shared" si="1"/>
        <v>5153</v>
      </c>
      <c r="H4" s="37">
        <f t="shared" si="2"/>
        <v>1050</v>
      </c>
      <c r="J4" s="128" t="s">
        <v>144</v>
      </c>
      <c r="K4" s="129">
        <v>0.12078435151281557</v>
      </c>
    </row>
    <row r="5" spans="1:11">
      <c r="A5" s="104">
        <v>4</v>
      </c>
      <c r="B5" s="128" t="s">
        <v>95</v>
      </c>
      <c r="C5" s="37">
        <v>16128</v>
      </c>
      <c r="D5" s="37">
        <v>18569</v>
      </c>
      <c r="E5" s="37">
        <v>18085</v>
      </c>
      <c r="F5" s="129">
        <f t="shared" si="0"/>
        <v>0.12134176587301587</v>
      </c>
      <c r="G5" s="37">
        <f t="shared" si="1"/>
        <v>1957</v>
      </c>
      <c r="H5" s="37">
        <f t="shared" si="2"/>
        <v>-484</v>
      </c>
      <c r="J5" s="128" t="s">
        <v>283</v>
      </c>
      <c r="K5" s="129">
        <v>0.12491273561384263</v>
      </c>
    </row>
    <row r="6" spans="1:11">
      <c r="A6" s="104">
        <v>5</v>
      </c>
      <c r="B6" s="128" t="s">
        <v>96</v>
      </c>
      <c r="C6" s="37">
        <v>32666</v>
      </c>
      <c r="D6" s="37">
        <v>33020</v>
      </c>
      <c r="E6" s="37">
        <v>32427</v>
      </c>
      <c r="F6" s="129">
        <f t="shared" si="0"/>
        <v>-7.3164758464458459E-3</v>
      </c>
      <c r="G6" s="37">
        <f t="shared" si="1"/>
        <v>-239</v>
      </c>
      <c r="H6" s="37">
        <f t="shared" si="2"/>
        <v>-593</v>
      </c>
      <c r="J6" s="128" t="s">
        <v>109</v>
      </c>
      <c r="K6" s="129">
        <v>0.12848882464138775</v>
      </c>
    </row>
    <row r="7" spans="1:11">
      <c r="A7" s="104">
        <v>6</v>
      </c>
      <c r="B7" s="128" t="s">
        <v>97</v>
      </c>
      <c r="C7" s="37">
        <v>870051</v>
      </c>
      <c r="D7" s="37">
        <v>881430</v>
      </c>
      <c r="E7" s="37">
        <v>871899</v>
      </c>
      <c r="F7" s="129">
        <f t="shared" si="0"/>
        <v>2.124013419902971E-3</v>
      </c>
      <c r="G7" s="37">
        <f t="shared" si="1"/>
        <v>1848</v>
      </c>
      <c r="H7" s="37">
        <f t="shared" si="2"/>
        <v>-9531</v>
      </c>
      <c r="J7" s="128" t="s">
        <v>167</v>
      </c>
      <c r="K7" s="129">
        <v>0.12867066624565834</v>
      </c>
    </row>
    <row r="8" spans="1:11">
      <c r="A8" s="104">
        <v>7</v>
      </c>
      <c r="B8" s="128" t="s">
        <v>98</v>
      </c>
      <c r="C8" s="37">
        <v>387134</v>
      </c>
      <c r="D8" s="37">
        <v>390524</v>
      </c>
      <c r="E8" s="37">
        <v>385208</v>
      </c>
      <c r="F8" s="129">
        <f t="shared" si="0"/>
        <v>-4.9750215687591375E-3</v>
      </c>
      <c r="G8" s="37">
        <f t="shared" si="1"/>
        <v>-1926</v>
      </c>
      <c r="H8" s="37">
        <f t="shared" si="2"/>
        <v>-5316</v>
      </c>
      <c r="J8" s="128" t="s">
        <v>153</v>
      </c>
      <c r="K8" s="129">
        <v>0.12899818949909475</v>
      </c>
    </row>
    <row r="9" spans="1:11">
      <c r="A9" s="104">
        <v>8</v>
      </c>
      <c r="B9" s="128" t="s">
        <v>99</v>
      </c>
      <c r="C9" s="37">
        <v>19100</v>
      </c>
      <c r="D9" s="37">
        <v>21844</v>
      </c>
      <c r="E9" s="37">
        <v>21191</v>
      </c>
      <c r="F9" s="129">
        <f t="shared" si="0"/>
        <v>0.10947643979057592</v>
      </c>
      <c r="G9" s="37">
        <f t="shared" si="1"/>
        <v>2091</v>
      </c>
      <c r="H9" s="37">
        <f t="shared" si="2"/>
        <v>-653</v>
      </c>
      <c r="J9" s="128" t="s">
        <v>140</v>
      </c>
      <c r="K9" s="129">
        <v>0.13465312247489322</v>
      </c>
    </row>
    <row r="10" spans="1:11">
      <c r="A10" s="104">
        <v>9</v>
      </c>
      <c r="B10" s="128" t="s">
        <v>100</v>
      </c>
      <c r="C10" s="37">
        <v>122420</v>
      </c>
      <c r="D10" s="37">
        <v>132649</v>
      </c>
      <c r="E10" s="37">
        <v>133742</v>
      </c>
      <c r="F10" s="129">
        <f t="shared" si="0"/>
        <v>9.248488809018135E-2</v>
      </c>
      <c r="G10" s="37">
        <f t="shared" si="1"/>
        <v>11322</v>
      </c>
      <c r="H10" s="37">
        <f t="shared" si="2"/>
        <v>1093</v>
      </c>
      <c r="J10" s="128" t="s">
        <v>166</v>
      </c>
      <c r="K10" s="129">
        <v>0.14000000000000001</v>
      </c>
    </row>
    <row r="11" spans="1:11">
      <c r="A11" s="104">
        <v>10</v>
      </c>
      <c r="B11" s="128" t="s">
        <v>101</v>
      </c>
      <c r="C11" s="37">
        <v>135900</v>
      </c>
      <c r="D11" s="37">
        <v>144145</v>
      </c>
      <c r="E11" s="37">
        <v>143028</v>
      </c>
      <c r="F11" s="129">
        <f t="shared" si="0"/>
        <v>5.2450331125827816E-2</v>
      </c>
      <c r="G11" s="37">
        <f t="shared" si="1"/>
        <v>7128</v>
      </c>
      <c r="H11" s="37">
        <f t="shared" si="2"/>
        <v>-1117</v>
      </c>
      <c r="J11" s="128" t="s">
        <v>95</v>
      </c>
      <c r="K11" s="129">
        <v>0.14052357135255933</v>
      </c>
    </row>
    <row r="12" spans="1:11">
      <c r="A12" s="104">
        <v>11</v>
      </c>
      <c r="B12" s="128" t="s">
        <v>102</v>
      </c>
      <c r="C12" s="37">
        <v>27155</v>
      </c>
      <c r="D12" s="37">
        <v>28745</v>
      </c>
      <c r="E12" s="37">
        <v>29080</v>
      </c>
      <c r="F12" s="129">
        <f t="shared" si="0"/>
        <v>7.0889338979930036E-2</v>
      </c>
      <c r="G12" s="37">
        <f t="shared" si="1"/>
        <v>1925</v>
      </c>
      <c r="H12" s="37">
        <f t="shared" si="2"/>
        <v>335</v>
      </c>
      <c r="J12" s="128" t="s">
        <v>121</v>
      </c>
      <c r="K12" s="129">
        <v>0.14102327299593645</v>
      </c>
    </row>
    <row r="13" spans="1:11">
      <c r="A13" s="104">
        <v>12</v>
      </c>
      <c r="B13" s="128" t="s">
        <v>103</v>
      </c>
      <c r="C13" s="37">
        <v>15223</v>
      </c>
      <c r="D13" s="37">
        <v>17877</v>
      </c>
      <c r="E13" s="37">
        <v>17169</v>
      </c>
      <c r="F13" s="129">
        <f t="shared" si="0"/>
        <v>0.12783288445115942</v>
      </c>
      <c r="G13" s="37">
        <f t="shared" si="1"/>
        <v>1946</v>
      </c>
      <c r="H13" s="37">
        <f t="shared" si="2"/>
        <v>-708</v>
      </c>
      <c r="J13" s="128" t="s">
        <v>160</v>
      </c>
      <c r="K13" s="129">
        <v>0.14152183438002044</v>
      </c>
    </row>
    <row r="14" spans="1:11">
      <c r="A14" s="104">
        <v>13</v>
      </c>
      <c r="B14" s="128" t="s">
        <v>104</v>
      </c>
      <c r="C14" s="37">
        <v>16991</v>
      </c>
      <c r="D14" s="37">
        <v>18563</v>
      </c>
      <c r="E14" s="37">
        <v>18240</v>
      </c>
      <c r="F14" s="129">
        <f t="shared" si="0"/>
        <v>7.3509505032075803E-2</v>
      </c>
      <c r="G14" s="37">
        <f t="shared" si="1"/>
        <v>1249</v>
      </c>
      <c r="H14" s="37">
        <f t="shared" si="2"/>
        <v>-323</v>
      </c>
      <c r="J14" s="128" t="s">
        <v>104</v>
      </c>
      <c r="K14" s="129">
        <v>0.14631627858949869</v>
      </c>
    </row>
    <row r="15" spans="1:11">
      <c r="A15" s="104">
        <v>14</v>
      </c>
      <c r="B15" s="128" t="s">
        <v>105</v>
      </c>
      <c r="C15" s="37">
        <v>42495</v>
      </c>
      <c r="D15" s="37">
        <v>44487</v>
      </c>
      <c r="E15" s="37">
        <v>43299</v>
      </c>
      <c r="F15" s="129">
        <f t="shared" si="0"/>
        <v>1.8919872926226614E-2</v>
      </c>
      <c r="G15" s="37">
        <f t="shared" si="1"/>
        <v>804</v>
      </c>
      <c r="H15" s="37">
        <f t="shared" si="2"/>
        <v>-1188</v>
      </c>
      <c r="J15" s="128" t="s">
        <v>148</v>
      </c>
      <c r="K15" s="129">
        <v>0.1594526397515528</v>
      </c>
    </row>
    <row r="16" spans="1:11">
      <c r="A16" s="104">
        <v>15</v>
      </c>
      <c r="B16" s="128" t="s">
        <v>106</v>
      </c>
      <c r="C16" s="37">
        <v>32966</v>
      </c>
      <c r="D16" s="37">
        <v>33962</v>
      </c>
      <c r="E16" s="37">
        <v>33399</v>
      </c>
      <c r="F16" s="129">
        <f t="shared" si="0"/>
        <v>1.3134744888673179E-2</v>
      </c>
      <c r="G16" s="37">
        <f t="shared" si="1"/>
        <v>433</v>
      </c>
      <c r="H16" s="37">
        <f t="shared" si="2"/>
        <v>-563</v>
      </c>
      <c r="J16" s="128" t="s">
        <v>99</v>
      </c>
      <c r="K16" s="129">
        <v>0.17407273291604158</v>
      </c>
    </row>
    <row r="17" spans="1:8">
      <c r="A17" s="104">
        <v>16</v>
      </c>
      <c r="B17" s="128" t="s">
        <v>107</v>
      </c>
      <c r="C17" s="37">
        <v>486733</v>
      </c>
      <c r="D17" s="37">
        <v>497570</v>
      </c>
      <c r="E17" s="37">
        <v>495614</v>
      </c>
      <c r="F17" s="129">
        <f t="shared" si="0"/>
        <v>1.8246143162678512E-2</v>
      </c>
      <c r="G17" s="37">
        <f t="shared" si="1"/>
        <v>8881</v>
      </c>
      <c r="H17" s="37">
        <f t="shared" si="2"/>
        <v>-1956</v>
      </c>
    </row>
    <row r="18" spans="1:8">
      <c r="A18" s="104">
        <v>17</v>
      </c>
      <c r="B18" s="128" t="s">
        <v>108</v>
      </c>
      <c r="C18" s="37">
        <v>60986</v>
      </c>
      <c r="D18" s="37">
        <v>65681</v>
      </c>
      <c r="E18" s="37">
        <v>64096</v>
      </c>
      <c r="F18" s="129">
        <f t="shared" si="0"/>
        <v>5.0995310399107992E-2</v>
      </c>
      <c r="G18" s="37">
        <f t="shared" si="1"/>
        <v>3110</v>
      </c>
      <c r="H18" s="37">
        <f t="shared" si="2"/>
        <v>-1585</v>
      </c>
    </row>
    <row r="19" spans="1:8">
      <c r="A19" s="104">
        <v>18</v>
      </c>
      <c r="B19" s="128" t="s">
        <v>109</v>
      </c>
      <c r="C19" s="37">
        <v>17149</v>
      </c>
      <c r="D19" s="37">
        <v>18437</v>
      </c>
      <c r="E19" s="37">
        <v>17958</v>
      </c>
      <c r="F19" s="129">
        <f t="shared" si="0"/>
        <v>4.7174762376814977E-2</v>
      </c>
      <c r="G19" s="37">
        <f t="shared" si="1"/>
        <v>809</v>
      </c>
      <c r="H19" s="37">
        <f t="shared" si="2"/>
        <v>-479</v>
      </c>
    </row>
    <row r="20" spans="1:8">
      <c r="A20" s="104">
        <v>19</v>
      </c>
      <c r="B20" s="128" t="s">
        <v>110</v>
      </c>
      <c r="C20" s="37">
        <v>45991</v>
      </c>
      <c r="D20" s="37">
        <v>49054</v>
      </c>
      <c r="E20" s="37">
        <v>48839</v>
      </c>
      <c r="F20" s="129">
        <f t="shared" si="0"/>
        <v>6.1925159270292011E-2</v>
      </c>
      <c r="G20" s="37">
        <f t="shared" si="1"/>
        <v>2848</v>
      </c>
      <c r="H20" s="37">
        <f t="shared" si="2"/>
        <v>-215</v>
      </c>
    </row>
    <row r="21" spans="1:8">
      <c r="A21" s="104">
        <v>20</v>
      </c>
      <c r="B21" s="128" t="s">
        <v>111</v>
      </c>
      <c r="C21" s="37">
        <v>158384</v>
      </c>
      <c r="D21" s="37">
        <v>161983</v>
      </c>
      <c r="E21" s="37">
        <v>161043</v>
      </c>
      <c r="F21" s="129">
        <f t="shared" si="0"/>
        <v>1.678831195070209E-2</v>
      </c>
      <c r="G21" s="37">
        <f t="shared" si="1"/>
        <v>2659</v>
      </c>
      <c r="H21" s="37">
        <f t="shared" si="2"/>
        <v>-940</v>
      </c>
    </row>
    <row r="22" spans="1:8">
      <c r="A22" s="104">
        <v>21</v>
      </c>
      <c r="B22" s="128" t="s">
        <v>112</v>
      </c>
      <c r="C22" s="37">
        <v>104002</v>
      </c>
      <c r="D22" s="37">
        <v>106011</v>
      </c>
      <c r="E22" s="37">
        <v>104813</v>
      </c>
      <c r="F22" s="129">
        <f t="shared" si="0"/>
        <v>7.7979269629430206E-3</v>
      </c>
      <c r="G22" s="37">
        <f t="shared" si="1"/>
        <v>811</v>
      </c>
      <c r="H22" s="37">
        <f t="shared" si="2"/>
        <v>-1198</v>
      </c>
    </row>
    <row r="23" spans="1:8">
      <c r="A23" s="104">
        <v>22</v>
      </c>
      <c r="B23" s="128" t="s">
        <v>113</v>
      </c>
      <c r="C23" s="37">
        <v>46297</v>
      </c>
      <c r="D23" s="37">
        <v>47711</v>
      </c>
      <c r="E23" s="37">
        <v>46841</v>
      </c>
      <c r="F23" s="129">
        <f t="shared" si="0"/>
        <v>1.1750221396634772E-2</v>
      </c>
      <c r="G23" s="37">
        <f t="shared" si="1"/>
        <v>544</v>
      </c>
      <c r="H23" s="37">
        <f t="shared" si="2"/>
        <v>-870</v>
      </c>
    </row>
    <row r="24" spans="1:8">
      <c r="A24" s="104">
        <v>23</v>
      </c>
      <c r="B24" s="128" t="s">
        <v>114</v>
      </c>
      <c r="C24" s="37">
        <v>45341</v>
      </c>
      <c r="D24" s="37">
        <v>48706</v>
      </c>
      <c r="E24" s="37">
        <v>46932</v>
      </c>
      <c r="F24" s="129">
        <f t="shared" si="0"/>
        <v>3.5089653955581043E-2</v>
      </c>
      <c r="G24" s="37">
        <f t="shared" si="1"/>
        <v>1591</v>
      </c>
      <c r="H24" s="37">
        <f t="shared" si="2"/>
        <v>-1774</v>
      </c>
    </row>
    <row r="25" spans="1:8">
      <c r="A25" s="104">
        <v>24</v>
      </c>
      <c r="B25" s="128" t="s">
        <v>115</v>
      </c>
      <c r="C25" s="37">
        <v>20816</v>
      </c>
      <c r="D25" s="37">
        <v>22439</v>
      </c>
      <c r="E25" s="37">
        <v>22314</v>
      </c>
      <c r="F25" s="129">
        <f t="shared" si="0"/>
        <v>7.1963873943120676E-2</v>
      </c>
      <c r="G25" s="37">
        <f t="shared" si="1"/>
        <v>1498</v>
      </c>
      <c r="H25" s="37">
        <f t="shared" si="2"/>
        <v>-125</v>
      </c>
    </row>
    <row r="26" spans="1:8">
      <c r="A26" s="104">
        <v>25</v>
      </c>
      <c r="B26" s="128" t="s">
        <v>116</v>
      </c>
      <c r="C26" s="37">
        <v>57472</v>
      </c>
      <c r="D26" s="37">
        <v>65075</v>
      </c>
      <c r="E26" s="37">
        <v>63922</v>
      </c>
      <c r="F26" s="129">
        <f t="shared" si="0"/>
        <v>0.11222856347438753</v>
      </c>
      <c r="G26" s="37">
        <f t="shared" si="1"/>
        <v>6450</v>
      </c>
      <c r="H26" s="37">
        <f t="shared" si="2"/>
        <v>-1153</v>
      </c>
    </row>
    <row r="27" spans="1:8">
      <c r="A27" s="104">
        <v>26</v>
      </c>
      <c r="B27" s="128" t="s">
        <v>117</v>
      </c>
      <c r="C27" s="37">
        <v>112668</v>
      </c>
      <c r="D27" s="37">
        <v>116781</v>
      </c>
      <c r="E27" s="37">
        <v>115619</v>
      </c>
      <c r="F27" s="129">
        <f t="shared" si="0"/>
        <v>2.6191997727837542E-2</v>
      </c>
      <c r="G27" s="37">
        <f t="shared" si="1"/>
        <v>2951</v>
      </c>
      <c r="H27" s="37">
        <f t="shared" si="2"/>
        <v>-1162</v>
      </c>
    </row>
    <row r="28" spans="1:8">
      <c r="A28" s="104">
        <v>27</v>
      </c>
      <c r="B28" s="128" t="s">
        <v>118</v>
      </c>
      <c r="C28" s="37">
        <v>202737</v>
      </c>
      <c r="D28" s="37">
        <v>198494</v>
      </c>
      <c r="E28" s="37">
        <v>200237</v>
      </c>
      <c r="F28" s="129">
        <f t="shared" si="0"/>
        <v>-1.2331246886360161E-2</v>
      </c>
      <c r="G28" s="37">
        <f t="shared" si="1"/>
        <v>-2500</v>
      </c>
      <c r="H28" s="37">
        <f t="shared" si="2"/>
        <v>1743</v>
      </c>
    </row>
    <row r="29" spans="1:8">
      <c r="A29" s="104">
        <v>28</v>
      </c>
      <c r="B29" s="128" t="s">
        <v>119</v>
      </c>
      <c r="C29" s="37">
        <v>41043</v>
      </c>
      <c r="D29" s="37">
        <v>43382</v>
      </c>
      <c r="E29" s="37">
        <v>43849</v>
      </c>
      <c r="F29" s="129">
        <f t="shared" si="0"/>
        <v>6.8367322076846232E-2</v>
      </c>
      <c r="G29" s="37">
        <f t="shared" si="1"/>
        <v>2806</v>
      </c>
      <c r="H29" s="37">
        <f t="shared" si="2"/>
        <v>467</v>
      </c>
    </row>
    <row r="30" spans="1:8">
      <c r="A30" s="104">
        <v>29</v>
      </c>
      <c r="B30" s="128" t="s">
        <v>120</v>
      </c>
      <c r="C30" s="37">
        <v>10447</v>
      </c>
      <c r="D30" s="37">
        <v>11857</v>
      </c>
      <c r="E30" s="37">
        <v>12097</v>
      </c>
      <c r="F30" s="129">
        <f t="shared" si="0"/>
        <v>0.15794007849143293</v>
      </c>
      <c r="G30" s="37">
        <f t="shared" si="1"/>
        <v>1650</v>
      </c>
      <c r="H30" s="37">
        <f t="shared" si="2"/>
        <v>240</v>
      </c>
    </row>
    <row r="31" spans="1:8">
      <c r="A31" s="104">
        <v>30</v>
      </c>
      <c r="B31" s="128" t="s">
        <v>121</v>
      </c>
      <c r="C31" s="37">
        <v>9002</v>
      </c>
      <c r="D31" s="37">
        <v>10575</v>
      </c>
      <c r="E31" s="37">
        <v>10294</v>
      </c>
      <c r="F31" s="129">
        <f t="shared" si="0"/>
        <v>0.14352366140857586</v>
      </c>
      <c r="G31" s="37">
        <f t="shared" si="1"/>
        <v>1292</v>
      </c>
      <c r="H31" s="37">
        <f t="shared" si="2"/>
        <v>-281</v>
      </c>
    </row>
    <row r="32" spans="1:8">
      <c r="A32" s="104">
        <v>31</v>
      </c>
      <c r="B32" s="128" t="s">
        <v>122</v>
      </c>
      <c r="C32" s="37">
        <v>124858</v>
      </c>
      <c r="D32" s="37">
        <v>130270</v>
      </c>
      <c r="E32" s="37">
        <v>130187</v>
      </c>
      <c r="F32" s="129">
        <f t="shared" si="0"/>
        <v>4.2680485030995211E-2</v>
      </c>
      <c r="G32" s="37">
        <f t="shared" si="1"/>
        <v>5329</v>
      </c>
      <c r="H32" s="37">
        <f t="shared" si="2"/>
        <v>-83</v>
      </c>
    </row>
    <row r="33" spans="1:8">
      <c r="A33" s="104">
        <v>32</v>
      </c>
      <c r="B33" s="128" t="s">
        <v>123</v>
      </c>
      <c r="C33" s="37">
        <v>44321</v>
      </c>
      <c r="D33" s="37">
        <v>48228</v>
      </c>
      <c r="E33" s="37">
        <v>48654</v>
      </c>
      <c r="F33" s="129">
        <f t="shared" si="0"/>
        <v>9.7764039620044679E-2</v>
      </c>
      <c r="G33" s="37">
        <f t="shared" si="1"/>
        <v>4333</v>
      </c>
      <c r="H33" s="37">
        <f t="shared" si="2"/>
        <v>426</v>
      </c>
    </row>
    <row r="34" spans="1:8">
      <c r="A34" s="104">
        <v>33</v>
      </c>
      <c r="B34" s="128" t="s">
        <v>124</v>
      </c>
      <c r="C34" s="37">
        <v>195701</v>
      </c>
      <c r="D34" s="37">
        <v>203171</v>
      </c>
      <c r="E34" s="37">
        <v>200504</v>
      </c>
      <c r="F34" s="129">
        <f t="shared" si="0"/>
        <v>2.4542541938978341E-2</v>
      </c>
      <c r="G34" s="37">
        <f t="shared" si="1"/>
        <v>4803</v>
      </c>
      <c r="H34" s="37">
        <f t="shared" si="2"/>
        <v>-2667</v>
      </c>
    </row>
    <row r="35" spans="1:8">
      <c r="A35" s="104">
        <v>34</v>
      </c>
      <c r="B35" s="128" t="s">
        <v>125</v>
      </c>
      <c r="C35" s="37">
        <v>3254986</v>
      </c>
      <c r="D35" s="37">
        <v>3301056</v>
      </c>
      <c r="E35" s="37">
        <v>3294267</v>
      </c>
      <c r="F35" s="129">
        <f t="shared" si="0"/>
        <v>1.2067947450465225E-2</v>
      </c>
      <c r="G35" s="37">
        <f t="shared" si="1"/>
        <v>39281</v>
      </c>
      <c r="H35" s="37">
        <f t="shared" si="2"/>
        <v>-6789</v>
      </c>
    </row>
    <row r="36" spans="1:8">
      <c r="A36" s="104">
        <v>35</v>
      </c>
      <c r="B36" s="128" t="s">
        <v>126</v>
      </c>
      <c r="C36" s="37">
        <v>703739</v>
      </c>
      <c r="D36" s="37">
        <v>723068</v>
      </c>
      <c r="E36" s="37">
        <v>721932</v>
      </c>
      <c r="F36" s="129">
        <f t="shared" si="0"/>
        <v>2.585191384874222E-2</v>
      </c>
      <c r="G36" s="37">
        <f t="shared" si="1"/>
        <v>18193</v>
      </c>
      <c r="H36" s="37">
        <f t="shared" si="2"/>
        <v>-1136</v>
      </c>
    </row>
    <row r="37" spans="1:8">
      <c r="A37" s="104">
        <v>36</v>
      </c>
      <c r="B37" s="128" t="s">
        <v>127</v>
      </c>
      <c r="C37" s="37">
        <v>16744</v>
      </c>
      <c r="D37" s="37">
        <v>18109</v>
      </c>
      <c r="E37" s="37">
        <v>17929</v>
      </c>
      <c r="F37" s="129">
        <f t="shared" si="0"/>
        <v>7.0771619684663167E-2</v>
      </c>
      <c r="G37" s="37">
        <f t="shared" si="1"/>
        <v>1185</v>
      </c>
      <c r="H37" s="37">
        <f t="shared" si="2"/>
        <v>-180</v>
      </c>
    </row>
    <row r="38" spans="1:8">
      <c r="A38" s="104">
        <v>37</v>
      </c>
      <c r="B38" s="128" t="s">
        <v>128</v>
      </c>
      <c r="C38" s="37">
        <v>35578</v>
      </c>
      <c r="D38" s="37">
        <v>38321</v>
      </c>
      <c r="E38" s="37">
        <v>38209</v>
      </c>
      <c r="F38" s="129">
        <f t="shared" si="0"/>
        <v>7.3950193940075321E-2</v>
      </c>
      <c r="G38" s="37">
        <f t="shared" si="1"/>
        <v>2631</v>
      </c>
      <c r="H38" s="37">
        <f t="shared" si="2"/>
        <v>-112</v>
      </c>
    </row>
    <row r="39" spans="1:8">
      <c r="A39" s="104">
        <v>38</v>
      </c>
      <c r="B39" s="128" t="s">
        <v>129</v>
      </c>
      <c r="C39" s="37">
        <v>165771</v>
      </c>
      <c r="D39" s="37">
        <v>167417</v>
      </c>
      <c r="E39" s="37">
        <v>167331</v>
      </c>
      <c r="F39" s="129">
        <f t="shared" si="0"/>
        <v>9.4105724161644682E-3</v>
      </c>
      <c r="G39" s="37">
        <f t="shared" si="1"/>
        <v>1560</v>
      </c>
      <c r="H39" s="37">
        <f t="shared" si="2"/>
        <v>-86</v>
      </c>
    </row>
    <row r="40" spans="1:8">
      <c r="A40" s="104">
        <v>39</v>
      </c>
      <c r="B40" s="128" t="s">
        <v>130</v>
      </c>
      <c r="C40" s="37">
        <v>44713</v>
      </c>
      <c r="D40" s="37">
        <v>48217</v>
      </c>
      <c r="E40" s="37">
        <v>47442</v>
      </c>
      <c r="F40" s="129">
        <f t="shared" si="0"/>
        <v>6.1033703844519491E-2</v>
      </c>
      <c r="G40" s="37">
        <f t="shared" si="1"/>
        <v>2729</v>
      </c>
      <c r="H40" s="37">
        <f t="shared" si="2"/>
        <v>-775</v>
      </c>
    </row>
    <row r="41" spans="1:8">
      <c r="A41" s="104">
        <v>40</v>
      </c>
      <c r="B41" s="128" t="s">
        <v>131</v>
      </c>
      <c r="C41" s="37">
        <v>19649</v>
      </c>
      <c r="D41" s="37">
        <v>20488</v>
      </c>
      <c r="E41" s="37">
        <v>20029</v>
      </c>
      <c r="F41" s="129">
        <f t="shared" si="0"/>
        <v>1.9339406585576875E-2</v>
      </c>
      <c r="G41" s="37">
        <f t="shared" si="1"/>
        <v>380</v>
      </c>
      <c r="H41" s="37">
        <f t="shared" si="2"/>
        <v>-459</v>
      </c>
    </row>
    <row r="42" spans="1:8">
      <c r="A42" s="104">
        <v>41</v>
      </c>
      <c r="B42" s="128" t="s">
        <v>132</v>
      </c>
      <c r="C42" s="37">
        <v>330069</v>
      </c>
      <c r="D42" s="37">
        <v>346128</v>
      </c>
      <c r="E42" s="37">
        <v>343932</v>
      </c>
      <c r="F42" s="129">
        <f t="shared" si="0"/>
        <v>4.2000309026294501E-2</v>
      </c>
      <c r="G42" s="37">
        <f t="shared" si="1"/>
        <v>13863</v>
      </c>
      <c r="H42" s="37">
        <f t="shared" si="2"/>
        <v>-2196</v>
      </c>
    </row>
    <row r="43" spans="1:8">
      <c r="A43" s="104">
        <v>42</v>
      </c>
      <c r="B43" s="128" t="s">
        <v>133</v>
      </c>
      <c r="C43" s="37">
        <v>238535</v>
      </c>
      <c r="D43" s="37">
        <v>248412</v>
      </c>
      <c r="E43" s="37">
        <v>248215</v>
      </c>
      <c r="F43" s="129">
        <f t="shared" si="0"/>
        <v>4.0581046806548303E-2</v>
      </c>
      <c r="G43" s="37">
        <f t="shared" si="1"/>
        <v>9680</v>
      </c>
      <c r="H43" s="37">
        <f t="shared" si="2"/>
        <v>-197</v>
      </c>
    </row>
    <row r="44" spans="1:8">
      <c r="A44" s="104">
        <v>43</v>
      </c>
      <c r="B44" s="128" t="s">
        <v>134</v>
      </c>
      <c r="C44" s="37">
        <v>59015</v>
      </c>
      <c r="D44" s="37">
        <v>60806</v>
      </c>
      <c r="E44" s="37">
        <v>60138</v>
      </c>
      <c r="F44" s="129">
        <f t="shared" si="0"/>
        <v>1.9029060408370754E-2</v>
      </c>
      <c r="G44" s="37">
        <f t="shared" si="1"/>
        <v>1123</v>
      </c>
      <c r="H44" s="37">
        <f t="shared" si="2"/>
        <v>-668</v>
      </c>
    </row>
    <row r="45" spans="1:8">
      <c r="A45" s="104">
        <v>44</v>
      </c>
      <c r="B45" s="128" t="s">
        <v>135</v>
      </c>
      <c r="C45" s="37">
        <v>69689</v>
      </c>
      <c r="D45" s="37">
        <v>70487</v>
      </c>
      <c r="E45" s="37">
        <v>70401</v>
      </c>
      <c r="F45" s="129">
        <f t="shared" si="0"/>
        <v>1.0216820445120465E-2</v>
      </c>
      <c r="G45" s="37">
        <f t="shared" si="1"/>
        <v>712</v>
      </c>
      <c r="H45" s="37">
        <f t="shared" si="2"/>
        <v>-86</v>
      </c>
    </row>
    <row r="46" spans="1:8">
      <c r="A46" s="104">
        <v>45</v>
      </c>
      <c r="B46" s="128" t="s">
        <v>136</v>
      </c>
      <c r="C46" s="37">
        <v>156967</v>
      </c>
      <c r="D46" s="37">
        <v>161113</v>
      </c>
      <c r="E46" s="37">
        <v>163068</v>
      </c>
      <c r="F46" s="129">
        <f t="shared" si="0"/>
        <v>3.8868042327368173E-2</v>
      </c>
      <c r="G46" s="37">
        <f t="shared" si="1"/>
        <v>6101</v>
      </c>
      <c r="H46" s="37">
        <f t="shared" si="2"/>
        <v>1955</v>
      </c>
    </row>
    <row r="47" spans="1:8">
      <c r="A47" s="104">
        <v>46</v>
      </c>
      <c r="B47" s="128" t="s">
        <v>137</v>
      </c>
      <c r="C47" s="37">
        <v>94925</v>
      </c>
      <c r="D47" s="37">
        <v>101153</v>
      </c>
      <c r="E47" s="37">
        <v>99915</v>
      </c>
      <c r="F47" s="129">
        <f t="shared" si="0"/>
        <v>5.2567816697392682E-2</v>
      </c>
      <c r="G47" s="37">
        <f t="shared" si="1"/>
        <v>4990</v>
      </c>
      <c r="H47" s="37">
        <f t="shared" si="2"/>
        <v>-1238</v>
      </c>
    </row>
    <row r="48" spans="1:8">
      <c r="A48" s="104">
        <v>47</v>
      </c>
      <c r="B48" s="128" t="s">
        <v>138</v>
      </c>
      <c r="C48" s="37">
        <v>49931</v>
      </c>
      <c r="D48" s="37">
        <v>51734</v>
      </c>
      <c r="E48" s="37">
        <v>51317</v>
      </c>
      <c r="F48" s="129">
        <f t="shared" si="0"/>
        <v>2.7758306462918828E-2</v>
      </c>
      <c r="G48" s="37">
        <f t="shared" si="1"/>
        <v>1386</v>
      </c>
      <c r="H48" s="37">
        <f t="shared" si="2"/>
        <v>-417</v>
      </c>
    </row>
    <row r="49" spans="1:8">
      <c r="A49" s="104">
        <v>48</v>
      </c>
      <c r="B49" s="128" t="s">
        <v>139</v>
      </c>
      <c r="C49" s="37">
        <v>151298</v>
      </c>
      <c r="D49" s="37">
        <v>156591</v>
      </c>
      <c r="E49" s="37">
        <v>155420</v>
      </c>
      <c r="F49" s="129">
        <f t="shared" si="0"/>
        <v>2.7244246454017899E-2</v>
      </c>
      <c r="G49" s="37">
        <f t="shared" si="1"/>
        <v>4122</v>
      </c>
      <c r="H49" s="37">
        <f t="shared" si="2"/>
        <v>-1171</v>
      </c>
    </row>
    <row r="50" spans="1:8">
      <c r="A50" s="104">
        <v>49</v>
      </c>
      <c r="B50" s="128" t="s">
        <v>140</v>
      </c>
      <c r="C50" s="37">
        <v>15189</v>
      </c>
      <c r="D50" s="37">
        <v>16490</v>
      </c>
      <c r="E50" s="37">
        <v>16483</v>
      </c>
      <c r="F50" s="129">
        <f t="shared" si="0"/>
        <v>8.5193231944170125E-2</v>
      </c>
      <c r="G50" s="37">
        <f t="shared" si="1"/>
        <v>1294</v>
      </c>
      <c r="H50" s="37">
        <f t="shared" si="2"/>
        <v>-7</v>
      </c>
    </row>
    <row r="51" spans="1:8">
      <c r="A51" s="104">
        <v>50</v>
      </c>
      <c r="B51" s="128" t="s">
        <v>141</v>
      </c>
      <c r="C51" s="37">
        <v>34907</v>
      </c>
      <c r="D51" s="37">
        <v>36556</v>
      </c>
      <c r="E51" s="37">
        <v>36496</v>
      </c>
      <c r="F51" s="129">
        <f t="shared" si="0"/>
        <v>4.5520955682241383E-2</v>
      </c>
      <c r="G51" s="37">
        <f t="shared" si="1"/>
        <v>1589</v>
      </c>
      <c r="H51" s="37">
        <f t="shared" si="2"/>
        <v>-60</v>
      </c>
    </row>
    <row r="52" spans="1:8">
      <c r="A52" s="104">
        <v>51</v>
      </c>
      <c r="B52" s="128" t="s">
        <v>142</v>
      </c>
      <c r="C52" s="37">
        <v>32462</v>
      </c>
      <c r="D52" s="37">
        <v>33830</v>
      </c>
      <c r="E52" s="37">
        <v>34313</v>
      </c>
      <c r="F52" s="129">
        <f t="shared" si="0"/>
        <v>5.7020516295976834E-2</v>
      </c>
      <c r="G52" s="37">
        <f t="shared" si="1"/>
        <v>1851</v>
      </c>
      <c r="H52" s="37">
        <f t="shared" si="2"/>
        <v>483</v>
      </c>
    </row>
    <row r="53" spans="1:8">
      <c r="A53" s="104">
        <v>52</v>
      </c>
      <c r="B53" s="128" t="s">
        <v>143</v>
      </c>
      <c r="C53" s="37">
        <v>61356</v>
      </c>
      <c r="D53" s="37">
        <v>65312</v>
      </c>
      <c r="E53" s="37">
        <v>65023</v>
      </c>
      <c r="F53" s="129">
        <f t="shared" si="0"/>
        <v>5.976595605971706E-2</v>
      </c>
      <c r="G53" s="37">
        <f t="shared" si="1"/>
        <v>3667</v>
      </c>
      <c r="H53" s="37">
        <f t="shared" si="2"/>
        <v>-289</v>
      </c>
    </row>
    <row r="54" spans="1:8">
      <c r="A54" s="104">
        <v>53</v>
      </c>
      <c r="B54" s="128" t="s">
        <v>144</v>
      </c>
      <c r="C54" s="37">
        <v>40756</v>
      </c>
      <c r="D54" s="37">
        <v>44331</v>
      </c>
      <c r="E54" s="37">
        <v>44661</v>
      </c>
      <c r="F54" s="129">
        <f t="shared" si="0"/>
        <v>9.5814113259397385E-2</v>
      </c>
      <c r="G54" s="37">
        <f t="shared" si="1"/>
        <v>3905</v>
      </c>
      <c r="H54" s="37">
        <f t="shared" si="2"/>
        <v>330</v>
      </c>
    </row>
    <row r="55" spans="1:8">
      <c r="A55" s="104">
        <v>54</v>
      </c>
      <c r="B55" s="128" t="s">
        <v>145</v>
      </c>
      <c r="C55" s="37">
        <v>123843</v>
      </c>
      <c r="D55" s="37">
        <v>131985</v>
      </c>
      <c r="E55" s="37">
        <v>131811</v>
      </c>
      <c r="F55" s="129">
        <f t="shared" si="0"/>
        <v>6.4339526658753421E-2</v>
      </c>
      <c r="G55" s="37">
        <f t="shared" si="1"/>
        <v>7968</v>
      </c>
      <c r="H55" s="37">
        <f t="shared" si="2"/>
        <v>-174</v>
      </c>
    </row>
    <row r="56" spans="1:8">
      <c r="A56" s="104">
        <v>55</v>
      </c>
      <c r="B56" s="128" t="s">
        <v>146</v>
      </c>
      <c r="C56" s="37">
        <v>133915</v>
      </c>
      <c r="D56" s="37">
        <v>143640</v>
      </c>
      <c r="E56" s="37">
        <v>140596</v>
      </c>
      <c r="F56" s="129">
        <f t="shared" si="0"/>
        <v>4.9889855505357877E-2</v>
      </c>
      <c r="G56" s="37">
        <f t="shared" si="1"/>
        <v>6681</v>
      </c>
      <c r="H56" s="37">
        <f t="shared" si="2"/>
        <v>-3044</v>
      </c>
    </row>
    <row r="57" spans="1:8">
      <c r="A57" s="104">
        <v>56</v>
      </c>
      <c r="B57" s="128" t="s">
        <v>147</v>
      </c>
      <c r="C57" s="37">
        <v>16792</v>
      </c>
      <c r="D57" s="37">
        <v>16859</v>
      </c>
      <c r="E57" s="37">
        <v>17389</v>
      </c>
      <c r="F57" s="129">
        <f t="shared" si="0"/>
        <v>3.5552644116245834E-2</v>
      </c>
      <c r="G57" s="37">
        <f t="shared" si="1"/>
        <v>597</v>
      </c>
      <c r="H57" s="37">
        <f t="shared" si="2"/>
        <v>530</v>
      </c>
    </row>
    <row r="58" spans="1:8">
      <c r="A58" s="104">
        <v>57</v>
      </c>
      <c r="B58" s="128" t="s">
        <v>148</v>
      </c>
      <c r="C58" s="37">
        <v>19992</v>
      </c>
      <c r="D58" s="37">
        <v>22475</v>
      </c>
      <c r="E58" s="37">
        <v>22538</v>
      </c>
      <c r="F58" s="129">
        <f t="shared" si="0"/>
        <v>0.12735094037615047</v>
      </c>
      <c r="G58" s="37">
        <f t="shared" si="1"/>
        <v>2546</v>
      </c>
      <c r="H58" s="37">
        <f t="shared" si="2"/>
        <v>63</v>
      </c>
    </row>
    <row r="59" spans="1:8">
      <c r="A59" s="104">
        <v>58</v>
      </c>
      <c r="B59" s="128" t="s">
        <v>149</v>
      </c>
      <c r="C59" s="37">
        <v>52715</v>
      </c>
      <c r="D59" s="37">
        <v>58534</v>
      </c>
      <c r="E59" s="37">
        <v>57946</v>
      </c>
      <c r="F59" s="129">
        <f t="shared" si="0"/>
        <v>9.9231717727402066E-2</v>
      </c>
      <c r="G59" s="37">
        <f t="shared" si="1"/>
        <v>5231</v>
      </c>
      <c r="H59" s="37">
        <f t="shared" si="2"/>
        <v>-588</v>
      </c>
    </row>
    <row r="60" spans="1:8">
      <c r="A60" s="104">
        <v>59</v>
      </c>
      <c r="B60" s="128" t="s">
        <v>150</v>
      </c>
      <c r="C60" s="37">
        <v>167080</v>
      </c>
      <c r="D60" s="37">
        <v>174330</v>
      </c>
      <c r="E60" s="37">
        <v>174584</v>
      </c>
      <c r="F60" s="129">
        <f t="shared" si="0"/>
        <v>4.4912616710557816E-2</v>
      </c>
      <c r="G60" s="37">
        <f t="shared" si="1"/>
        <v>7504</v>
      </c>
      <c r="H60" s="37">
        <f t="shared" si="2"/>
        <v>254</v>
      </c>
    </row>
    <row r="61" spans="1:8">
      <c r="A61" s="104">
        <v>60</v>
      </c>
      <c r="B61" s="128" t="s">
        <v>151</v>
      </c>
      <c r="C61" s="37">
        <v>46439</v>
      </c>
      <c r="D61" s="37">
        <v>47142</v>
      </c>
      <c r="E61" s="37">
        <v>46592</v>
      </c>
      <c r="F61" s="129">
        <f t="shared" si="0"/>
        <v>3.2946445875234177E-3</v>
      </c>
      <c r="G61" s="37">
        <f t="shared" si="1"/>
        <v>153</v>
      </c>
      <c r="H61" s="37">
        <f t="shared" si="2"/>
        <v>-550</v>
      </c>
    </row>
    <row r="62" spans="1:8">
      <c r="A62" s="104">
        <v>61</v>
      </c>
      <c r="B62" s="128" t="s">
        <v>152</v>
      </c>
      <c r="C62" s="37">
        <v>100974</v>
      </c>
      <c r="D62" s="37">
        <v>101871</v>
      </c>
      <c r="E62" s="37">
        <v>101601</v>
      </c>
      <c r="F62" s="129">
        <f t="shared" si="0"/>
        <v>6.2095192821914552E-3</v>
      </c>
      <c r="G62" s="37">
        <f t="shared" si="1"/>
        <v>627</v>
      </c>
      <c r="H62" s="37">
        <f t="shared" si="2"/>
        <v>-270</v>
      </c>
    </row>
    <row r="63" spans="1:8">
      <c r="A63" s="104">
        <v>62</v>
      </c>
      <c r="B63" s="128" t="s">
        <v>153</v>
      </c>
      <c r="C63" s="37">
        <v>5336</v>
      </c>
      <c r="D63" s="37">
        <v>5739</v>
      </c>
      <c r="E63" s="37">
        <v>5624</v>
      </c>
      <c r="F63" s="129">
        <f t="shared" si="0"/>
        <v>5.3973013493253376E-2</v>
      </c>
      <c r="G63" s="37">
        <f t="shared" si="1"/>
        <v>288</v>
      </c>
      <c r="H63" s="37">
        <f t="shared" si="2"/>
        <v>-115</v>
      </c>
    </row>
    <row r="64" spans="1:8">
      <c r="A64" s="104">
        <v>63</v>
      </c>
      <c r="B64" s="128" t="s">
        <v>154</v>
      </c>
      <c r="C64" s="37">
        <v>91377</v>
      </c>
      <c r="D64" s="37">
        <v>96238</v>
      </c>
      <c r="E64" s="37">
        <v>95237</v>
      </c>
      <c r="F64" s="129">
        <f t="shared" si="0"/>
        <v>4.2242577453845062E-2</v>
      </c>
      <c r="G64" s="37">
        <f t="shared" si="1"/>
        <v>3860</v>
      </c>
      <c r="H64" s="37">
        <f t="shared" si="2"/>
        <v>-1001</v>
      </c>
    </row>
    <row r="65" spans="1:8">
      <c r="A65" s="104">
        <v>64</v>
      </c>
      <c r="B65" s="128" t="s">
        <v>155</v>
      </c>
      <c r="C65" s="37">
        <v>46920</v>
      </c>
      <c r="D65" s="37">
        <v>49282</v>
      </c>
      <c r="E65" s="37">
        <v>48968</v>
      </c>
      <c r="F65" s="129">
        <f t="shared" si="0"/>
        <v>4.3648763853367432E-2</v>
      </c>
      <c r="G65" s="37">
        <f t="shared" si="1"/>
        <v>2048</v>
      </c>
      <c r="H65" s="37">
        <f t="shared" si="2"/>
        <v>-314</v>
      </c>
    </row>
    <row r="66" spans="1:8">
      <c r="A66" s="104">
        <v>65</v>
      </c>
      <c r="B66" s="128" t="s">
        <v>156</v>
      </c>
      <c r="C66" s="37">
        <v>49815</v>
      </c>
      <c r="D66" s="37">
        <v>54638</v>
      </c>
      <c r="E66" s="37">
        <v>53320</v>
      </c>
      <c r="F66" s="129">
        <f t="shared" si="0"/>
        <v>7.0360333232961952E-2</v>
      </c>
      <c r="G66" s="37">
        <f t="shared" si="1"/>
        <v>3505</v>
      </c>
      <c r="H66" s="37">
        <f t="shared" si="2"/>
        <v>-1318</v>
      </c>
    </row>
    <row r="67" spans="1:8">
      <c r="A67" s="104">
        <v>66</v>
      </c>
      <c r="B67" s="128" t="s">
        <v>157</v>
      </c>
      <c r="C67" s="37">
        <v>29359</v>
      </c>
      <c r="D67" s="37">
        <v>32440</v>
      </c>
      <c r="E67" s="37">
        <v>32401</v>
      </c>
      <c r="F67" s="129">
        <f t="shared" ref="F67:F83" si="3">(E67-C67)/C67</f>
        <v>0.10361388330665214</v>
      </c>
      <c r="G67" s="37">
        <f t="shared" ref="G67:G83" si="4">E67-C67</f>
        <v>3042</v>
      </c>
      <c r="H67" s="37">
        <f t="shared" ref="H67:H83" si="5">E67-D67</f>
        <v>-39</v>
      </c>
    </row>
    <row r="68" spans="1:8">
      <c r="A68" s="104">
        <v>67</v>
      </c>
      <c r="B68" s="128" t="s">
        <v>158</v>
      </c>
      <c r="C68" s="37">
        <v>63842</v>
      </c>
      <c r="D68" s="37">
        <v>63955</v>
      </c>
      <c r="E68" s="37">
        <v>61452</v>
      </c>
      <c r="F68" s="129">
        <f t="shared" si="3"/>
        <v>-3.7436170546035527E-2</v>
      </c>
      <c r="G68" s="37">
        <f t="shared" si="4"/>
        <v>-2390</v>
      </c>
      <c r="H68" s="37">
        <f t="shared" si="5"/>
        <v>-2503</v>
      </c>
    </row>
    <row r="69" spans="1:8">
      <c r="A69" s="104">
        <v>68</v>
      </c>
      <c r="B69" s="128" t="s">
        <v>159</v>
      </c>
      <c r="C69" s="37">
        <v>33725</v>
      </c>
      <c r="D69" s="37">
        <v>35476</v>
      </c>
      <c r="E69" s="37">
        <v>36695</v>
      </c>
      <c r="F69" s="129">
        <f t="shared" si="3"/>
        <v>8.8065233506300966E-2</v>
      </c>
      <c r="G69" s="37">
        <f t="shared" si="4"/>
        <v>2970</v>
      </c>
      <c r="H69" s="37">
        <f t="shared" si="5"/>
        <v>1219</v>
      </c>
    </row>
    <row r="70" spans="1:8">
      <c r="A70" s="104">
        <v>69</v>
      </c>
      <c r="B70" s="128" t="s">
        <v>160</v>
      </c>
      <c r="C70" s="37">
        <v>5589</v>
      </c>
      <c r="D70" s="37">
        <v>6495</v>
      </c>
      <c r="E70" s="37">
        <v>6171</v>
      </c>
      <c r="F70" s="129">
        <f t="shared" si="3"/>
        <v>0.10413311862587225</v>
      </c>
      <c r="G70" s="37">
        <f t="shared" si="4"/>
        <v>582</v>
      </c>
      <c r="H70" s="37">
        <f t="shared" si="5"/>
        <v>-324</v>
      </c>
    </row>
    <row r="71" spans="1:8">
      <c r="A71" s="104">
        <v>70</v>
      </c>
      <c r="B71" s="128" t="s">
        <v>161</v>
      </c>
      <c r="C71" s="37">
        <v>24975</v>
      </c>
      <c r="D71" s="37">
        <v>26650</v>
      </c>
      <c r="E71" s="37">
        <v>26943</v>
      </c>
      <c r="F71" s="129">
        <f t="shared" si="3"/>
        <v>7.8798798798798794E-2</v>
      </c>
      <c r="G71" s="37">
        <f t="shared" si="4"/>
        <v>1968</v>
      </c>
      <c r="H71" s="37">
        <f t="shared" si="5"/>
        <v>293</v>
      </c>
    </row>
    <row r="72" spans="1:8">
      <c r="A72" s="104">
        <v>71</v>
      </c>
      <c r="B72" s="128" t="s">
        <v>162</v>
      </c>
      <c r="C72" s="37">
        <v>26371</v>
      </c>
      <c r="D72" s="37">
        <v>28113</v>
      </c>
      <c r="E72" s="37">
        <v>27956</v>
      </c>
      <c r="F72" s="129">
        <f t="shared" si="3"/>
        <v>6.0103902013575516E-2</v>
      </c>
      <c r="G72" s="37">
        <f t="shared" si="4"/>
        <v>1585</v>
      </c>
      <c r="H72" s="37">
        <f t="shared" si="5"/>
        <v>-157</v>
      </c>
    </row>
    <row r="73" spans="1:8">
      <c r="A73" s="104">
        <v>72</v>
      </c>
      <c r="B73" s="128" t="s">
        <v>163</v>
      </c>
      <c r="C73" s="37">
        <v>37078</v>
      </c>
      <c r="D73" s="37">
        <v>39097</v>
      </c>
      <c r="E73" s="37">
        <v>38948</v>
      </c>
      <c r="F73" s="129">
        <f t="shared" si="3"/>
        <v>5.0434219752953237E-2</v>
      </c>
      <c r="G73" s="37">
        <f t="shared" si="4"/>
        <v>1870</v>
      </c>
      <c r="H73" s="37">
        <f t="shared" si="5"/>
        <v>-149</v>
      </c>
    </row>
    <row r="74" spans="1:8">
      <c r="A74" s="104">
        <v>73</v>
      </c>
      <c r="B74" s="128" t="s">
        <v>164</v>
      </c>
      <c r="C74" s="37">
        <v>23808</v>
      </c>
      <c r="D74" s="37">
        <v>15256</v>
      </c>
      <c r="E74" s="37">
        <v>17232</v>
      </c>
      <c r="F74" s="129">
        <f t="shared" si="3"/>
        <v>-0.27620967741935482</v>
      </c>
      <c r="G74" s="37">
        <f t="shared" si="4"/>
        <v>-6576</v>
      </c>
      <c r="H74" s="37">
        <f t="shared" si="5"/>
        <v>1976</v>
      </c>
    </row>
    <row r="75" spans="1:8">
      <c r="A75" s="104">
        <v>74</v>
      </c>
      <c r="B75" s="128" t="s">
        <v>165</v>
      </c>
      <c r="C75" s="37">
        <v>22378</v>
      </c>
      <c r="D75" s="37">
        <v>23344</v>
      </c>
      <c r="E75" s="37">
        <v>22636</v>
      </c>
      <c r="F75" s="129">
        <f t="shared" si="3"/>
        <v>1.1529180445079988E-2</v>
      </c>
      <c r="G75" s="37">
        <f t="shared" si="4"/>
        <v>258</v>
      </c>
      <c r="H75" s="37">
        <f t="shared" si="5"/>
        <v>-708</v>
      </c>
    </row>
    <row r="76" spans="1:8">
      <c r="A76" s="104">
        <v>75</v>
      </c>
      <c r="B76" s="128" t="s">
        <v>166</v>
      </c>
      <c r="C76" s="37">
        <v>6355</v>
      </c>
      <c r="D76" s="37">
        <v>8021</v>
      </c>
      <c r="E76" s="37">
        <v>7887</v>
      </c>
      <c r="F76" s="129">
        <f t="shared" si="3"/>
        <v>0.24107002360346183</v>
      </c>
      <c r="G76" s="37">
        <f t="shared" si="4"/>
        <v>1532</v>
      </c>
      <c r="H76" s="37">
        <f t="shared" si="5"/>
        <v>-134</v>
      </c>
    </row>
    <row r="77" spans="1:8">
      <c r="A77" s="104">
        <v>76</v>
      </c>
      <c r="B77" s="128" t="s">
        <v>167</v>
      </c>
      <c r="C77" s="37">
        <v>12780</v>
      </c>
      <c r="D77" s="37">
        <v>12912</v>
      </c>
      <c r="E77" s="37">
        <v>13091</v>
      </c>
      <c r="F77" s="129">
        <f t="shared" si="3"/>
        <v>2.4334898278560252E-2</v>
      </c>
      <c r="G77" s="37">
        <f t="shared" si="4"/>
        <v>311</v>
      </c>
      <c r="H77" s="37">
        <f t="shared" si="5"/>
        <v>179</v>
      </c>
    </row>
    <row r="78" spans="1:8">
      <c r="A78" s="104">
        <v>77</v>
      </c>
      <c r="B78" s="128" t="s">
        <v>168</v>
      </c>
      <c r="C78" s="37">
        <v>34796</v>
      </c>
      <c r="D78" s="37">
        <v>37897</v>
      </c>
      <c r="E78" s="37">
        <v>38508</v>
      </c>
      <c r="F78" s="129">
        <f t="shared" si="3"/>
        <v>0.10667892861248419</v>
      </c>
      <c r="G78" s="37">
        <f t="shared" si="4"/>
        <v>3712</v>
      </c>
      <c r="H78" s="37">
        <f t="shared" si="5"/>
        <v>611</v>
      </c>
    </row>
    <row r="79" spans="1:8">
      <c r="A79" s="104">
        <v>78</v>
      </c>
      <c r="B79" s="128" t="s">
        <v>169</v>
      </c>
      <c r="C79" s="37">
        <v>29347</v>
      </c>
      <c r="D79" s="37">
        <v>30478</v>
      </c>
      <c r="E79" s="37">
        <v>32542</v>
      </c>
      <c r="F79" s="129">
        <f t="shared" si="3"/>
        <v>0.10886973114798787</v>
      </c>
      <c r="G79" s="37">
        <f t="shared" si="4"/>
        <v>3195</v>
      </c>
      <c r="H79" s="37">
        <f t="shared" si="5"/>
        <v>2064</v>
      </c>
    </row>
    <row r="80" spans="1:8">
      <c r="A80" s="104">
        <v>79</v>
      </c>
      <c r="B80" s="128" t="s">
        <v>170</v>
      </c>
      <c r="C80" s="37">
        <v>10346</v>
      </c>
      <c r="D80" s="37">
        <v>12039</v>
      </c>
      <c r="E80" s="37">
        <v>12047</v>
      </c>
      <c r="F80" s="129">
        <f t="shared" si="3"/>
        <v>0.16441136671177267</v>
      </c>
      <c r="G80" s="37">
        <f t="shared" si="4"/>
        <v>1701</v>
      </c>
      <c r="H80" s="37">
        <f t="shared" si="5"/>
        <v>8</v>
      </c>
    </row>
    <row r="81" spans="1:8">
      <c r="A81" s="104">
        <v>80</v>
      </c>
      <c r="B81" s="128" t="s">
        <v>171</v>
      </c>
      <c r="C81" s="37">
        <v>42933</v>
      </c>
      <c r="D81" s="37">
        <v>44591</v>
      </c>
      <c r="E81" s="37">
        <v>44352</v>
      </c>
      <c r="F81" s="129">
        <f t="shared" si="3"/>
        <v>3.3051498847040735E-2</v>
      </c>
      <c r="G81" s="37">
        <f t="shared" si="4"/>
        <v>1419</v>
      </c>
      <c r="H81" s="37">
        <f t="shared" si="5"/>
        <v>-239</v>
      </c>
    </row>
    <row r="82" spans="1:8">
      <c r="A82" s="104">
        <v>81</v>
      </c>
      <c r="B82" s="128" t="s">
        <v>172</v>
      </c>
      <c r="C82" s="37">
        <v>53566</v>
      </c>
      <c r="D82" s="37">
        <v>56866</v>
      </c>
      <c r="E82" s="37">
        <v>56722</v>
      </c>
      <c r="F82" s="129">
        <f t="shared" si="3"/>
        <v>5.891797035432924E-2</v>
      </c>
      <c r="G82" s="37">
        <f t="shared" si="4"/>
        <v>3156</v>
      </c>
      <c r="H82" s="37">
        <f t="shared" si="5"/>
        <v>-144</v>
      </c>
    </row>
    <row r="83" spans="1:8">
      <c r="A83" s="172" t="s">
        <v>173</v>
      </c>
      <c r="B83" s="172"/>
      <c r="C83" s="37">
        <v>10738584</v>
      </c>
      <c r="D83" s="37">
        <v>11058704</v>
      </c>
      <c r="E83" s="37">
        <v>11010732</v>
      </c>
      <c r="F83" s="129">
        <f t="shared" si="3"/>
        <v>2.5343006117007606E-2</v>
      </c>
      <c r="G83" s="37">
        <f t="shared" si="4"/>
        <v>272148</v>
      </c>
      <c r="H83" s="37">
        <f t="shared" si="5"/>
        <v>-47972</v>
      </c>
    </row>
  </sheetData>
  <mergeCells count="1">
    <mergeCell ref="A83:B83"/>
  </mergeCell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90"/>
  <sheetViews>
    <sheetView workbookViewId="0">
      <selection activeCell="J14" sqref="J14"/>
    </sheetView>
  </sheetViews>
  <sheetFormatPr defaultRowHeight="14.5"/>
  <cols>
    <col min="2" max="2" width="39.6328125" customWidth="1"/>
    <col min="3" max="3" width="9.90625" bestFit="1" customWidth="1"/>
    <col min="4" max="4" width="10.6328125" customWidth="1"/>
    <col min="5" max="5" width="9.90625" bestFit="1" customWidth="1"/>
    <col min="6" max="6" width="41.1796875" customWidth="1"/>
    <col min="7" max="7" width="29.08984375" customWidth="1"/>
    <col min="8" max="8" width="23.453125" customWidth="1"/>
    <col min="10" max="10" width="29.90625" customWidth="1"/>
  </cols>
  <sheetData>
    <row r="1" spans="1:11" ht="62" customHeight="1" thickBot="1">
      <c r="A1" s="16" t="s">
        <v>1</v>
      </c>
      <c r="B1" s="7" t="s">
        <v>90</v>
      </c>
      <c r="C1" s="59">
        <v>42036</v>
      </c>
      <c r="D1" s="59">
        <v>42370</v>
      </c>
      <c r="E1" s="59">
        <v>42401</v>
      </c>
      <c r="F1" s="1" t="s">
        <v>332</v>
      </c>
      <c r="G1" s="1" t="s">
        <v>333</v>
      </c>
      <c r="H1" s="2" t="s">
        <v>334</v>
      </c>
    </row>
    <row r="2" spans="1:11" ht="15" thickBot="1">
      <c r="A2" s="117">
        <v>1</v>
      </c>
      <c r="B2" s="118" t="s">
        <v>2</v>
      </c>
      <c r="C2" s="37">
        <v>95570</v>
      </c>
      <c r="D2" s="37">
        <v>100622</v>
      </c>
      <c r="E2" s="37">
        <v>98643</v>
      </c>
      <c r="F2" s="129">
        <f>(E2-C2)/C2</f>
        <v>3.2154441770430052E-2</v>
      </c>
      <c r="G2" s="37">
        <f>E2-C2</f>
        <v>3073</v>
      </c>
      <c r="H2" s="37">
        <f>E2-D2</f>
        <v>-1979</v>
      </c>
      <c r="J2" s="142" t="s">
        <v>419</v>
      </c>
      <c r="K2" s="100">
        <v>0.14074756919295012</v>
      </c>
    </row>
    <row r="3" spans="1:11" ht="15" thickBot="1">
      <c r="A3" s="117">
        <v>2</v>
      </c>
      <c r="B3" s="118" t="s">
        <v>3</v>
      </c>
      <c r="C3" s="37">
        <v>32265</v>
      </c>
      <c r="D3" s="37">
        <v>52036</v>
      </c>
      <c r="E3" s="37">
        <v>35459</v>
      </c>
      <c r="F3" s="129">
        <f t="shared" ref="F3:F66" si="0">(E3-C3)/C3</f>
        <v>9.8992716565938318E-2</v>
      </c>
      <c r="G3" s="37">
        <f t="shared" ref="G3:G66" si="1">E3-C3</f>
        <v>3194</v>
      </c>
      <c r="H3" s="37">
        <f t="shared" ref="H3:H66" si="2">E3-D3</f>
        <v>-16577</v>
      </c>
      <c r="J3" s="143" t="s">
        <v>420</v>
      </c>
      <c r="K3" s="100">
        <v>0.14879372042017777</v>
      </c>
    </row>
    <row r="4" spans="1:11" ht="15" thickBot="1">
      <c r="A4" s="117">
        <v>3</v>
      </c>
      <c r="B4" s="118" t="s">
        <v>4</v>
      </c>
      <c r="C4" s="37">
        <v>7496</v>
      </c>
      <c r="D4" s="37">
        <v>7967</v>
      </c>
      <c r="E4" s="37">
        <v>7932</v>
      </c>
      <c r="F4" s="129">
        <f t="shared" si="0"/>
        <v>5.8164354322305233E-2</v>
      </c>
      <c r="G4" s="37">
        <f t="shared" si="1"/>
        <v>436</v>
      </c>
      <c r="H4" s="37">
        <f t="shared" si="2"/>
        <v>-35</v>
      </c>
      <c r="J4" s="143" t="s">
        <v>360</v>
      </c>
      <c r="K4" s="100">
        <v>0.17635618819050772</v>
      </c>
    </row>
    <row r="5" spans="1:11" ht="15" thickBot="1">
      <c r="A5" s="117">
        <v>5</v>
      </c>
      <c r="B5" s="118" t="s">
        <v>5</v>
      </c>
      <c r="C5" s="37">
        <v>17169</v>
      </c>
      <c r="D5" s="37">
        <v>14898</v>
      </c>
      <c r="E5" s="37">
        <v>14344</v>
      </c>
      <c r="F5" s="129">
        <f t="shared" si="0"/>
        <v>-0.16454074203506319</v>
      </c>
      <c r="G5" s="37">
        <f t="shared" si="1"/>
        <v>-2825</v>
      </c>
      <c r="H5" s="37">
        <f t="shared" si="2"/>
        <v>-554</v>
      </c>
      <c r="J5" s="143" t="s">
        <v>423</v>
      </c>
      <c r="K5" s="100">
        <v>0.21691176470588236</v>
      </c>
    </row>
    <row r="6" spans="1:11" ht="15" thickBot="1">
      <c r="A6" s="117">
        <v>6</v>
      </c>
      <c r="B6" s="118" t="s">
        <v>6</v>
      </c>
      <c r="C6" s="37">
        <v>1820</v>
      </c>
      <c r="D6" s="37">
        <v>2052</v>
      </c>
      <c r="E6" s="37">
        <v>1334</v>
      </c>
      <c r="F6" s="129">
        <f t="shared" si="0"/>
        <v>-0.26703296703296703</v>
      </c>
      <c r="G6" s="37">
        <f t="shared" si="1"/>
        <v>-486</v>
      </c>
      <c r="H6" s="37">
        <f t="shared" si="2"/>
        <v>-718</v>
      </c>
      <c r="J6" s="143" t="s">
        <v>361</v>
      </c>
      <c r="K6" s="100">
        <v>0.22673434856175972</v>
      </c>
    </row>
    <row r="7" spans="1:11" ht="15" thickBot="1">
      <c r="A7" s="117">
        <v>7</v>
      </c>
      <c r="B7" s="118" t="s">
        <v>7</v>
      </c>
      <c r="C7" s="37">
        <v>14321</v>
      </c>
      <c r="D7" s="37">
        <v>12869</v>
      </c>
      <c r="E7" s="37">
        <v>12125</v>
      </c>
      <c r="F7" s="129">
        <f t="shared" si="0"/>
        <v>-0.15334124711961455</v>
      </c>
      <c r="G7" s="37">
        <f t="shared" si="1"/>
        <v>-2196</v>
      </c>
      <c r="H7" s="37">
        <f t="shared" si="2"/>
        <v>-744</v>
      </c>
      <c r="J7" s="143" t="s">
        <v>362</v>
      </c>
      <c r="K7" s="100">
        <v>0.28626867602354311</v>
      </c>
    </row>
    <row r="8" spans="1:11" ht="15" thickBot="1">
      <c r="A8" s="117">
        <v>8</v>
      </c>
      <c r="B8" s="118" t="s">
        <v>292</v>
      </c>
      <c r="C8" s="37">
        <v>48728</v>
      </c>
      <c r="D8" s="37">
        <v>51590</v>
      </c>
      <c r="E8" s="37">
        <v>51478</v>
      </c>
      <c r="F8" s="129">
        <f t="shared" si="0"/>
        <v>5.6435724839927759E-2</v>
      </c>
      <c r="G8" s="37">
        <f t="shared" si="1"/>
        <v>2750</v>
      </c>
      <c r="H8" s="37">
        <f t="shared" si="2"/>
        <v>-112</v>
      </c>
      <c r="J8" s="143" t="s">
        <v>337</v>
      </c>
      <c r="K8" s="100">
        <v>0.30702029478965998</v>
      </c>
    </row>
    <row r="9" spans="1:11" ht="15" thickBot="1">
      <c r="A9" s="117">
        <v>9</v>
      </c>
      <c r="B9" s="118" t="s">
        <v>8</v>
      </c>
      <c r="C9" s="37">
        <v>5403</v>
      </c>
      <c r="D9" s="37">
        <v>4794</v>
      </c>
      <c r="E9" s="37">
        <v>4357</v>
      </c>
      <c r="F9" s="129">
        <f t="shared" si="0"/>
        <v>-0.19359615028687766</v>
      </c>
      <c r="G9" s="37">
        <f t="shared" si="1"/>
        <v>-1046</v>
      </c>
      <c r="H9" s="37">
        <f t="shared" si="2"/>
        <v>-437</v>
      </c>
      <c r="J9" s="143" t="s">
        <v>374</v>
      </c>
      <c r="K9" s="100">
        <v>0.35069502595880087</v>
      </c>
    </row>
    <row r="10" spans="1:11" ht="15" thickBot="1">
      <c r="A10" s="119">
        <v>10</v>
      </c>
      <c r="B10" s="118" t="s">
        <v>9</v>
      </c>
      <c r="C10" s="37">
        <v>328451</v>
      </c>
      <c r="D10" s="37">
        <v>331982</v>
      </c>
      <c r="E10" s="37">
        <v>331010</v>
      </c>
      <c r="F10" s="129">
        <f t="shared" si="0"/>
        <v>7.7911164831283818E-3</v>
      </c>
      <c r="G10" s="37">
        <f t="shared" si="1"/>
        <v>2559</v>
      </c>
      <c r="H10" s="37">
        <f t="shared" si="2"/>
        <v>-972</v>
      </c>
      <c r="J10" s="143" t="s">
        <v>354</v>
      </c>
      <c r="K10" s="100">
        <v>0.66176470588235292</v>
      </c>
    </row>
    <row r="11" spans="1:11" ht="15" thickBot="1">
      <c r="A11" s="119">
        <v>11</v>
      </c>
      <c r="B11" s="118" t="s">
        <v>10</v>
      </c>
      <c r="C11" s="37">
        <v>13431</v>
      </c>
      <c r="D11" s="37">
        <v>13375</v>
      </c>
      <c r="E11" s="37">
        <v>13350</v>
      </c>
      <c r="F11" s="129">
        <f t="shared" si="0"/>
        <v>-6.0308242126423947E-3</v>
      </c>
      <c r="G11" s="37">
        <f t="shared" si="1"/>
        <v>-81</v>
      </c>
      <c r="H11" s="37">
        <f t="shared" si="2"/>
        <v>-25</v>
      </c>
      <c r="J11" s="143" t="s">
        <v>367</v>
      </c>
      <c r="K11" s="100">
        <v>0.82399999999999995</v>
      </c>
    </row>
    <row r="12" spans="1:11">
      <c r="A12" s="119">
        <v>12</v>
      </c>
      <c r="B12" s="118" t="s">
        <v>11</v>
      </c>
      <c r="C12" s="37">
        <v>748</v>
      </c>
      <c r="D12" s="37">
        <v>1174</v>
      </c>
      <c r="E12" s="37">
        <v>1243</v>
      </c>
      <c r="F12" s="129">
        <f t="shared" si="0"/>
        <v>0.66176470588235292</v>
      </c>
      <c r="G12" s="37">
        <f t="shared" si="1"/>
        <v>495</v>
      </c>
      <c r="H12" s="37">
        <f t="shared" si="2"/>
        <v>69</v>
      </c>
    </row>
    <row r="13" spans="1:11">
      <c r="A13" s="119">
        <v>13</v>
      </c>
      <c r="B13" s="118" t="s">
        <v>12</v>
      </c>
      <c r="C13" s="37">
        <v>279717</v>
      </c>
      <c r="D13" s="37">
        <v>271229</v>
      </c>
      <c r="E13" s="37">
        <v>270679</v>
      </c>
      <c r="F13" s="129">
        <f t="shared" si="0"/>
        <v>-3.2311228849158255E-2</v>
      </c>
      <c r="G13" s="37">
        <f t="shared" si="1"/>
        <v>-9038</v>
      </c>
      <c r="H13" s="37">
        <f t="shared" si="2"/>
        <v>-550</v>
      </c>
    </row>
    <row r="14" spans="1:11">
      <c r="A14" s="119">
        <v>14</v>
      </c>
      <c r="B14" s="118" t="s">
        <v>13</v>
      </c>
      <c r="C14" s="37">
        <v>386941</v>
      </c>
      <c r="D14" s="37">
        <v>374078</v>
      </c>
      <c r="E14" s="37">
        <v>375388</v>
      </c>
      <c r="F14" s="129">
        <f t="shared" si="0"/>
        <v>-2.9857265061081665E-2</v>
      </c>
      <c r="G14" s="37">
        <f t="shared" si="1"/>
        <v>-11553</v>
      </c>
      <c r="H14" s="37">
        <f t="shared" si="2"/>
        <v>1310</v>
      </c>
    </row>
    <row r="15" spans="1:11">
      <c r="A15" s="119">
        <v>15</v>
      </c>
      <c r="B15" s="118" t="s">
        <v>14</v>
      </c>
      <c r="C15" s="37">
        <v>57668</v>
      </c>
      <c r="D15" s="37">
        <v>54511</v>
      </c>
      <c r="E15" s="37">
        <v>54778</v>
      </c>
      <c r="F15" s="129">
        <f t="shared" si="0"/>
        <v>-5.0114448220850386E-2</v>
      </c>
      <c r="G15" s="37">
        <f t="shared" si="1"/>
        <v>-2890</v>
      </c>
      <c r="H15" s="37">
        <f t="shared" si="2"/>
        <v>267</v>
      </c>
    </row>
    <row r="16" spans="1:11">
      <c r="A16" s="119">
        <v>16</v>
      </c>
      <c r="B16" s="118" t="s">
        <v>15</v>
      </c>
      <c r="C16" s="37">
        <v>56625</v>
      </c>
      <c r="D16" s="37">
        <v>56062</v>
      </c>
      <c r="E16" s="37">
        <v>55713</v>
      </c>
      <c r="F16" s="129">
        <f t="shared" si="0"/>
        <v>-1.6105960264900663E-2</v>
      </c>
      <c r="G16" s="37">
        <f t="shared" si="1"/>
        <v>-912</v>
      </c>
      <c r="H16" s="37">
        <f t="shared" si="2"/>
        <v>-349</v>
      </c>
    </row>
    <row r="17" spans="1:8">
      <c r="A17" s="119">
        <v>17</v>
      </c>
      <c r="B17" s="118" t="s">
        <v>16</v>
      </c>
      <c r="C17" s="37">
        <v>42152</v>
      </c>
      <c r="D17" s="37">
        <v>42281</v>
      </c>
      <c r="E17" s="37">
        <v>42200</v>
      </c>
      <c r="F17" s="129">
        <f t="shared" si="0"/>
        <v>1.1387360030366293E-3</v>
      </c>
      <c r="G17" s="37">
        <f t="shared" si="1"/>
        <v>48</v>
      </c>
      <c r="H17" s="37">
        <f t="shared" si="2"/>
        <v>-81</v>
      </c>
    </row>
    <row r="18" spans="1:8">
      <c r="A18" s="119">
        <v>18</v>
      </c>
      <c r="B18" s="118" t="s">
        <v>17</v>
      </c>
      <c r="C18" s="37">
        <v>59661</v>
      </c>
      <c r="D18" s="37">
        <v>55125</v>
      </c>
      <c r="E18" s="37">
        <v>54319</v>
      </c>
      <c r="F18" s="129">
        <f t="shared" si="0"/>
        <v>-8.9539229982735793E-2</v>
      </c>
      <c r="G18" s="37">
        <f t="shared" si="1"/>
        <v>-5342</v>
      </c>
      <c r="H18" s="37">
        <f t="shared" si="2"/>
        <v>-806</v>
      </c>
    </row>
    <row r="19" spans="1:8">
      <c r="A19" s="119">
        <v>19</v>
      </c>
      <c r="B19" s="118" t="s">
        <v>18</v>
      </c>
      <c r="C19" s="37">
        <v>3806</v>
      </c>
      <c r="D19" s="37">
        <v>3396</v>
      </c>
      <c r="E19" s="37">
        <v>3362</v>
      </c>
      <c r="F19" s="129">
        <f t="shared" si="0"/>
        <v>-0.11665790856542302</v>
      </c>
      <c r="G19" s="37">
        <f t="shared" si="1"/>
        <v>-444</v>
      </c>
      <c r="H19" s="37">
        <f t="shared" si="2"/>
        <v>-34</v>
      </c>
    </row>
    <row r="20" spans="1:8">
      <c r="A20" s="119">
        <v>20</v>
      </c>
      <c r="B20" s="118" t="s">
        <v>19</v>
      </c>
      <c r="C20" s="37">
        <v>53334</v>
      </c>
      <c r="D20" s="37">
        <v>53895</v>
      </c>
      <c r="E20" s="37">
        <v>54108</v>
      </c>
      <c r="F20" s="129">
        <f t="shared" si="0"/>
        <v>1.4512318596017549E-2</v>
      </c>
      <c r="G20" s="37">
        <f t="shared" si="1"/>
        <v>774</v>
      </c>
      <c r="H20" s="37">
        <f t="shared" si="2"/>
        <v>213</v>
      </c>
    </row>
    <row r="21" spans="1:8">
      <c r="A21" s="119">
        <v>21</v>
      </c>
      <c r="B21" s="118" t="s">
        <v>20</v>
      </c>
      <c r="C21" s="37">
        <v>8663</v>
      </c>
      <c r="D21" s="37">
        <v>9608</v>
      </c>
      <c r="E21" s="37">
        <v>9952</v>
      </c>
      <c r="F21" s="129">
        <f t="shared" si="0"/>
        <v>0.14879372042017777</v>
      </c>
      <c r="G21" s="37">
        <f t="shared" si="1"/>
        <v>1289</v>
      </c>
      <c r="H21" s="37">
        <f t="shared" si="2"/>
        <v>344</v>
      </c>
    </row>
    <row r="22" spans="1:8">
      <c r="A22" s="119">
        <v>22</v>
      </c>
      <c r="B22" s="118" t="s">
        <v>21</v>
      </c>
      <c r="C22" s="37">
        <v>150752</v>
      </c>
      <c r="D22" s="37">
        <v>151421</v>
      </c>
      <c r="E22" s="37">
        <v>150733</v>
      </c>
      <c r="F22" s="129">
        <f t="shared" si="0"/>
        <v>-1.2603481214179581E-4</v>
      </c>
      <c r="G22" s="37">
        <f t="shared" si="1"/>
        <v>-19</v>
      </c>
      <c r="H22" s="37">
        <f t="shared" si="2"/>
        <v>-688</v>
      </c>
    </row>
    <row r="23" spans="1:8">
      <c r="A23" s="119">
        <v>23</v>
      </c>
      <c r="B23" s="118" t="s">
        <v>22</v>
      </c>
      <c r="C23" s="37">
        <v>164022</v>
      </c>
      <c r="D23" s="37">
        <v>164544</v>
      </c>
      <c r="E23" s="37">
        <v>165302</v>
      </c>
      <c r="F23" s="129">
        <f t="shared" si="0"/>
        <v>7.8038311933764986E-3</v>
      </c>
      <c r="G23" s="37">
        <f t="shared" si="1"/>
        <v>1280</v>
      </c>
      <c r="H23" s="37">
        <f t="shared" si="2"/>
        <v>758</v>
      </c>
    </row>
    <row r="24" spans="1:8">
      <c r="A24" s="119">
        <v>24</v>
      </c>
      <c r="B24" s="118" t="s">
        <v>23</v>
      </c>
      <c r="C24" s="37">
        <v>90255</v>
      </c>
      <c r="D24" s="37">
        <v>89684</v>
      </c>
      <c r="E24" s="37">
        <v>89290</v>
      </c>
      <c r="F24" s="129">
        <f t="shared" si="0"/>
        <v>-1.0691928425018005E-2</v>
      </c>
      <c r="G24" s="37">
        <f t="shared" si="1"/>
        <v>-965</v>
      </c>
      <c r="H24" s="37">
        <f t="shared" si="2"/>
        <v>-394</v>
      </c>
    </row>
    <row r="25" spans="1:8">
      <c r="A25" s="119">
        <v>25</v>
      </c>
      <c r="B25" s="118" t="s">
        <v>24</v>
      </c>
      <c r="C25" s="37">
        <v>325521</v>
      </c>
      <c r="D25" s="37">
        <v>322717</v>
      </c>
      <c r="E25" s="37">
        <v>320972</v>
      </c>
      <c r="F25" s="129">
        <f t="shared" si="0"/>
        <v>-1.3974520845045328E-2</v>
      </c>
      <c r="G25" s="37">
        <f t="shared" si="1"/>
        <v>-4549</v>
      </c>
      <c r="H25" s="37">
        <f t="shared" si="2"/>
        <v>-1745</v>
      </c>
    </row>
    <row r="26" spans="1:8">
      <c r="A26" s="119">
        <v>26</v>
      </c>
      <c r="B26" s="118" t="s">
        <v>25</v>
      </c>
      <c r="C26" s="37">
        <v>19287</v>
      </c>
      <c r="D26" s="37">
        <v>18302</v>
      </c>
      <c r="E26" s="37">
        <v>18468</v>
      </c>
      <c r="F26" s="129">
        <f t="shared" si="0"/>
        <v>-4.2463835744283716E-2</v>
      </c>
      <c r="G26" s="37">
        <f t="shared" si="1"/>
        <v>-819</v>
      </c>
      <c r="H26" s="37">
        <f t="shared" si="2"/>
        <v>166</v>
      </c>
    </row>
    <row r="27" spans="1:8">
      <c r="A27" s="119">
        <v>27</v>
      </c>
      <c r="B27" s="118" t="s">
        <v>26</v>
      </c>
      <c r="C27" s="37">
        <v>65998</v>
      </c>
      <c r="D27" s="37">
        <v>69554</v>
      </c>
      <c r="E27" s="37">
        <v>69510</v>
      </c>
      <c r="F27" s="129">
        <f t="shared" si="0"/>
        <v>5.3213733749507559E-2</v>
      </c>
      <c r="G27" s="37">
        <f t="shared" si="1"/>
        <v>3512</v>
      </c>
      <c r="H27" s="37">
        <f t="shared" si="2"/>
        <v>-44</v>
      </c>
    </row>
    <row r="28" spans="1:8">
      <c r="A28" s="119">
        <v>28</v>
      </c>
      <c r="B28" s="118" t="s">
        <v>27</v>
      </c>
      <c r="C28" s="37">
        <v>112186</v>
      </c>
      <c r="D28" s="37">
        <v>115742</v>
      </c>
      <c r="E28" s="37">
        <v>116036</v>
      </c>
      <c r="F28" s="129">
        <f t="shared" si="0"/>
        <v>3.4318007594530513E-2</v>
      </c>
      <c r="G28" s="37">
        <f t="shared" si="1"/>
        <v>3850</v>
      </c>
      <c r="H28" s="37">
        <f t="shared" si="2"/>
        <v>294</v>
      </c>
    </row>
    <row r="29" spans="1:8">
      <c r="A29" s="119">
        <v>29</v>
      </c>
      <c r="B29" s="118" t="s">
        <v>28</v>
      </c>
      <c r="C29" s="37">
        <v>60086</v>
      </c>
      <c r="D29" s="37">
        <v>63955</v>
      </c>
      <c r="E29" s="37">
        <v>64607</v>
      </c>
      <c r="F29" s="129">
        <f t="shared" si="0"/>
        <v>7.5242152914156382E-2</v>
      </c>
      <c r="G29" s="37">
        <f t="shared" si="1"/>
        <v>4521</v>
      </c>
      <c r="H29" s="37">
        <f t="shared" si="2"/>
        <v>652</v>
      </c>
    </row>
    <row r="30" spans="1:8">
      <c r="A30" s="119">
        <v>30</v>
      </c>
      <c r="B30" s="118" t="s">
        <v>29</v>
      </c>
      <c r="C30" s="37">
        <v>18831</v>
      </c>
      <c r="D30" s="37">
        <v>20179</v>
      </c>
      <c r="E30" s="37">
        <v>19083</v>
      </c>
      <c r="F30" s="129">
        <f t="shared" si="0"/>
        <v>1.3382188943762944E-2</v>
      </c>
      <c r="G30" s="37">
        <f t="shared" si="1"/>
        <v>252</v>
      </c>
      <c r="H30" s="37">
        <f t="shared" si="2"/>
        <v>-1096</v>
      </c>
    </row>
    <row r="31" spans="1:8">
      <c r="A31" s="119">
        <v>31</v>
      </c>
      <c r="B31" s="118" t="s">
        <v>30</v>
      </c>
      <c r="C31" s="37">
        <v>144331</v>
      </c>
      <c r="D31" s="37">
        <v>142542</v>
      </c>
      <c r="E31" s="37">
        <v>141473</v>
      </c>
      <c r="F31" s="129">
        <f t="shared" si="0"/>
        <v>-1.9801705801248518E-2</v>
      </c>
      <c r="G31" s="37">
        <f t="shared" si="1"/>
        <v>-2858</v>
      </c>
      <c r="H31" s="37">
        <f t="shared" si="2"/>
        <v>-1069</v>
      </c>
    </row>
    <row r="32" spans="1:8">
      <c r="A32" s="119">
        <v>32</v>
      </c>
      <c r="B32" s="118" t="s">
        <v>31</v>
      </c>
      <c r="C32" s="37">
        <v>46402</v>
      </c>
      <c r="D32" s="37">
        <v>47671</v>
      </c>
      <c r="E32" s="37">
        <v>47812</v>
      </c>
      <c r="F32" s="129">
        <f t="shared" si="0"/>
        <v>3.0386621266324729E-2</v>
      </c>
      <c r="G32" s="37">
        <f t="shared" si="1"/>
        <v>1410</v>
      </c>
      <c r="H32" s="37">
        <f t="shared" si="2"/>
        <v>141</v>
      </c>
    </row>
    <row r="33" spans="1:8">
      <c r="A33" s="119">
        <v>33</v>
      </c>
      <c r="B33" s="118" t="s">
        <v>32</v>
      </c>
      <c r="C33" s="37">
        <v>138831</v>
      </c>
      <c r="D33" s="37">
        <v>131659</v>
      </c>
      <c r="E33" s="37">
        <v>129016</v>
      </c>
      <c r="F33" s="129">
        <f t="shared" si="0"/>
        <v>-7.0697466704122275E-2</v>
      </c>
      <c r="G33" s="37">
        <f t="shared" si="1"/>
        <v>-9815</v>
      </c>
      <c r="H33" s="37">
        <f t="shared" si="2"/>
        <v>-2643</v>
      </c>
    </row>
    <row r="34" spans="1:8">
      <c r="A34" s="119">
        <v>35</v>
      </c>
      <c r="B34" s="118" t="s">
        <v>33</v>
      </c>
      <c r="C34" s="37">
        <v>69850</v>
      </c>
      <c r="D34" s="37">
        <v>69423</v>
      </c>
      <c r="E34" s="37">
        <v>68068</v>
      </c>
      <c r="F34" s="129">
        <f t="shared" si="0"/>
        <v>-2.5511811023622048E-2</v>
      </c>
      <c r="G34" s="37">
        <f t="shared" si="1"/>
        <v>-1782</v>
      </c>
      <c r="H34" s="37">
        <f t="shared" si="2"/>
        <v>-1355</v>
      </c>
    </row>
    <row r="35" spans="1:8">
      <c r="A35" s="119">
        <v>36</v>
      </c>
      <c r="B35" s="118" t="s">
        <v>34</v>
      </c>
      <c r="C35" s="37">
        <v>12160</v>
      </c>
      <c r="D35" s="37">
        <v>13517</v>
      </c>
      <c r="E35" s="37">
        <v>12748</v>
      </c>
      <c r="F35" s="129">
        <f t="shared" si="0"/>
        <v>4.8355263157894735E-2</v>
      </c>
      <c r="G35" s="37">
        <f t="shared" si="1"/>
        <v>588</v>
      </c>
      <c r="H35" s="37">
        <f t="shared" si="2"/>
        <v>-769</v>
      </c>
    </row>
    <row r="36" spans="1:8">
      <c r="A36" s="119">
        <v>37</v>
      </c>
      <c r="B36" s="118" t="s">
        <v>35</v>
      </c>
      <c r="C36" s="37">
        <v>5971</v>
      </c>
      <c r="D36" s="37">
        <v>8103</v>
      </c>
      <c r="E36" s="37">
        <v>8065</v>
      </c>
      <c r="F36" s="129">
        <f t="shared" si="0"/>
        <v>0.35069502595880087</v>
      </c>
      <c r="G36" s="37">
        <f t="shared" si="1"/>
        <v>2094</v>
      </c>
      <c r="H36" s="37">
        <f t="shared" si="2"/>
        <v>-38</v>
      </c>
    </row>
    <row r="37" spans="1:8">
      <c r="A37" s="119">
        <v>38</v>
      </c>
      <c r="B37" s="118" t="s">
        <v>36</v>
      </c>
      <c r="C37" s="37">
        <v>51061</v>
      </c>
      <c r="D37" s="37">
        <v>53946</v>
      </c>
      <c r="E37" s="37">
        <v>52724</v>
      </c>
      <c r="F37" s="129">
        <f t="shared" si="0"/>
        <v>3.2568888192554005E-2</v>
      </c>
      <c r="G37" s="37">
        <f t="shared" si="1"/>
        <v>1663</v>
      </c>
      <c r="H37" s="37">
        <f t="shared" si="2"/>
        <v>-1222</v>
      </c>
    </row>
    <row r="38" spans="1:8">
      <c r="A38" s="119">
        <v>39</v>
      </c>
      <c r="B38" s="118" t="s">
        <v>37</v>
      </c>
      <c r="C38" s="37">
        <v>1416</v>
      </c>
      <c r="D38" s="37">
        <v>1567</v>
      </c>
      <c r="E38" s="37">
        <v>1562</v>
      </c>
      <c r="F38" s="129">
        <f t="shared" si="0"/>
        <v>0.10310734463276836</v>
      </c>
      <c r="G38" s="37">
        <f t="shared" si="1"/>
        <v>146</v>
      </c>
      <c r="H38" s="37">
        <f t="shared" si="2"/>
        <v>-5</v>
      </c>
    </row>
    <row r="39" spans="1:8">
      <c r="A39" s="119">
        <v>41</v>
      </c>
      <c r="B39" s="118" t="s">
        <v>38</v>
      </c>
      <c r="C39" s="37">
        <v>895969</v>
      </c>
      <c r="D39" s="37">
        <v>916156</v>
      </c>
      <c r="E39" s="37">
        <v>947367</v>
      </c>
      <c r="F39" s="129">
        <f t="shared" si="0"/>
        <v>5.7365824040787126E-2</v>
      </c>
      <c r="G39" s="37">
        <f t="shared" si="1"/>
        <v>51398</v>
      </c>
      <c r="H39" s="37">
        <f t="shared" si="2"/>
        <v>31211</v>
      </c>
    </row>
    <row r="40" spans="1:8">
      <c r="A40" s="119">
        <v>42</v>
      </c>
      <c r="B40" s="118" t="s">
        <v>39</v>
      </c>
      <c r="C40" s="37">
        <v>210729</v>
      </c>
      <c r="D40" s="37">
        <v>222300</v>
      </c>
      <c r="E40" s="37">
        <v>215361</v>
      </c>
      <c r="F40" s="129">
        <f t="shared" si="0"/>
        <v>2.1980837948265306E-2</v>
      </c>
      <c r="G40" s="37">
        <f t="shared" si="1"/>
        <v>4632</v>
      </c>
      <c r="H40" s="37">
        <f t="shared" si="2"/>
        <v>-6939</v>
      </c>
    </row>
    <row r="41" spans="1:8">
      <c r="A41" s="119">
        <v>43</v>
      </c>
      <c r="B41" s="118" t="s">
        <v>40</v>
      </c>
      <c r="C41" s="37">
        <v>297174</v>
      </c>
      <c r="D41" s="37">
        <v>301444</v>
      </c>
      <c r="E41" s="37">
        <v>298801</v>
      </c>
      <c r="F41" s="129">
        <f t="shared" si="0"/>
        <v>5.4749069568670204E-3</v>
      </c>
      <c r="G41" s="37">
        <f t="shared" si="1"/>
        <v>1627</v>
      </c>
      <c r="H41" s="37">
        <f t="shared" si="2"/>
        <v>-2643</v>
      </c>
    </row>
    <row r="42" spans="1:8">
      <c r="A42" s="119">
        <v>45</v>
      </c>
      <c r="B42" s="118" t="s">
        <v>41</v>
      </c>
      <c r="C42" s="37">
        <v>172343</v>
      </c>
      <c r="D42" s="37">
        <v>184875</v>
      </c>
      <c r="E42" s="37">
        <v>184605</v>
      </c>
      <c r="F42" s="129">
        <f t="shared" si="0"/>
        <v>7.1148813702906419E-2</v>
      </c>
      <c r="G42" s="37">
        <f t="shared" si="1"/>
        <v>12262</v>
      </c>
      <c r="H42" s="37">
        <f t="shared" si="2"/>
        <v>-270</v>
      </c>
    </row>
    <row r="43" spans="1:8">
      <c r="A43" s="119">
        <v>46</v>
      </c>
      <c r="B43" s="118" t="s">
        <v>42</v>
      </c>
      <c r="C43" s="37">
        <v>607394</v>
      </c>
      <c r="D43" s="37">
        <v>637965</v>
      </c>
      <c r="E43" s="37">
        <v>635466</v>
      </c>
      <c r="F43" s="129">
        <f t="shared" si="0"/>
        <v>4.6217117719305756E-2</v>
      </c>
      <c r="G43" s="37">
        <f t="shared" si="1"/>
        <v>28072</v>
      </c>
      <c r="H43" s="37">
        <f t="shared" si="2"/>
        <v>-2499</v>
      </c>
    </row>
    <row r="44" spans="1:8">
      <c r="A44" s="119">
        <v>47</v>
      </c>
      <c r="B44" s="118" t="s">
        <v>43</v>
      </c>
      <c r="C44" s="37">
        <v>1202851</v>
      </c>
      <c r="D44" s="37">
        <v>1223314</v>
      </c>
      <c r="E44" s="37">
        <v>1216062</v>
      </c>
      <c r="F44" s="129">
        <f t="shared" si="0"/>
        <v>1.0983072716404609E-2</v>
      </c>
      <c r="G44" s="37">
        <f t="shared" si="1"/>
        <v>13211</v>
      </c>
      <c r="H44" s="37">
        <f t="shared" si="2"/>
        <v>-7252</v>
      </c>
    </row>
    <row r="45" spans="1:8">
      <c r="A45" s="119">
        <v>49</v>
      </c>
      <c r="B45" s="118" t="s">
        <v>44</v>
      </c>
      <c r="C45" s="37">
        <v>516798</v>
      </c>
      <c r="D45" s="37">
        <v>509624</v>
      </c>
      <c r="E45" s="37">
        <v>503465</v>
      </c>
      <c r="F45" s="129">
        <f t="shared" si="0"/>
        <v>-2.5799248449103904E-2</v>
      </c>
      <c r="G45" s="37">
        <f t="shared" si="1"/>
        <v>-13333</v>
      </c>
      <c r="H45" s="37">
        <f t="shared" si="2"/>
        <v>-6159</v>
      </c>
    </row>
    <row r="46" spans="1:8">
      <c r="A46" s="119">
        <v>50</v>
      </c>
      <c r="B46" s="118" t="s">
        <v>45</v>
      </c>
      <c r="C46" s="37">
        <v>14289</v>
      </c>
      <c r="D46" s="37">
        <v>14298</v>
      </c>
      <c r="E46" s="37">
        <v>14204</v>
      </c>
      <c r="F46" s="129">
        <f t="shared" si="0"/>
        <v>-5.9486318146826228E-3</v>
      </c>
      <c r="G46" s="37">
        <f t="shared" si="1"/>
        <v>-85</v>
      </c>
      <c r="H46" s="37">
        <f t="shared" si="2"/>
        <v>-94</v>
      </c>
    </row>
    <row r="47" spans="1:8">
      <c r="A47" s="119">
        <v>51</v>
      </c>
      <c r="B47" s="118" t="s">
        <v>46</v>
      </c>
      <c r="C47" s="37">
        <v>5056</v>
      </c>
      <c r="D47" s="37">
        <v>5032</v>
      </c>
      <c r="E47" s="37">
        <v>5070</v>
      </c>
      <c r="F47" s="129">
        <f t="shared" si="0"/>
        <v>2.7689873417721519E-3</v>
      </c>
      <c r="G47" s="37">
        <f t="shared" si="1"/>
        <v>14</v>
      </c>
      <c r="H47" s="37">
        <f t="shared" si="2"/>
        <v>38</v>
      </c>
    </row>
    <row r="48" spans="1:8">
      <c r="A48" s="119">
        <v>52</v>
      </c>
      <c r="B48" s="118" t="s">
        <v>47</v>
      </c>
      <c r="C48" s="37">
        <v>179533</v>
      </c>
      <c r="D48" s="37">
        <v>185191</v>
      </c>
      <c r="E48" s="37">
        <v>183191</v>
      </c>
      <c r="F48" s="129">
        <f t="shared" si="0"/>
        <v>2.0375084246350254E-2</v>
      </c>
      <c r="G48" s="37">
        <f t="shared" si="1"/>
        <v>3658</v>
      </c>
      <c r="H48" s="37">
        <f t="shared" si="2"/>
        <v>-2000</v>
      </c>
    </row>
    <row r="49" spans="1:8">
      <c r="A49" s="119">
        <v>53</v>
      </c>
      <c r="B49" s="118" t="s">
        <v>48</v>
      </c>
      <c r="C49" s="37">
        <v>23824</v>
      </c>
      <c r="D49" s="37">
        <v>25091</v>
      </c>
      <c r="E49" s="37">
        <v>23596</v>
      </c>
      <c r="F49" s="129">
        <f t="shared" si="0"/>
        <v>-9.5701813297515113E-3</v>
      </c>
      <c r="G49" s="37">
        <f t="shared" si="1"/>
        <v>-228</v>
      </c>
      <c r="H49" s="37">
        <f t="shared" si="2"/>
        <v>-1495</v>
      </c>
    </row>
    <row r="50" spans="1:8">
      <c r="A50" s="119">
        <v>55</v>
      </c>
      <c r="B50" s="118" t="s">
        <v>49</v>
      </c>
      <c r="C50" s="37">
        <v>179591</v>
      </c>
      <c r="D50" s="37">
        <v>178497</v>
      </c>
      <c r="E50" s="37">
        <v>176703</v>
      </c>
      <c r="F50" s="129">
        <f t="shared" si="0"/>
        <v>-1.6080984013675519E-2</v>
      </c>
      <c r="G50" s="37">
        <f t="shared" si="1"/>
        <v>-2888</v>
      </c>
      <c r="H50" s="37">
        <f t="shared" si="2"/>
        <v>-1794</v>
      </c>
    </row>
    <row r="51" spans="1:8">
      <c r="A51" s="119">
        <v>56</v>
      </c>
      <c r="B51" s="118" t="s">
        <v>50</v>
      </c>
      <c r="C51" s="37">
        <v>541659</v>
      </c>
      <c r="D51" s="37">
        <v>574658</v>
      </c>
      <c r="E51" s="37">
        <v>568268</v>
      </c>
      <c r="F51" s="129">
        <f t="shared" si="0"/>
        <v>4.912500300004246E-2</v>
      </c>
      <c r="G51" s="37">
        <f t="shared" si="1"/>
        <v>26609</v>
      </c>
      <c r="H51" s="37">
        <f t="shared" si="2"/>
        <v>-6390</v>
      </c>
    </row>
    <row r="52" spans="1:8">
      <c r="A52" s="119">
        <v>58</v>
      </c>
      <c r="B52" s="118" t="s">
        <v>51</v>
      </c>
      <c r="C52" s="37">
        <v>15461</v>
      </c>
      <c r="D52" s="37">
        <v>19600</v>
      </c>
      <c r="E52" s="37">
        <v>19887</v>
      </c>
      <c r="F52" s="129">
        <f t="shared" si="0"/>
        <v>0.28626867602354311</v>
      </c>
      <c r="G52" s="37">
        <f t="shared" si="1"/>
        <v>4426</v>
      </c>
      <c r="H52" s="37">
        <f t="shared" si="2"/>
        <v>287</v>
      </c>
    </row>
    <row r="53" spans="1:8">
      <c r="A53" s="119">
        <v>59</v>
      </c>
      <c r="B53" s="118" t="s">
        <v>52</v>
      </c>
      <c r="C53" s="37">
        <v>18005</v>
      </c>
      <c r="D53" s="37">
        <v>16529</v>
      </c>
      <c r="E53" s="37">
        <v>16329</v>
      </c>
      <c r="F53" s="129">
        <f t="shared" si="0"/>
        <v>-9.3085254096084424E-2</v>
      </c>
      <c r="G53" s="37">
        <f t="shared" si="1"/>
        <v>-1676</v>
      </c>
      <c r="H53" s="37">
        <f t="shared" si="2"/>
        <v>-200</v>
      </c>
    </row>
    <row r="54" spans="1:8">
      <c r="A54" s="119">
        <v>60</v>
      </c>
      <c r="B54" s="118" t="s">
        <v>53</v>
      </c>
      <c r="C54" s="37">
        <v>7984</v>
      </c>
      <c r="D54" s="37">
        <v>8724</v>
      </c>
      <c r="E54" s="37">
        <v>8739</v>
      </c>
      <c r="F54" s="129">
        <f t="shared" si="0"/>
        <v>9.456412825651303E-2</v>
      </c>
      <c r="G54" s="37">
        <f t="shared" si="1"/>
        <v>755</v>
      </c>
      <c r="H54" s="37">
        <f t="shared" si="2"/>
        <v>15</v>
      </c>
    </row>
    <row r="55" spans="1:8">
      <c r="A55" s="119">
        <v>61</v>
      </c>
      <c r="B55" s="118" t="s">
        <v>54</v>
      </c>
      <c r="C55" s="37">
        <v>16245</v>
      </c>
      <c r="D55" s="37">
        <v>18088</v>
      </c>
      <c r="E55" s="37">
        <v>18112</v>
      </c>
      <c r="F55" s="129">
        <f t="shared" si="0"/>
        <v>0.11492767005232379</v>
      </c>
      <c r="G55" s="37">
        <f t="shared" si="1"/>
        <v>1867</v>
      </c>
      <c r="H55" s="37">
        <f t="shared" si="2"/>
        <v>24</v>
      </c>
    </row>
    <row r="56" spans="1:8">
      <c r="A56" s="119">
        <v>62</v>
      </c>
      <c r="B56" s="118" t="s">
        <v>55</v>
      </c>
      <c r="C56" s="37">
        <v>49180</v>
      </c>
      <c r="D56" s="37">
        <v>54268</v>
      </c>
      <c r="E56" s="37">
        <v>54420</v>
      </c>
      <c r="F56" s="129">
        <f t="shared" si="0"/>
        <v>0.10654737698251322</v>
      </c>
      <c r="G56" s="37">
        <f t="shared" si="1"/>
        <v>5240</v>
      </c>
      <c r="H56" s="37">
        <f t="shared" si="2"/>
        <v>152</v>
      </c>
    </row>
    <row r="57" spans="1:8">
      <c r="A57" s="119">
        <v>63</v>
      </c>
      <c r="B57" s="118" t="s">
        <v>56</v>
      </c>
      <c r="C57" s="37">
        <v>25949</v>
      </c>
      <c r="D57" s="37">
        <v>25171</v>
      </c>
      <c r="E57" s="37">
        <v>24416</v>
      </c>
      <c r="F57" s="129">
        <f t="shared" si="0"/>
        <v>-5.9077421095225249E-2</v>
      </c>
      <c r="G57" s="37">
        <f t="shared" si="1"/>
        <v>-1533</v>
      </c>
      <c r="H57" s="37">
        <f t="shared" si="2"/>
        <v>-755</v>
      </c>
    </row>
    <row r="58" spans="1:8">
      <c r="A58" s="119">
        <v>64</v>
      </c>
      <c r="B58" s="118" t="s">
        <v>57</v>
      </c>
      <c r="C58" s="37">
        <v>68346</v>
      </c>
      <c r="D58" s="37">
        <v>66358</v>
      </c>
      <c r="E58" s="37">
        <v>65525</v>
      </c>
      <c r="F58" s="129">
        <f t="shared" si="0"/>
        <v>-4.1275275802534164E-2</v>
      </c>
      <c r="G58" s="37">
        <f t="shared" si="1"/>
        <v>-2821</v>
      </c>
      <c r="H58" s="37">
        <f t="shared" si="2"/>
        <v>-833</v>
      </c>
    </row>
    <row r="59" spans="1:8">
      <c r="A59" s="119">
        <v>65</v>
      </c>
      <c r="B59" s="118" t="s">
        <v>58</v>
      </c>
      <c r="C59" s="37">
        <v>22207</v>
      </c>
      <c r="D59" s="37">
        <v>20854</v>
      </c>
      <c r="E59" s="37">
        <v>20722</v>
      </c>
      <c r="F59" s="129">
        <f t="shared" si="0"/>
        <v>-6.687080650245418E-2</v>
      </c>
      <c r="G59" s="37">
        <f t="shared" si="1"/>
        <v>-1485</v>
      </c>
      <c r="H59" s="37">
        <f t="shared" si="2"/>
        <v>-132</v>
      </c>
    </row>
    <row r="60" spans="1:8">
      <c r="A60" s="119">
        <v>66</v>
      </c>
      <c r="B60" s="118" t="s">
        <v>59</v>
      </c>
      <c r="C60" s="37">
        <v>42465</v>
      </c>
      <c r="D60" s="37">
        <v>45458</v>
      </c>
      <c r="E60" s="37">
        <v>44874</v>
      </c>
      <c r="F60" s="129">
        <f t="shared" si="0"/>
        <v>5.6729070999646768E-2</v>
      </c>
      <c r="G60" s="37">
        <f t="shared" si="1"/>
        <v>2409</v>
      </c>
      <c r="H60" s="37">
        <f t="shared" si="2"/>
        <v>-584</v>
      </c>
    </row>
    <row r="61" spans="1:8">
      <c r="A61" s="119">
        <v>68</v>
      </c>
      <c r="B61" s="118" t="s">
        <v>60</v>
      </c>
      <c r="C61" s="37">
        <v>86989</v>
      </c>
      <c r="D61" s="37">
        <v>98745</v>
      </c>
      <c r="E61" s="37">
        <v>99231</v>
      </c>
      <c r="F61" s="129">
        <f t="shared" si="0"/>
        <v>0.14073043718171263</v>
      </c>
      <c r="G61" s="37">
        <f t="shared" si="1"/>
        <v>12242</v>
      </c>
      <c r="H61" s="37">
        <f t="shared" si="2"/>
        <v>486</v>
      </c>
    </row>
    <row r="62" spans="1:8">
      <c r="A62" s="119">
        <v>69</v>
      </c>
      <c r="B62" s="118" t="s">
        <v>61</v>
      </c>
      <c r="C62" s="37">
        <v>133188</v>
      </c>
      <c r="D62" s="37">
        <v>138237</v>
      </c>
      <c r="E62" s="37">
        <v>137187</v>
      </c>
      <c r="F62" s="129">
        <f t="shared" si="0"/>
        <v>3.002522749797279E-2</v>
      </c>
      <c r="G62" s="37">
        <f t="shared" si="1"/>
        <v>3999</v>
      </c>
      <c r="H62" s="37">
        <f t="shared" si="2"/>
        <v>-1050</v>
      </c>
    </row>
    <row r="63" spans="1:8">
      <c r="A63" s="119">
        <v>70</v>
      </c>
      <c r="B63" s="118" t="s">
        <v>62</v>
      </c>
      <c r="C63" s="37">
        <v>175559</v>
      </c>
      <c r="D63" s="37">
        <v>175358</v>
      </c>
      <c r="E63" s="37">
        <v>173844</v>
      </c>
      <c r="F63" s="129">
        <f t="shared" si="0"/>
        <v>-9.7687956755278856E-3</v>
      </c>
      <c r="G63" s="37">
        <f t="shared" si="1"/>
        <v>-1715</v>
      </c>
      <c r="H63" s="37">
        <f t="shared" si="2"/>
        <v>-1514</v>
      </c>
    </row>
    <row r="64" spans="1:8">
      <c r="A64" s="119">
        <v>71</v>
      </c>
      <c r="B64" s="118" t="s">
        <v>63</v>
      </c>
      <c r="C64" s="37">
        <v>125642</v>
      </c>
      <c r="D64" s="37">
        <v>132628</v>
      </c>
      <c r="E64" s="37">
        <v>131770</v>
      </c>
      <c r="F64" s="129">
        <f t="shared" si="0"/>
        <v>4.8773499307556388E-2</v>
      </c>
      <c r="G64" s="37">
        <f t="shared" si="1"/>
        <v>6128</v>
      </c>
      <c r="H64" s="37">
        <f t="shared" si="2"/>
        <v>-858</v>
      </c>
    </row>
    <row r="65" spans="1:8">
      <c r="A65" s="119">
        <v>72</v>
      </c>
      <c r="B65" s="118" t="s">
        <v>64</v>
      </c>
      <c r="C65" s="37">
        <v>6439</v>
      </c>
      <c r="D65" s="37">
        <v>7099</v>
      </c>
      <c r="E65" s="37">
        <v>7010</v>
      </c>
      <c r="F65" s="129">
        <f t="shared" si="0"/>
        <v>8.8678366205932599E-2</v>
      </c>
      <c r="G65" s="37">
        <f t="shared" si="1"/>
        <v>571</v>
      </c>
      <c r="H65" s="37">
        <f t="shared" si="2"/>
        <v>-89</v>
      </c>
    </row>
    <row r="66" spans="1:8">
      <c r="A66" s="119">
        <v>73</v>
      </c>
      <c r="B66" s="118" t="s">
        <v>65</v>
      </c>
      <c r="C66" s="37">
        <v>48993</v>
      </c>
      <c r="D66" s="37">
        <v>46773</v>
      </c>
      <c r="E66" s="37">
        <v>47265</v>
      </c>
      <c r="F66" s="129">
        <f t="shared" si="0"/>
        <v>-3.5270344743126569E-2</v>
      </c>
      <c r="G66" s="37">
        <f t="shared" si="1"/>
        <v>-1728</v>
      </c>
      <c r="H66" s="37">
        <f t="shared" si="2"/>
        <v>492</v>
      </c>
    </row>
    <row r="67" spans="1:8">
      <c r="A67" s="119">
        <v>74</v>
      </c>
      <c r="B67" s="118" t="s">
        <v>66</v>
      </c>
      <c r="C67" s="37">
        <v>24167</v>
      </c>
      <c r="D67" s="37">
        <v>27792</v>
      </c>
      <c r="E67" s="37">
        <v>28429</v>
      </c>
      <c r="F67" s="129">
        <f t="shared" ref="F67:F90" si="3">(E67-C67)/C67</f>
        <v>0.17635618819050772</v>
      </c>
      <c r="G67" s="37">
        <f t="shared" ref="G67:G90" si="4">E67-C67</f>
        <v>4262</v>
      </c>
      <c r="H67" s="37">
        <f t="shared" ref="H67:H90" si="5">E67-D67</f>
        <v>637</v>
      </c>
    </row>
    <row r="68" spans="1:8">
      <c r="A68" s="119">
        <v>75</v>
      </c>
      <c r="B68" s="118" t="s">
        <v>67</v>
      </c>
      <c r="C68" s="37">
        <v>6210</v>
      </c>
      <c r="D68" s="37">
        <v>6750</v>
      </c>
      <c r="E68" s="37">
        <v>6543</v>
      </c>
      <c r="F68" s="129">
        <f t="shared" si="3"/>
        <v>5.3623188405797099E-2</v>
      </c>
      <c r="G68" s="37">
        <f t="shared" si="4"/>
        <v>333</v>
      </c>
      <c r="H68" s="37">
        <f t="shared" si="5"/>
        <v>-207</v>
      </c>
    </row>
    <row r="69" spans="1:8">
      <c r="A69" s="119">
        <v>77</v>
      </c>
      <c r="B69" s="118" t="s">
        <v>68</v>
      </c>
      <c r="C69" s="37">
        <v>26756</v>
      </c>
      <c r="D69" s="37">
        <v>25865</v>
      </c>
      <c r="E69" s="37">
        <v>25803</v>
      </c>
      <c r="F69" s="129">
        <f t="shared" si="3"/>
        <v>-3.5618179100014948E-2</v>
      </c>
      <c r="G69" s="37">
        <f t="shared" si="4"/>
        <v>-953</v>
      </c>
      <c r="H69" s="37">
        <f t="shared" si="5"/>
        <v>-62</v>
      </c>
    </row>
    <row r="70" spans="1:8">
      <c r="A70" s="119">
        <v>78</v>
      </c>
      <c r="B70" s="118" t="s">
        <v>69</v>
      </c>
      <c r="C70" s="37">
        <v>22321</v>
      </c>
      <c r="D70" s="37">
        <v>31259</v>
      </c>
      <c r="E70" s="37">
        <v>29174</v>
      </c>
      <c r="F70" s="129">
        <f t="shared" si="3"/>
        <v>0.30702029478965998</v>
      </c>
      <c r="G70" s="37">
        <f t="shared" si="4"/>
        <v>6853</v>
      </c>
      <c r="H70" s="37">
        <f t="shared" si="5"/>
        <v>-2085</v>
      </c>
    </row>
    <row r="71" spans="1:8">
      <c r="A71" s="119">
        <v>79</v>
      </c>
      <c r="B71" s="118" t="s">
        <v>70</v>
      </c>
      <c r="C71" s="37">
        <v>44833</v>
      </c>
      <c r="D71" s="37">
        <v>45436</v>
      </c>
      <c r="E71" s="37">
        <v>44425</v>
      </c>
      <c r="F71" s="129">
        <f t="shared" si="3"/>
        <v>-9.1004394084714391E-3</v>
      </c>
      <c r="G71" s="37">
        <f t="shared" si="4"/>
        <v>-408</v>
      </c>
      <c r="H71" s="37">
        <f t="shared" si="5"/>
        <v>-1011</v>
      </c>
    </row>
    <row r="72" spans="1:8">
      <c r="A72" s="119">
        <v>80</v>
      </c>
      <c r="B72" s="118" t="s">
        <v>71</v>
      </c>
      <c r="C72" s="37">
        <v>204346</v>
      </c>
      <c r="D72" s="37">
        <v>209556</v>
      </c>
      <c r="E72" s="37">
        <v>207252</v>
      </c>
      <c r="F72" s="129">
        <f t="shared" si="3"/>
        <v>1.4220978144911082E-2</v>
      </c>
      <c r="G72" s="37">
        <f t="shared" si="4"/>
        <v>2906</v>
      </c>
      <c r="H72" s="37">
        <f t="shared" si="5"/>
        <v>-2304</v>
      </c>
    </row>
    <row r="73" spans="1:8">
      <c r="A73" s="119">
        <v>81</v>
      </c>
      <c r="B73" s="118" t="s">
        <v>72</v>
      </c>
      <c r="C73" s="37">
        <v>455610</v>
      </c>
      <c r="D73" s="37">
        <v>518151</v>
      </c>
      <c r="E73" s="37">
        <v>519736</v>
      </c>
      <c r="F73" s="129">
        <f t="shared" si="3"/>
        <v>0.14074756919295012</v>
      </c>
      <c r="G73" s="37">
        <f t="shared" si="4"/>
        <v>64126</v>
      </c>
      <c r="H73" s="37">
        <f t="shared" si="5"/>
        <v>1585</v>
      </c>
    </row>
    <row r="74" spans="1:8">
      <c r="A74" s="119">
        <v>82</v>
      </c>
      <c r="B74" s="118" t="s">
        <v>73</v>
      </c>
      <c r="C74" s="37">
        <v>305350</v>
      </c>
      <c r="D74" s="37">
        <v>312049</v>
      </c>
      <c r="E74" s="37">
        <v>309336</v>
      </c>
      <c r="F74" s="129">
        <f t="shared" si="3"/>
        <v>1.3053872605207139E-2</v>
      </c>
      <c r="G74" s="37">
        <f t="shared" si="4"/>
        <v>3986</v>
      </c>
      <c r="H74" s="37">
        <f t="shared" si="5"/>
        <v>-2713</v>
      </c>
    </row>
    <row r="75" spans="1:8">
      <c r="A75" s="119">
        <v>84</v>
      </c>
      <c r="B75" s="118" t="s">
        <v>74</v>
      </c>
      <c r="C75" s="37">
        <v>19250</v>
      </c>
      <c r="D75" s="37">
        <v>34315</v>
      </c>
      <c r="E75" s="37">
        <v>35112</v>
      </c>
      <c r="F75" s="129">
        <f t="shared" si="3"/>
        <v>0.82399999999999995</v>
      </c>
      <c r="G75" s="37">
        <f t="shared" si="4"/>
        <v>15862</v>
      </c>
      <c r="H75" s="37">
        <f t="shared" si="5"/>
        <v>797</v>
      </c>
    </row>
    <row r="76" spans="1:8">
      <c r="A76" s="119">
        <v>85</v>
      </c>
      <c r="B76" s="118" t="s">
        <v>75</v>
      </c>
      <c r="C76" s="37">
        <v>418673</v>
      </c>
      <c r="D76" s="37">
        <v>451376</v>
      </c>
      <c r="E76" s="37">
        <v>455609</v>
      </c>
      <c r="F76" s="129">
        <f t="shared" si="3"/>
        <v>8.8221595373955325E-2</v>
      </c>
      <c r="G76" s="37">
        <f t="shared" si="4"/>
        <v>36936</v>
      </c>
      <c r="H76" s="37">
        <f t="shared" si="5"/>
        <v>4233</v>
      </c>
    </row>
    <row r="77" spans="1:8">
      <c r="A77" s="119">
        <v>86</v>
      </c>
      <c r="B77" s="118" t="s">
        <v>76</v>
      </c>
      <c r="C77" s="37">
        <v>171210</v>
      </c>
      <c r="D77" s="37">
        <v>185601</v>
      </c>
      <c r="E77" s="37">
        <v>183955</v>
      </c>
      <c r="F77" s="129">
        <f t="shared" si="3"/>
        <v>7.4440745283569879E-2</v>
      </c>
      <c r="G77" s="37">
        <f t="shared" si="4"/>
        <v>12745</v>
      </c>
      <c r="H77" s="37">
        <f t="shared" si="5"/>
        <v>-1646</v>
      </c>
    </row>
    <row r="78" spans="1:8">
      <c r="A78" s="119">
        <v>87</v>
      </c>
      <c r="B78" s="118" t="s">
        <v>77</v>
      </c>
      <c r="C78" s="37">
        <v>20060</v>
      </c>
      <c r="D78" s="37">
        <v>19705</v>
      </c>
      <c r="E78" s="37">
        <v>19775</v>
      </c>
      <c r="F78" s="129">
        <f t="shared" si="3"/>
        <v>-1.4207377866400797E-2</v>
      </c>
      <c r="G78" s="37">
        <f t="shared" si="4"/>
        <v>-285</v>
      </c>
      <c r="H78" s="37">
        <f t="shared" si="5"/>
        <v>70</v>
      </c>
    </row>
    <row r="79" spans="1:8">
      <c r="A79" s="119">
        <v>88</v>
      </c>
      <c r="B79" s="118" t="s">
        <v>78</v>
      </c>
      <c r="C79" s="37">
        <v>36654</v>
      </c>
      <c r="D79" s="37">
        <v>40066</v>
      </c>
      <c r="E79" s="37">
        <v>40204</v>
      </c>
      <c r="F79" s="129">
        <f t="shared" si="3"/>
        <v>9.6851639657336175E-2</v>
      </c>
      <c r="G79" s="37">
        <f t="shared" si="4"/>
        <v>3550</v>
      </c>
      <c r="H79" s="37">
        <f t="shared" si="5"/>
        <v>138</v>
      </c>
    </row>
    <row r="80" spans="1:8">
      <c r="A80" s="119">
        <v>90</v>
      </c>
      <c r="B80" s="118" t="s">
        <v>79</v>
      </c>
      <c r="C80" s="37">
        <v>10776</v>
      </c>
      <c r="D80" s="37">
        <v>10640</v>
      </c>
      <c r="E80" s="37">
        <v>10555</v>
      </c>
      <c r="F80" s="129">
        <f t="shared" si="3"/>
        <v>-2.0508537490720118E-2</v>
      </c>
      <c r="G80" s="37">
        <f t="shared" si="4"/>
        <v>-221</v>
      </c>
      <c r="H80" s="37">
        <f t="shared" si="5"/>
        <v>-85</v>
      </c>
    </row>
    <row r="81" spans="1:8">
      <c r="A81" s="119">
        <v>91</v>
      </c>
      <c r="B81" s="118" t="s">
        <v>80</v>
      </c>
      <c r="C81" s="37">
        <v>2364</v>
      </c>
      <c r="D81" s="37">
        <v>2624</v>
      </c>
      <c r="E81" s="37">
        <v>2900</v>
      </c>
      <c r="F81" s="129">
        <f t="shared" si="3"/>
        <v>0.22673434856175972</v>
      </c>
      <c r="G81" s="37">
        <f t="shared" si="4"/>
        <v>536</v>
      </c>
      <c r="H81" s="37">
        <f t="shared" si="5"/>
        <v>276</v>
      </c>
    </row>
    <row r="82" spans="1:8">
      <c r="A82" s="119">
        <v>92</v>
      </c>
      <c r="B82" s="118" t="s">
        <v>81</v>
      </c>
      <c r="C82" s="37">
        <v>11001</v>
      </c>
      <c r="D82" s="37">
        <v>10458</v>
      </c>
      <c r="E82" s="37">
        <v>10076</v>
      </c>
      <c r="F82" s="129">
        <f t="shared" si="3"/>
        <v>-8.408326515771293E-2</v>
      </c>
      <c r="G82" s="37">
        <f t="shared" si="4"/>
        <v>-925</v>
      </c>
      <c r="H82" s="37">
        <f t="shared" si="5"/>
        <v>-382</v>
      </c>
    </row>
    <row r="83" spans="1:8">
      <c r="A83" s="119">
        <v>93</v>
      </c>
      <c r="B83" s="118" t="s">
        <v>82</v>
      </c>
      <c r="C83" s="37">
        <v>39549</v>
      </c>
      <c r="D83" s="37">
        <v>41313</v>
      </c>
      <c r="E83" s="37">
        <v>40799</v>
      </c>
      <c r="F83" s="129">
        <f t="shared" si="3"/>
        <v>3.1606361728488713E-2</v>
      </c>
      <c r="G83" s="37">
        <f t="shared" si="4"/>
        <v>1250</v>
      </c>
      <c r="H83" s="37">
        <f t="shared" si="5"/>
        <v>-514</v>
      </c>
    </row>
    <row r="84" spans="1:8">
      <c r="A84" s="119">
        <v>94</v>
      </c>
      <c r="B84" s="118" t="s">
        <v>83</v>
      </c>
      <c r="C84" s="37">
        <v>39893</v>
      </c>
      <c r="D84" s="37">
        <v>42281</v>
      </c>
      <c r="E84" s="37">
        <v>42284</v>
      </c>
      <c r="F84" s="129">
        <f t="shared" si="3"/>
        <v>5.9935326999724266E-2</v>
      </c>
      <c r="G84" s="37">
        <f t="shared" si="4"/>
        <v>2391</v>
      </c>
      <c r="H84" s="37">
        <f t="shared" si="5"/>
        <v>3</v>
      </c>
    </row>
    <row r="85" spans="1:8">
      <c r="A85" s="119">
        <v>95</v>
      </c>
      <c r="B85" s="118" t="s">
        <v>84</v>
      </c>
      <c r="C85" s="37">
        <v>59786</v>
      </c>
      <c r="D85" s="37">
        <v>58986</v>
      </c>
      <c r="E85" s="37">
        <v>58559</v>
      </c>
      <c r="F85" s="129">
        <f t="shared" si="3"/>
        <v>-2.05231994112334E-2</v>
      </c>
      <c r="G85" s="37">
        <f t="shared" si="4"/>
        <v>-1227</v>
      </c>
      <c r="H85" s="37">
        <f t="shared" si="5"/>
        <v>-427</v>
      </c>
    </row>
    <row r="86" spans="1:8">
      <c r="A86" s="119">
        <v>96</v>
      </c>
      <c r="B86" s="118" t="s">
        <v>85</v>
      </c>
      <c r="C86" s="37">
        <v>97569</v>
      </c>
      <c r="D86" s="37">
        <v>99118</v>
      </c>
      <c r="E86" s="37">
        <v>97172</v>
      </c>
      <c r="F86" s="129">
        <f t="shared" si="3"/>
        <v>-4.0689153317139664E-3</v>
      </c>
      <c r="G86" s="37">
        <f t="shared" si="4"/>
        <v>-397</v>
      </c>
      <c r="H86" s="37">
        <f t="shared" si="5"/>
        <v>-1946</v>
      </c>
    </row>
    <row r="87" spans="1:8">
      <c r="A87" s="119">
        <v>97</v>
      </c>
      <c r="B87" s="118" t="s">
        <v>86</v>
      </c>
      <c r="C87" s="37">
        <v>36966</v>
      </c>
      <c r="D87" s="37">
        <v>29979</v>
      </c>
      <c r="E87" s="37">
        <v>29212</v>
      </c>
      <c r="F87" s="129">
        <f t="shared" si="3"/>
        <v>-0.20976032029432451</v>
      </c>
      <c r="G87" s="37">
        <f t="shared" si="4"/>
        <v>-7754</v>
      </c>
      <c r="H87" s="37">
        <f t="shared" si="5"/>
        <v>-767</v>
      </c>
    </row>
    <row r="88" spans="1:8">
      <c r="A88" s="119">
        <v>98</v>
      </c>
      <c r="B88" s="118" t="s">
        <v>87</v>
      </c>
      <c r="C88" s="37">
        <v>1185</v>
      </c>
      <c r="D88" s="37">
        <v>1113</v>
      </c>
      <c r="E88" s="37">
        <v>1117</v>
      </c>
      <c r="F88" s="129">
        <f t="shared" si="3"/>
        <v>-5.7383966244725741E-2</v>
      </c>
      <c r="G88" s="37">
        <f t="shared" si="4"/>
        <v>-68</v>
      </c>
      <c r="H88" s="37">
        <f t="shared" si="5"/>
        <v>4</v>
      </c>
    </row>
    <row r="89" spans="1:8">
      <c r="A89" s="119">
        <v>99</v>
      </c>
      <c r="B89" s="118" t="s">
        <v>88</v>
      </c>
      <c r="C89" s="37">
        <v>3264</v>
      </c>
      <c r="D89" s="37">
        <v>3866</v>
      </c>
      <c r="E89" s="37">
        <v>3972</v>
      </c>
      <c r="F89" s="129">
        <f t="shared" si="3"/>
        <v>0.21691176470588236</v>
      </c>
      <c r="G89" s="37">
        <f t="shared" si="4"/>
        <v>708</v>
      </c>
      <c r="H89" s="37">
        <f t="shared" si="5"/>
        <v>106</v>
      </c>
    </row>
    <row r="90" spans="1:8" ht="14.5" customHeight="1">
      <c r="A90" s="173" t="s">
        <v>89</v>
      </c>
      <c r="B90" s="173"/>
      <c r="C90" s="37">
        <v>10738584</v>
      </c>
      <c r="D90" s="37">
        <v>11058704</v>
      </c>
      <c r="E90" s="37">
        <v>11010732</v>
      </c>
      <c r="F90" s="129">
        <f t="shared" si="3"/>
        <v>2.5343006117007606E-2</v>
      </c>
      <c r="G90" s="37">
        <f t="shared" si="4"/>
        <v>272148</v>
      </c>
      <c r="H90" s="37">
        <f t="shared" si="5"/>
        <v>-47972</v>
      </c>
    </row>
  </sheetData>
  <mergeCells count="1">
    <mergeCell ref="A90:B9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20</vt:i4>
      </vt:variant>
    </vt:vector>
  </HeadingPairs>
  <TitlesOfParts>
    <vt:vector size="20" baseType="lpstr">
      <vt:lpstr>Endeksler</vt:lpstr>
      <vt:lpstr>4a_Sektör</vt:lpstr>
      <vt:lpstr>4a_İmalat_Sektör</vt:lpstr>
      <vt:lpstr>4a_İşyeri_Sektör</vt:lpstr>
      <vt:lpstr>4a_İl</vt:lpstr>
      <vt:lpstr>4b_Esnaf_İl</vt:lpstr>
      <vt:lpstr>4b_Tarım_İl</vt:lpstr>
      <vt:lpstr>4c_Kamu_İl </vt:lpstr>
      <vt:lpstr>4a_İşyeri_İl</vt:lpstr>
      <vt:lpstr>4a_Kadın_Sektör</vt:lpstr>
      <vt:lpstr>4a_Kadın_İmalat_Sektör</vt:lpstr>
      <vt:lpstr>4a_Kadın_İl</vt:lpstr>
      <vt:lpstr>İşsizlikSigortası_Başvuru</vt:lpstr>
      <vt:lpstr>İşsizlikSigortası_Ödeme</vt:lpstr>
      <vt:lpstr>Ortalama_Günlük_Kazanç_Sektör</vt:lpstr>
      <vt:lpstr>Ortalama_Günlük_Kazanç_İl</vt:lpstr>
      <vt:lpstr>KOBİ_İşyeri_İl</vt:lpstr>
      <vt:lpstr>KOBİ_İşyeri_Sektör</vt:lpstr>
      <vt:lpstr>KOBİ_Sigortalı_İl</vt:lpstr>
      <vt:lpstr>KOBİ_Sigortalı_Sektör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tepav</dc:creator>
  <cp:lastModifiedBy>ASUS 14</cp:lastModifiedBy>
  <dcterms:created xsi:type="dcterms:W3CDTF">2011-08-11T09:01:00Z</dcterms:created>
  <dcterms:modified xsi:type="dcterms:W3CDTF">2016-05-16T11:47:29Z</dcterms:modified>
</cp:coreProperties>
</file>