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autoCompressPictures="0" defaultThemeVersion="124226"/>
  <bookViews>
    <workbookView xWindow="0" yWindow="0" windowWidth="4620" windowHeight="7260" tabRatio="837" firstSheet="11" activeTab="15"/>
  </bookViews>
  <sheets>
    <sheet name="Endeksler" sheetId="27" r:id="rId1"/>
    <sheet name="4a_Sektör" sheetId="2" r:id="rId2"/>
    <sheet name="4a_İmalat_Sektör" sheetId="21" r:id="rId3"/>
    <sheet name="4a_İşyeri_Sektör" sheetId="17" r:id="rId4"/>
    <sheet name="4a_İl" sheetId="3" r:id="rId5"/>
    <sheet name="4b_Esnaf_İl" sheetId="24" r:id="rId6"/>
    <sheet name="4b_Tarım_İl" sheetId="25" r:id="rId7"/>
    <sheet name="4c_Kamu_İl " sheetId="26" r:id="rId8"/>
    <sheet name="4a_İşyeri_İl" sheetId="18" r:id="rId9"/>
    <sheet name="4a_Kadın_Sektör" sheetId="5" r:id="rId10"/>
    <sheet name="4a_Kadın_İmalat_Sektör" sheetId="23" r:id="rId11"/>
    <sheet name="4a_Kadın_İl" sheetId="20" r:id="rId12"/>
    <sheet name="İşsizlikSigortası_Başvuru" sheetId="8" r:id="rId13"/>
    <sheet name="İşsizlikSigortası_Ödeme" sheetId="9" r:id="rId14"/>
    <sheet name="Ortalama_Günlük_Kazanç_Sektör" sheetId="28" r:id="rId15"/>
    <sheet name="Ortalama_Günlük_Kazanç_İl" sheetId="29" r:id="rId16"/>
  </sheets>
  <externalReferences>
    <externalReference r:id="rId17"/>
  </externalReferences>
  <definedNames>
    <definedName name="_xlnm._FilterDatabase" localSheetId="4" hidden="1">'4a_İl'!$A$1:$H$84</definedName>
    <definedName name="_xlnm._FilterDatabase" localSheetId="2" hidden="1">'4a_İmalat_Sektör'!$A$1:$H$26</definedName>
    <definedName name="_xlnm._FilterDatabase" localSheetId="8" hidden="1">'4a_İşyeri_İl'!$A$1:$H$90</definedName>
    <definedName name="_xlnm._FilterDatabase" localSheetId="3" hidden="1">'4a_İşyeri_Sektör'!$A$1:$H$95</definedName>
    <definedName name="_xlnm._FilterDatabase" localSheetId="11" hidden="1">'4a_Kadın_İl'!$A$1:$I$83</definedName>
    <definedName name="_xlnm._FilterDatabase" localSheetId="10" hidden="1">'4a_Kadın_İmalat_Sektör'!$A$1:$H$25</definedName>
    <definedName name="_xlnm._FilterDatabase" localSheetId="9" hidden="1">'4a_Kadın_Sektör'!$A$1:$H$90</definedName>
    <definedName name="_xlnm._FilterDatabase" localSheetId="1" hidden="1">'4a_Sektör'!$A$1:$H$90</definedName>
    <definedName name="_xlnm._FilterDatabase" localSheetId="5" hidden="1">'4b_Esnaf_İl'!$A$1:$H$84</definedName>
    <definedName name="_xlnm._FilterDatabase" localSheetId="6" hidden="1">'4b_Tarım_İl'!$A$1:$H$84</definedName>
    <definedName name="_xlnm._FilterDatabase" localSheetId="7" hidden="1">'4c_Kamu_İl '!$A$1:$H$83</definedName>
    <definedName name="_xlnm._FilterDatabase" localSheetId="0" hidden="1">Endeksler!$A$1:$I$1</definedName>
    <definedName name="_xlnm._FilterDatabase" localSheetId="12" hidden="1">İşsizlikSigortası_Başvuru!$A$1:$E$83</definedName>
    <definedName name="_xlnm._FilterDatabase" localSheetId="13" hidden="1">İşsizlikSigortası_Ödeme!$A$1:$F$83</definedName>
  </definedNames>
  <calcPr calcId="145621"/>
  <fileRecoveryPr autoRecover="0"/>
</workbook>
</file>

<file path=xl/calcChain.xml><?xml version="1.0" encoding="utf-8"?>
<calcChain xmlns="http://schemas.openxmlformats.org/spreadsheetml/2006/main">
  <c r="I83" i="29" l="1"/>
  <c r="H83" i="29"/>
  <c r="G83" i="29"/>
  <c r="I82" i="29"/>
  <c r="H82" i="29"/>
  <c r="G82" i="29"/>
  <c r="I81" i="29"/>
  <c r="H81" i="29"/>
  <c r="G81" i="29"/>
  <c r="I80" i="29"/>
  <c r="H80" i="29"/>
  <c r="G80" i="29"/>
  <c r="I79" i="29"/>
  <c r="H79" i="29"/>
  <c r="G79" i="29"/>
  <c r="I78" i="29"/>
  <c r="H78" i="29"/>
  <c r="G78" i="29"/>
  <c r="I77" i="29"/>
  <c r="H77" i="29"/>
  <c r="G77" i="29"/>
  <c r="I76" i="29"/>
  <c r="H76" i="29"/>
  <c r="G76" i="29"/>
  <c r="I75" i="29"/>
  <c r="H75" i="29"/>
  <c r="G75" i="29"/>
  <c r="I74" i="29"/>
  <c r="H74" i="29"/>
  <c r="G74" i="29"/>
  <c r="I73" i="29"/>
  <c r="H73" i="29"/>
  <c r="G73" i="29"/>
  <c r="I72" i="29"/>
  <c r="H72" i="29"/>
  <c r="G72" i="29"/>
  <c r="I71" i="29"/>
  <c r="H71" i="29"/>
  <c r="G71" i="29"/>
  <c r="I70" i="29"/>
  <c r="H70" i="29"/>
  <c r="G70" i="29"/>
  <c r="I69" i="29"/>
  <c r="H69" i="29"/>
  <c r="G69" i="29"/>
  <c r="I68" i="29"/>
  <c r="H68" i="29"/>
  <c r="G68" i="29"/>
  <c r="I67" i="29"/>
  <c r="H67" i="29"/>
  <c r="G67" i="29"/>
  <c r="I66" i="29"/>
  <c r="H66" i="29"/>
  <c r="G66" i="29"/>
  <c r="I65" i="29"/>
  <c r="H65" i="29"/>
  <c r="G65" i="29"/>
  <c r="I64" i="29"/>
  <c r="H64" i="29"/>
  <c r="G64" i="29"/>
  <c r="I63" i="29"/>
  <c r="H63" i="29"/>
  <c r="G63" i="29"/>
  <c r="I62" i="29"/>
  <c r="H62" i="29"/>
  <c r="G62" i="29"/>
  <c r="I61" i="29"/>
  <c r="H61" i="29"/>
  <c r="G61" i="29"/>
  <c r="I60" i="29"/>
  <c r="H60" i="29"/>
  <c r="G60" i="29"/>
  <c r="I59" i="29"/>
  <c r="H59" i="29"/>
  <c r="G59" i="29"/>
  <c r="I58" i="29"/>
  <c r="H58" i="29"/>
  <c r="G58" i="29"/>
  <c r="I57" i="29"/>
  <c r="H57" i="29"/>
  <c r="G57" i="29"/>
  <c r="I56" i="29"/>
  <c r="H56" i="29"/>
  <c r="G56" i="29"/>
  <c r="I55" i="29"/>
  <c r="H55" i="29"/>
  <c r="G55" i="29"/>
  <c r="I54" i="29"/>
  <c r="H54" i="29"/>
  <c r="G54" i="29"/>
  <c r="I53" i="29"/>
  <c r="H53" i="29"/>
  <c r="G53" i="29"/>
  <c r="I52" i="29"/>
  <c r="H52" i="29"/>
  <c r="G52" i="29"/>
  <c r="I51" i="29"/>
  <c r="H51" i="29"/>
  <c r="G51" i="29"/>
  <c r="I50" i="29"/>
  <c r="H50" i="29"/>
  <c r="G50" i="29"/>
  <c r="I49" i="29"/>
  <c r="H49" i="29"/>
  <c r="G49" i="29"/>
  <c r="I48" i="29"/>
  <c r="H48" i="29"/>
  <c r="G48" i="29"/>
  <c r="I47" i="29"/>
  <c r="H47" i="29"/>
  <c r="G47" i="29"/>
  <c r="I46" i="29"/>
  <c r="H46" i="29"/>
  <c r="G46" i="29"/>
  <c r="I45" i="29"/>
  <c r="H45" i="29"/>
  <c r="G45" i="29"/>
  <c r="I44" i="29"/>
  <c r="H44" i="29"/>
  <c r="G44" i="29"/>
  <c r="I43" i="29"/>
  <c r="H43" i="29"/>
  <c r="G43" i="29"/>
  <c r="I42" i="29"/>
  <c r="H42" i="29"/>
  <c r="G42" i="29"/>
  <c r="I41" i="29"/>
  <c r="H41" i="29"/>
  <c r="G41" i="29"/>
  <c r="I40" i="29"/>
  <c r="H40" i="29"/>
  <c r="G40" i="29"/>
  <c r="I39" i="29"/>
  <c r="H39" i="29"/>
  <c r="G39" i="29"/>
  <c r="I38" i="29"/>
  <c r="H38" i="29"/>
  <c r="G38" i="29"/>
  <c r="I37" i="29"/>
  <c r="H37" i="29"/>
  <c r="G37" i="29"/>
  <c r="I36" i="29"/>
  <c r="H36" i="29"/>
  <c r="G36" i="29"/>
  <c r="I35" i="29"/>
  <c r="H35" i="29"/>
  <c r="G35" i="29"/>
  <c r="I34" i="29"/>
  <c r="H34" i="29"/>
  <c r="G34" i="29"/>
  <c r="I33" i="29"/>
  <c r="H33" i="29"/>
  <c r="G33" i="29"/>
  <c r="I32" i="29"/>
  <c r="H32" i="29"/>
  <c r="G32" i="29"/>
  <c r="I31" i="29"/>
  <c r="H31" i="29"/>
  <c r="G31" i="29"/>
  <c r="I30" i="29"/>
  <c r="H30" i="29"/>
  <c r="G30" i="29"/>
  <c r="I29" i="29"/>
  <c r="H29" i="29"/>
  <c r="G29" i="29"/>
  <c r="I28" i="29"/>
  <c r="H28" i="29"/>
  <c r="G28" i="29"/>
  <c r="I27" i="29"/>
  <c r="H27" i="29"/>
  <c r="G27" i="29"/>
  <c r="I26" i="29"/>
  <c r="H26" i="29"/>
  <c r="G26" i="29"/>
  <c r="I25" i="29"/>
  <c r="H25" i="29"/>
  <c r="G25" i="29"/>
  <c r="I24" i="29"/>
  <c r="H24" i="29"/>
  <c r="G24" i="29"/>
  <c r="I23" i="29"/>
  <c r="H23" i="29"/>
  <c r="G23" i="29"/>
  <c r="I22" i="29"/>
  <c r="H22" i="29"/>
  <c r="G22" i="29"/>
  <c r="I21" i="29"/>
  <c r="H21" i="29"/>
  <c r="G21" i="29"/>
  <c r="I20" i="29"/>
  <c r="H20" i="29"/>
  <c r="G20" i="29"/>
  <c r="I19" i="29"/>
  <c r="H19" i="29"/>
  <c r="G19" i="29"/>
  <c r="I18" i="29"/>
  <c r="H18" i="29"/>
  <c r="G18" i="29"/>
  <c r="I17" i="29"/>
  <c r="H17" i="29"/>
  <c r="G17" i="29"/>
  <c r="I16" i="29"/>
  <c r="H16" i="29"/>
  <c r="G16" i="29"/>
  <c r="I15" i="29"/>
  <c r="H15" i="29"/>
  <c r="G15" i="29"/>
  <c r="I14" i="29"/>
  <c r="H14" i="29"/>
  <c r="G14" i="29"/>
  <c r="I13" i="29"/>
  <c r="H13" i="29"/>
  <c r="G13" i="29"/>
  <c r="I12" i="29"/>
  <c r="H12" i="29"/>
  <c r="G12" i="29"/>
  <c r="I11" i="29"/>
  <c r="H11" i="29"/>
  <c r="G11" i="29"/>
  <c r="I10" i="29"/>
  <c r="H10" i="29"/>
  <c r="G10" i="29"/>
  <c r="I9" i="29"/>
  <c r="H9" i="29"/>
  <c r="G9" i="29"/>
  <c r="I8" i="29"/>
  <c r="H8" i="29"/>
  <c r="G8" i="29"/>
  <c r="I7" i="29"/>
  <c r="H7" i="29"/>
  <c r="G7" i="29"/>
  <c r="I6" i="29"/>
  <c r="H6" i="29"/>
  <c r="G6" i="29"/>
  <c r="I5" i="29"/>
  <c r="H5" i="29"/>
  <c r="G5" i="29"/>
  <c r="I4" i="29"/>
  <c r="H4" i="29"/>
  <c r="G4" i="29"/>
  <c r="I3" i="29"/>
  <c r="H3" i="29"/>
  <c r="G3" i="29"/>
  <c r="I2" i="29"/>
  <c r="H2" i="29"/>
  <c r="G2" i="29"/>
  <c r="G90" i="28"/>
  <c r="F90" i="28"/>
  <c r="E90" i="28"/>
  <c r="G89" i="28"/>
  <c r="F89" i="28"/>
  <c r="E89" i="28"/>
  <c r="G88" i="28"/>
  <c r="F88" i="28"/>
  <c r="E88" i="28"/>
  <c r="G87" i="28"/>
  <c r="F87" i="28"/>
  <c r="E87" i="28"/>
  <c r="G86" i="28"/>
  <c r="F86" i="28"/>
  <c r="E86" i="28"/>
  <c r="G85" i="28"/>
  <c r="F85" i="28"/>
  <c r="E85" i="28"/>
  <c r="G84" i="28"/>
  <c r="F84" i="28"/>
  <c r="E84" i="28"/>
  <c r="G83" i="28"/>
  <c r="F83" i="28"/>
  <c r="E83" i="28"/>
  <c r="G82" i="28"/>
  <c r="F82" i="28"/>
  <c r="E82" i="28"/>
  <c r="G81" i="28"/>
  <c r="F81" i="28"/>
  <c r="E81" i="28"/>
  <c r="G80" i="28"/>
  <c r="F80" i="28"/>
  <c r="E80" i="28"/>
  <c r="G79" i="28"/>
  <c r="F79" i="28"/>
  <c r="E79" i="28"/>
  <c r="G78" i="28"/>
  <c r="F78" i="28"/>
  <c r="E78" i="28"/>
  <c r="G77" i="28"/>
  <c r="F77" i="28"/>
  <c r="E77" i="28"/>
  <c r="G76" i="28"/>
  <c r="F76" i="28"/>
  <c r="E76" i="28"/>
  <c r="G75" i="28"/>
  <c r="F75" i="28"/>
  <c r="E75" i="28"/>
  <c r="G74" i="28"/>
  <c r="F74" i="28"/>
  <c r="E74" i="28"/>
  <c r="G73" i="28"/>
  <c r="F73" i="28"/>
  <c r="E73" i="28"/>
  <c r="G72" i="28"/>
  <c r="F72" i="28"/>
  <c r="E72" i="28"/>
  <c r="G71" i="28"/>
  <c r="F71" i="28"/>
  <c r="E71" i="28"/>
  <c r="G70" i="28"/>
  <c r="F70" i="28"/>
  <c r="E70" i="28"/>
  <c r="G69" i="28"/>
  <c r="F69" i="28"/>
  <c r="E69" i="28"/>
  <c r="G68" i="28"/>
  <c r="F68" i="28"/>
  <c r="E68" i="28"/>
  <c r="G67" i="28"/>
  <c r="F67" i="28"/>
  <c r="E67" i="28"/>
  <c r="G66" i="28"/>
  <c r="F66" i="28"/>
  <c r="E66" i="28"/>
  <c r="G65" i="28"/>
  <c r="F65" i="28"/>
  <c r="E65" i="28"/>
  <c r="G64" i="28"/>
  <c r="F64" i="28"/>
  <c r="E64" i="28"/>
  <c r="G63" i="28"/>
  <c r="F63" i="28"/>
  <c r="E63" i="28"/>
  <c r="G62" i="28"/>
  <c r="F62" i="28"/>
  <c r="E62" i="28"/>
  <c r="G61" i="28"/>
  <c r="F61" i="28"/>
  <c r="E61" i="28"/>
  <c r="G60" i="28"/>
  <c r="F60" i="28"/>
  <c r="E60" i="28"/>
  <c r="G59" i="28"/>
  <c r="F59" i="28"/>
  <c r="E59" i="28"/>
  <c r="G58" i="28"/>
  <c r="F58" i="28"/>
  <c r="E58" i="28"/>
  <c r="G57" i="28"/>
  <c r="F57" i="28"/>
  <c r="E57" i="28"/>
  <c r="G56" i="28"/>
  <c r="F56" i="28"/>
  <c r="E56" i="28"/>
  <c r="G55" i="28"/>
  <c r="F55" i="28"/>
  <c r="E55" i="28"/>
  <c r="G54" i="28"/>
  <c r="F54" i="28"/>
  <c r="E54" i="28"/>
  <c r="G53" i="28"/>
  <c r="F53" i="28"/>
  <c r="E53" i="28"/>
  <c r="G52" i="28"/>
  <c r="F52" i="28"/>
  <c r="E52" i="28"/>
  <c r="G51" i="28"/>
  <c r="F51" i="28"/>
  <c r="E51" i="28"/>
  <c r="G50" i="28"/>
  <c r="F50" i="28"/>
  <c r="E50" i="28"/>
  <c r="G49" i="28"/>
  <c r="F49" i="28"/>
  <c r="E49" i="28"/>
  <c r="G48" i="28"/>
  <c r="F48" i="28"/>
  <c r="E48" i="28"/>
  <c r="G47" i="28"/>
  <c r="F47" i="28"/>
  <c r="E47" i="28"/>
  <c r="G46" i="28"/>
  <c r="F46" i="28"/>
  <c r="E46" i="28"/>
  <c r="G45" i="28"/>
  <c r="F45" i="28"/>
  <c r="E45" i="28"/>
  <c r="G44" i="28"/>
  <c r="F44" i="28"/>
  <c r="E44" i="28"/>
  <c r="G43" i="28"/>
  <c r="F43" i="28"/>
  <c r="E43" i="28"/>
  <c r="G42" i="28"/>
  <c r="F42" i="28"/>
  <c r="E42" i="28"/>
  <c r="G41" i="28"/>
  <c r="F41" i="28"/>
  <c r="E41" i="28"/>
  <c r="G40" i="28"/>
  <c r="F40" i="28"/>
  <c r="E40" i="28"/>
  <c r="G39" i="28"/>
  <c r="F39" i="28"/>
  <c r="E39" i="28"/>
  <c r="G38" i="28"/>
  <c r="F38" i="28"/>
  <c r="E38" i="28"/>
  <c r="G37" i="28"/>
  <c r="F37" i="28"/>
  <c r="E37" i="28"/>
  <c r="G36" i="28"/>
  <c r="F36" i="28"/>
  <c r="E36" i="28"/>
  <c r="G35" i="28"/>
  <c r="F35" i="28"/>
  <c r="E35" i="28"/>
  <c r="G34" i="28"/>
  <c r="F34" i="28"/>
  <c r="E34" i="28"/>
  <c r="G33" i="28"/>
  <c r="F33" i="28"/>
  <c r="E33" i="28"/>
  <c r="G32" i="28"/>
  <c r="F32" i="28"/>
  <c r="E32" i="28"/>
  <c r="G31" i="28"/>
  <c r="F31" i="28"/>
  <c r="E31" i="28"/>
  <c r="G30" i="28"/>
  <c r="F30" i="28"/>
  <c r="E30" i="28"/>
  <c r="G29" i="28"/>
  <c r="F29" i="28"/>
  <c r="E29" i="28"/>
  <c r="G28" i="28"/>
  <c r="F28" i="28"/>
  <c r="E28" i="28"/>
  <c r="G27" i="28"/>
  <c r="F27" i="28"/>
  <c r="E27" i="28"/>
  <c r="G26" i="28"/>
  <c r="F26" i="28"/>
  <c r="E26" i="28"/>
  <c r="G25" i="28"/>
  <c r="F25" i="28"/>
  <c r="E25" i="28"/>
  <c r="G24" i="28"/>
  <c r="F24" i="28"/>
  <c r="E24" i="28"/>
  <c r="G23" i="28"/>
  <c r="F23" i="28"/>
  <c r="E23" i="28"/>
  <c r="G22" i="28"/>
  <c r="F22" i="28"/>
  <c r="E22" i="28"/>
  <c r="G21" i="28"/>
  <c r="F21" i="28"/>
  <c r="E21" i="28"/>
  <c r="G20" i="28"/>
  <c r="F20" i="28"/>
  <c r="E20" i="28"/>
  <c r="G19" i="28"/>
  <c r="F19" i="28"/>
  <c r="E19" i="28"/>
  <c r="G18" i="28"/>
  <c r="F18" i="28"/>
  <c r="E18" i="28"/>
  <c r="G17" i="28"/>
  <c r="F17" i="28"/>
  <c r="E17" i="28"/>
  <c r="G16" i="28"/>
  <c r="F16" i="28"/>
  <c r="E16" i="28"/>
  <c r="G15" i="28"/>
  <c r="F15" i="28"/>
  <c r="E15" i="28"/>
  <c r="G14" i="28"/>
  <c r="F14" i="28"/>
  <c r="E14" i="28"/>
  <c r="G13" i="28"/>
  <c r="F13" i="28"/>
  <c r="E13" i="28"/>
  <c r="G12" i="28"/>
  <c r="F12" i="28"/>
  <c r="E12" i="28"/>
  <c r="G11" i="28"/>
  <c r="F11" i="28"/>
  <c r="E11" i="28"/>
  <c r="G10" i="28"/>
  <c r="F10" i="28"/>
  <c r="E10" i="28"/>
  <c r="G9" i="28"/>
  <c r="F9" i="28"/>
  <c r="E9" i="28"/>
  <c r="G8" i="28"/>
  <c r="F8" i="28"/>
  <c r="E8" i="28"/>
  <c r="G7" i="28"/>
  <c r="F7" i="28"/>
  <c r="E7" i="28"/>
  <c r="G6" i="28"/>
  <c r="F6" i="28"/>
  <c r="E6" i="28"/>
  <c r="G5" i="28"/>
  <c r="F5" i="28"/>
  <c r="E5" i="28"/>
  <c r="G4" i="28"/>
  <c r="F4" i="28"/>
  <c r="E4" i="28"/>
  <c r="G3" i="28"/>
  <c r="F3" i="28"/>
  <c r="E3" i="28"/>
  <c r="G2" i="28"/>
  <c r="F2" i="28"/>
  <c r="E2" i="28"/>
  <c r="I83" i="27" l="1"/>
  <c r="G83" i="27"/>
  <c r="E83" i="27"/>
  <c r="C83" i="27"/>
  <c r="J2" i="26" l="1"/>
  <c r="I82" i="27" l="1"/>
  <c r="G82" i="27"/>
  <c r="E82" i="27"/>
  <c r="C82" i="27"/>
  <c r="I81" i="27" l="1"/>
  <c r="G81" i="27"/>
  <c r="E81" i="27"/>
  <c r="C81" i="27"/>
  <c r="H2" i="2" l="1"/>
  <c r="H3" i="2"/>
  <c r="H4" i="2"/>
  <c r="H5" i="2"/>
  <c r="H6" i="2"/>
  <c r="H7" i="2"/>
  <c r="H8" i="2"/>
  <c r="H9" i="2"/>
  <c r="H10" i="2"/>
  <c r="H11" i="2"/>
  <c r="H12" i="2"/>
  <c r="H13" i="2"/>
  <c r="H14" i="2"/>
  <c r="H15" i="2"/>
  <c r="H16" i="2"/>
  <c r="H17" i="2"/>
  <c r="H18" i="2"/>
  <c r="H19" i="2"/>
  <c r="H20" i="2"/>
  <c r="H21" i="2"/>
  <c r="H22" i="2"/>
  <c r="H23" i="2"/>
  <c r="H24" i="2"/>
  <c r="H25" i="2"/>
  <c r="H26" i="2"/>
  <c r="H27" i="2"/>
  <c r="H28" i="2"/>
  <c r="H29" i="2"/>
  <c r="H30" i="2"/>
  <c r="H31" i="2"/>
  <c r="H32" i="2"/>
  <c r="H33" i="2"/>
  <c r="H34" i="2"/>
  <c r="H35" i="2"/>
  <c r="H36" i="2"/>
  <c r="H37" i="2"/>
  <c r="H38" i="2"/>
  <c r="H39" i="2"/>
  <c r="H40" i="2"/>
  <c r="H41" i="2"/>
  <c r="H42" i="2"/>
  <c r="H43" i="2"/>
  <c r="H44" i="2"/>
  <c r="H45" i="2"/>
  <c r="H46" i="2"/>
  <c r="H47" i="2"/>
  <c r="H48" i="2"/>
  <c r="H49" i="2"/>
  <c r="H50" i="2"/>
  <c r="H51" i="2"/>
  <c r="H52" i="2"/>
  <c r="H53" i="2"/>
  <c r="H54" i="2"/>
  <c r="H55" i="2"/>
  <c r="H56" i="2"/>
  <c r="H57" i="2"/>
  <c r="H58" i="2"/>
  <c r="H59" i="2"/>
  <c r="H60" i="2"/>
  <c r="H61" i="2"/>
  <c r="H62" i="2"/>
  <c r="H63" i="2"/>
  <c r="H64" i="2"/>
  <c r="H65" i="2"/>
  <c r="H66" i="2"/>
  <c r="H67" i="2"/>
  <c r="H68" i="2"/>
  <c r="H69" i="2"/>
  <c r="H70" i="2"/>
  <c r="H71" i="2"/>
  <c r="H72" i="2"/>
  <c r="H73" i="2"/>
  <c r="H74" i="2"/>
  <c r="H75" i="2"/>
  <c r="H76" i="2"/>
  <c r="H77" i="2"/>
  <c r="H78" i="2"/>
  <c r="H79" i="2"/>
  <c r="H80" i="2"/>
  <c r="H81" i="2"/>
  <c r="H82" i="2"/>
  <c r="H83" i="2"/>
  <c r="H84" i="2"/>
  <c r="H85" i="2"/>
  <c r="H86" i="2"/>
  <c r="H87" i="2"/>
  <c r="H88" i="2"/>
  <c r="H89" i="2"/>
  <c r="I80" i="27"/>
  <c r="G80" i="27"/>
  <c r="E80" i="27"/>
  <c r="C80" i="27"/>
  <c r="C79" i="27"/>
  <c r="I79" i="27" l="1"/>
  <c r="G79" i="27"/>
  <c r="E79" i="27"/>
  <c r="I78" i="27"/>
  <c r="G78" i="27"/>
  <c r="E78" i="27"/>
  <c r="H83" i="9" l="1"/>
  <c r="G83" i="9"/>
  <c r="F83" i="9"/>
  <c r="E83" i="9"/>
  <c r="H82" i="9"/>
  <c r="G82" i="9"/>
  <c r="F82" i="9"/>
  <c r="E82" i="9"/>
  <c r="H81" i="9"/>
  <c r="G81" i="9"/>
  <c r="F81" i="9"/>
  <c r="E81" i="9"/>
  <c r="H80" i="9"/>
  <c r="G80" i="9"/>
  <c r="F80" i="9"/>
  <c r="E80" i="9"/>
  <c r="H79" i="9"/>
  <c r="G79" i="9"/>
  <c r="F79" i="9"/>
  <c r="E79" i="9"/>
  <c r="H78" i="9"/>
  <c r="G78" i="9"/>
  <c r="F78" i="9"/>
  <c r="E78" i="9"/>
  <c r="H77" i="9"/>
  <c r="G77" i="9"/>
  <c r="F77" i="9"/>
  <c r="E77" i="9"/>
  <c r="H76" i="9"/>
  <c r="G76" i="9"/>
  <c r="F76" i="9"/>
  <c r="E76" i="9"/>
  <c r="H75" i="9"/>
  <c r="G75" i="9"/>
  <c r="F75" i="9"/>
  <c r="E75" i="9"/>
  <c r="H74" i="9"/>
  <c r="G74" i="9"/>
  <c r="F74" i="9"/>
  <c r="E74" i="9"/>
  <c r="H73" i="9"/>
  <c r="G73" i="9"/>
  <c r="F73" i="9"/>
  <c r="E73" i="9"/>
  <c r="H72" i="9"/>
  <c r="G72" i="9"/>
  <c r="F72" i="9"/>
  <c r="E72" i="9"/>
  <c r="H71" i="9"/>
  <c r="G71" i="9"/>
  <c r="F71" i="9"/>
  <c r="E71" i="9"/>
  <c r="H70" i="9"/>
  <c r="G70" i="9"/>
  <c r="F70" i="9"/>
  <c r="E70" i="9"/>
  <c r="H69" i="9"/>
  <c r="G69" i="9"/>
  <c r="F69" i="9"/>
  <c r="E69" i="9"/>
  <c r="H68" i="9"/>
  <c r="G68" i="9"/>
  <c r="F68" i="9"/>
  <c r="E68" i="9"/>
  <c r="H67" i="9"/>
  <c r="G67" i="9"/>
  <c r="F67" i="9"/>
  <c r="E67" i="9"/>
  <c r="H66" i="9"/>
  <c r="G66" i="9"/>
  <c r="F66" i="9"/>
  <c r="E66" i="9"/>
  <c r="H65" i="9"/>
  <c r="G65" i="9"/>
  <c r="F65" i="9"/>
  <c r="E65" i="9"/>
  <c r="H64" i="9"/>
  <c r="G64" i="9"/>
  <c r="F64" i="9"/>
  <c r="E64" i="9"/>
  <c r="H63" i="9"/>
  <c r="G63" i="9"/>
  <c r="F63" i="9"/>
  <c r="E63" i="9"/>
  <c r="H62" i="9"/>
  <c r="G62" i="9"/>
  <c r="F62" i="9"/>
  <c r="E62" i="9"/>
  <c r="H61" i="9"/>
  <c r="G61" i="9"/>
  <c r="F61" i="9"/>
  <c r="E61" i="9"/>
  <c r="H60" i="9"/>
  <c r="G60" i="9"/>
  <c r="F60" i="9"/>
  <c r="E60" i="9"/>
  <c r="H59" i="9"/>
  <c r="G59" i="9"/>
  <c r="F59" i="9"/>
  <c r="E59" i="9"/>
  <c r="H58" i="9"/>
  <c r="G58" i="9"/>
  <c r="F58" i="9"/>
  <c r="E58" i="9"/>
  <c r="H57" i="9"/>
  <c r="G57" i="9"/>
  <c r="F57" i="9"/>
  <c r="E57" i="9"/>
  <c r="H56" i="9"/>
  <c r="G56" i="9"/>
  <c r="F56" i="9"/>
  <c r="E56" i="9"/>
  <c r="H55" i="9"/>
  <c r="G55" i="9"/>
  <c r="F55" i="9"/>
  <c r="E55" i="9"/>
  <c r="H54" i="9"/>
  <c r="G54" i="9"/>
  <c r="F54" i="9"/>
  <c r="E54" i="9"/>
  <c r="H53" i="9"/>
  <c r="G53" i="9"/>
  <c r="F53" i="9"/>
  <c r="E53" i="9"/>
  <c r="H52" i="9"/>
  <c r="G52" i="9"/>
  <c r="F52" i="9"/>
  <c r="E52" i="9"/>
  <c r="H51" i="9"/>
  <c r="G51" i="9"/>
  <c r="F51" i="9"/>
  <c r="E51" i="9"/>
  <c r="H50" i="9"/>
  <c r="G50" i="9"/>
  <c r="F50" i="9"/>
  <c r="E50" i="9"/>
  <c r="H49" i="9"/>
  <c r="G49" i="9"/>
  <c r="F49" i="9"/>
  <c r="E49" i="9"/>
  <c r="H48" i="9"/>
  <c r="G48" i="9"/>
  <c r="F48" i="9"/>
  <c r="E48" i="9"/>
  <c r="H47" i="9"/>
  <c r="G47" i="9"/>
  <c r="F47" i="9"/>
  <c r="E47" i="9"/>
  <c r="H46" i="9"/>
  <c r="G46" i="9"/>
  <c r="F46" i="9"/>
  <c r="E46" i="9"/>
  <c r="H45" i="9"/>
  <c r="G45" i="9"/>
  <c r="F45" i="9"/>
  <c r="E45" i="9"/>
  <c r="H44" i="9"/>
  <c r="G44" i="9"/>
  <c r="F44" i="9"/>
  <c r="E44" i="9"/>
  <c r="H43" i="9"/>
  <c r="G43" i="9"/>
  <c r="F43" i="9"/>
  <c r="E43" i="9"/>
  <c r="H42" i="9"/>
  <c r="G42" i="9"/>
  <c r="F42" i="9"/>
  <c r="E42" i="9"/>
  <c r="H41" i="9"/>
  <c r="G41" i="9"/>
  <c r="F41" i="9"/>
  <c r="E41" i="9"/>
  <c r="H40" i="9"/>
  <c r="G40" i="9"/>
  <c r="F40" i="9"/>
  <c r="E40" i="9"/>
  <c r="H39" i="9"/>
  <c r="G39" i="9"/>
  <c r="F39" i="9"/>
  <c r="E39" i="9"/>
  <c r="H38" i="9"/>
  <c r="G38" i="9"/>
  <c r="F38" i="9"/>
  <c r="E38" i="9"/>
  <c r="H37" i="9"/>
  <c r="G37" i="9"/>
  <c r="F37" i="9"/>
  <c r="E37" i="9"/>
  <c r="H36" i="9"/>
  <c r="G36" i="9"/>
  <c r="F36" i="9"/>
  <c r="E36" i="9"/>
  <c r="H35" i="9"/>
  <c r="G35" i="9"/>
  <c r="F35" i="9"/>
  <c r="E35" i="9"/>
  <c r="H34" i="9"/>
  <c r="G34" i="9"/>
  <c r="F34" i="9"/>
  <c r="E34" i="9"/>
  <c r="H33" i="9"/>
  <c r="G33" i="9"/>
  <c r="F33" i="9"/>
  <c r="E33" i="9"/>
  <c r="H32" i="9"/>
  <c r="G32" i="9"/>
  <c r="F32" i="9"/>
  <c r="E32" i="9"/>
  <c r="H31" i="9"/>
  <c r="G31" i="9"/>
  <c r="F31" i="9"/>
  <c r="E31" i="9"/>
  <c r="H30" i="9"/>
  <c r="G30" i="9"/>
  <c r="F30" i="9"/>
  <c r="E30" i="9"/>
  <c r="H29" i="9"/>
  <c r="G29" i="9"/>
  <c r="F29" i="9"/>
  <c r="E29" i="9"/>
  <c r="H28" i="9"/>
  <c r="G28" i="9"/>
  <c r="F28" i="9"/>
  <c r="E28" i="9"/>
  <c r="H27" i="9"/>
  <c r="G27" i="9"/>
  <c r="F27" i="9"/>
  <c r="E27" i="9"/>
  <c r="H26" i="9"/>
  <c r="G26" i="9"/>
  <c r="F26" i="9"/>
  <c r="E26" i="9"/>
  <c r="H25" i="9"/>
  <c r="G25" i="9"/>
  <c r="F25" i="9"/>
  <c r="E25" i="9"/>
  <c r="H24" i="9"/>
  <c r="G24" i="9"/>
  <c r="F24" i="9"/>
  <c r="E24" i="9"/>
  <c r="H23" i="9"/>
  <c r="G23" i="9"/>
  <c r="F23" i="9"/>
  <c r="E23" i="9"/>
  <c r="H22" i="9"/>
  <c r="G22" i="9"/>
  <c r="F22" i="9"/>
  <c r="E22" i="9"/>
  <c r="H21" i="9"/>
  <c r="G21" i="9"/>
  <c r="F21" i="9"/>
  <c r="E21" i="9"/>
  <c r="H20" i="9"/>
  <c r="G20" i="9"/>
  <c r="F20" i="9"/>
  <c r="E20" i="9"/>
  <c r="H19" i="9"/>
  <c r="G19" i="9"/>
  <c r="F19" i="9"/>
  <c r="E19" i="9"/>
  <c r="H18" i="9"/>
  <c r="G18" i="9"/>
  <c r="F18" i="9"/>
  <c r="E18" i="9"/>
  <c r="H17" i="9"/>
  <c r="G17" i="9"/>
  <c r="F17" i="9"/>
  <c r="E17" i="9"/>
  <c r="H16" i="9"/>
  <c r="G16" i="9"/>
  <c r="F16" i="9"/>
  <c r="E16" i="9"/>
  <c r="H15" i="9"/>
  <c r="G15" i="9"/>
  <c r="F15" i="9"/>
  <c r="E15" i="9"/>
  <c r="H14" i="9"/>
  <c r="G14" i="9"/>
  <c r="F14" i="9"/>
  <c r="E14" i="9"/>
  <c r="H13" i="9"/>
  <c r="G13" i="9"/>
  <c r="F13" i="9"/>
  <c r="E13" i="9"/>
  <c r="H12" i="9"/>
  <c r="G12" i="9"/>
  <c r="F12" i="9"/>
  <c r="E12" i="9"/>
  <c r="H11" i="9"/>
  <c r="G11" i="9"/>
  <c r="F11" i="9"/>
  <c r="E11" i="9"/>
  <c r="H10" i="9"/>
  <c r="G10" i="9"/>
  <c r="F10" i="9"/>
  <c r="E10" i="9"/>
  <c r="H9" i="9"/>
  <c r="G9" i="9"/>
  <c r="F9" i="9"/>
  <c r="E9" i="9"/>
  <c r="H8" i="9"/>
  <c r="G8" i="9"/>
  <c r="F8" i="9"/>
  <c r="E8" i="9"/>
  <c r="H7" i="9"/>
  <c r="G7" i="9"/>
  <c r="F7" i="9"/>
  <c r="E7" i="9"/>
  <c r="H6" i="9"/>
  <c r="G6" i="9"/>
  <c r="F6" i="9"/>
  <c r="E6" i="9"/>
  <c r="H5" i="9"/>
  <c r="G5" i="9"/>
  <c r="F5" i="9"/>
  <c r="E5" i="9"/>
  <c r="H4" i="9"/>
  <c r="G4" i="9"/>
  <c r="F4" i="9"/>
  <c r="E4" i="9"/>
  <c r="H3" i="9"/>
  <c r="G3" i="9"/>
  <c r="F3" i="9"/>
  <c r="E3" i="9"/>
  <c r="H2" i="9"/>
  <c r="G2" i="9"/>
  <c r="F2" i="9"/>
  <c r="E2" i="9"/>
  <c r="H83" i="8"/>
  <c r="G83" i="8"/>
  <c r="F83" i="8"/>
  <c r="E83" i="8"/>
  <c r="H82" i="8"/>
  <c r="G82" i="8"/>
  <c r="F82" i="8"/>
  <c r="E82" i="8"/>
  <c r="H81" i="8"/>
  <c r="G81" i="8"/>
  <c r="F81" i="8"/>
  <c r="E81" i="8"/>
  <c r="H80" i="8"/>
  <c r="G80" i="8"/>
  <c r="F80" i="8"/>
  <c r="E80" i="8"/>
  <c r="H79" i="8"/>
  <c r="G79" i="8"/>
  <c r="F79" i="8"/>
  <c r="E79" i="8"/>
  <c r="H78" i="8"/>
  <c r="G78" i="8"/>
  <c r="F78" i="8"/>
  <c r="E78" i="8"/>
  <c r="H77" i="8"/>
  <c r="G77" i="8"/>
  <c r="F77" i="8"/>
  <c r="E77" i="8"/>
  <c r="H76" i="8"/>
  <c r="G76" i="8"/>
  <c r="F76" i="8"/>
  <c r="E76" i="8"/>
  <c r="H75" i="8"/>
  <c r="G75" i="8"/>
  <c r="F75" i="8"/>
  <c r="E75" i="8"/>
  <c r="H74" i="8"/>
  <c r="G74" i="8"/>
  <c r="F74" i="8"/>
  <c r="E74" i="8"/>
  <c r="H73" i="8"/>
  <c r="G73" i="8"/>
  <c r="F73" i="8"/>
  <c r="E73" i="8"/>
  <c r="H72" i="8"/>
  <c r="G72" i="8"/>
  <c r="F72" i="8"/>
  <c r="E72" i="8"/>
  <c r="H71" i="8"/>
  <c r="G71" i="8"/>
  <c r="F71" i="8"/>
  <c r="E71" i="8"/>
  <c r="H70" i="8"/>
  <c r="G70" i="8"/>
  <c r="F70" i="8"/>
  <c r="E70" i="8"/>
  <c r="H69" i="8"/>
  <c r="G69" i="8"/>
  <c r="F69" i="8"/>
  <c r="E69" i="8"/>
  <c r="H68" i="8"/>
  <c r="G68" i="8"/>
  <c r="F68" i="8"/>
  <c r="E68" i="8"/>
  <c r="H67" i="8"/>
  <c r="G67" i="8"/>
  <c r="F67" i="8"/>
  <c r="E67" i="8"/>
  <c r="H66" i="8"/>
  <c r="G66" i="8"/>
  <c r="F66" i="8"/>
  <c r="E66" i="8"/>
  <c r="H65" i="8"/>
  <c r="G65" i="8"/>
  <c r="F65" i="8"/>
  <c r="E65" i="8"/>
  <c r="H64" i="8"/>
  <c r="G64" i="8"/>
  <c r="F64" i="8"/>
  <c r="E64" i="8"/>
  <c r="H63" i="8"/>
  <c r="G63" i="8"/>
  <c r="F63" i="8"/>
  <c r="E63" i="8"/>
  <c r="H62" i="8"/>
  <c r="G62" i="8"/>
  <c r="F62" i="8"/>
  <c r="E62" i="8"/>
  <c r="H61" i="8"/>
  <c r="G61" i="8"/>
  <c r="F61" i="8"/>
  <c r="E61" i="8"/>
  <c r="H60" i="8"/>
  <c r="G60" i="8"/>
  <c r="F60" i="8"/>
  <c r="E60" i="8"/>
  <c r="H59" i="8"/>
  <c r="G59" i="8"/>
  <c r="F59" i="8"/>
  <c r="E59" i="8"/>
  <c r="H58" i="8"/>
  <c r="G58" i="8"/>
  <c r="F58" i="8"/>
  <c r="E58" i="8"/>
  <c r="H57" i="8"/>
  <c r="G57" i="8"/>
  <c r="F57" i="8"/>
  <c r="E57" i="8"/>
  <c r="H56" i="8"/>
  <c r="G56" i="8"/>
  <c r="F56" i="8"/>
  <c r="E56" i="8"/>
  <c r="H55" i="8"/>
  <c r="G55" i="8"/>
  <c r="F55" i="8"/>
  <c r="E55" i="8"/>
  <c r="H54" i="8"/>
  <c r="G54" i="8"/>
  <c r="F54" i="8"/>
  <c r="E54" i="8"/>
  <c r="H53" i="8"/>
  <c r="G53" i="8"/>
  <c r="F53" i="8"/>
  <c r="E53" i="8"/>
  <c r="H52" i="8"/>
  <c r="G52" i="8"/>
  <c r="F52" i="8"/>
  <c r="E52" i="8"/>
  <c r="H51" i="8"/>
  <c r="G51" i="8"/>
  <c r="F51" i="8"/>
  <c r="E51" i="8"/>
  <c r="H50" i="8"/>
  <c r="G50" i="8"/>
  <c r="F50" i="8"/>
  <c r="E50" i="8"/>
  <c r="H49" i="8"/>
  <c r="G49" i="8"/>
  <c r="F49" i="8"/>
  <c r="E49" i="8"/>
  <c r="H48" i="8"/>
  <c r="G48" i="8"/>
  <c r="F48" i="8"/>
  <c r="E48" i="8"/>
  <c r="H47" i="8"/>
  <c r="G47" i="8"/>
  <c r="F47" i="8"/>
  <c r="E47" i="8"/>
  <c r="H46" i="8"/>
  <c r="G46" i="8"/>
  <c r="F46" i="8"/>
  <c r="E46" i="8"/>
  <c r="H45" i="8"/>
  <c r="G45" i="8"/>
  <c r="F45" i="8"/>
  <c r="E45" i="8"/>
  <c r="H44" i="8"/>
  <c r="G44" i="8"/>
  <c r="F44" i="8"/>
  <c r="E44" i="8"/>
  <c r="H43" i="8"/>
  <c r="G43" i="8"/>
  <c r="F43" i="8"/>
  <c r="E43" i="8"/>
  <c r="H42" i="8"/>
  <c r="G42" i="8"/>
  <c r="F42" i="8"/>
  <c r="E42" i="8"/>
  <c r="H41" i="8"/>
  <c r="G41" i="8"/>
  <c r="F41" i="8"/>
  <c r="E41" i="8"/>
  <c r="H40" i="8"/>
  <c r="G40" i="8"/>
  <c r="F40" i="8"/>
  <c r="E40" i="8"/>
  <c r="H39" i="8"/>
  <c r="G39" i="8"/>
  <c r="F39" i="8"/>
  <c r="E39" i="8"/>
  <c r="H38" i="8"/>
  <c r="G38" i="8"/>
  <c r="F38" i="8"/>
  <c r="E38" i="8"/>
  <c r="H37" i="8"/>
  <c r="G37" i="8"/>
  <c r="F37" i="8"/>
  <c r="E37" i="8"/>
  <c r="H36" i="8"/>
  <c r="G36" i="8"/>
  <c r="F36" i="8"/>
  <c r="E36" i="8"/>
  <c r="H35" i="8"/>
  <c r="G35" i="8"/>
  <c r="F35" i="8"/>
  <c r="E35" i="8"/>
  <c r="H34" i="8"/>
  <c r="G34" i="8"/>
  <c r="F34" i="8"/>
  <c r="E34" i="8"/>
  <c r="H33" i="8"/>
  <c r="G33" i="8"/>
  <c r="F33" i="8"/>
  <c r="E33" i="8"/>
  <c r="H32" i="8"/>
  <c r="G32" i="8"/>
  <c r="F32" i="8"/>
  <c r="E32" i="8"/>
  <c r="H31" i="8"/>
  <c r="G31" i="8"/>
  <c r="F31" i="8"/>
  <c r="E31" i="8"/>
  <c r="H30" i="8"/>
  <c r="G30" i="8"/>
  <c r="F30" i="8"/>
  <c r="E30" i="8"/>
  <c r="H29" i="8"/>
  <c r="G29" i="8"/>
  <c r="F29" i="8"/>
  <c r="E29" i="8"/>
  <c r="H28" i="8"/>
  <c r="G28" i="8"/>
  <c r="F28" i="8"/>
  <c r="E28" i="8"/>
  <c r="H27" i="8"/>
  <c r="G27" i="8"/>
  <c r="F27" i="8"/>
  <c r="E27" i="8"/>
  <c r="H26" i="8"/>
  <c r="G26" i="8"/>
  <c r="F26" i="8"/>
  <c r="E26" i="8"/>
  <c r="H25" i="8"/>
  <c r="G25" i="8"/>
  <c r="F25" i="8"/>
  <c r="E25" i="8"/>
  <c r="H24" i="8"/>
  <c r="G24" i="8"/>
  <c r="F24" i="8"/>
  <c r="E24" i="8"/>
  <c r="H23" i="8"/>
  <c r="G23" i="8"/>
  <c r="F23" i="8"/>
  <c r="E23" i="8"/>
  <c r="H22" i="8"/>
  <c r="G22" i="8"/>
  <c r="F22" i="8"/>
  <c r="E22" i="8"/>
  <c r="H21" i="8"/>
  <c r="G21" i="8"/>
  <c r="F21" i="8"/>
  <c r="E21" i="8"/>
  <c r="H20" i="8"/>
  <c r="G20" i="8"/>
  <c r="F20" i="8"/>
  <c r="E20" i="8"/>
  <c r="H19" i="8"/>
  <c r="G19" i="8"/>
  <c r="F19" i="8"/>
  <c r="E19" i="8"/>
  <c r="H18" i="8"/>
  <c r="G18" i="8"/>
  <c r="F18" i="8"/>
  <c r="E18" i="8"/>
  <c r="H17" i="8"/>
  <c r="G17" i="8"/>
  <c r="F17" i="8"/>
  <c r="E17" i="8"/>
  <c r="H16" i="8"/>
  <c r="G16" i="8"/>
  <c r="F16" i="8"/>
  <c r="E16" i="8"/>
  <c r="H15" i="8"/>
  <c r="G15" i="8"/>
  <c r="F15" i="8"/>
  <c r="E15" i="8"/>
  <c r="H14" i="8"/>
  <c r="G14" i="8"/>
  <c r="F14" i="8"/>
  <c r="E14" i="8"/>
  <c r="H13" i="8"/>
  <c r="G13" i="8"/>
  <c r="F13" i="8"/>
  <c r="E13" i="8"/>
  <c r="H12" i="8"/>
  <c r="G12" i="8"/>
  <c r="F12" i="8"/>
  <c r="E12" i="8"/>
  <c r="H11" i="8"/>
  <c r="G11" i="8"/>
  <c r="F11" i="8"/>
  <c r="E11" i="8"/>
  <c r="H10" i="8"/>
  <c r="G10" i="8"/>
  <c r="F10" i="8"/>
  <c r="E10" i="8"/>
  <c r="H9" i="8"/>
  <c r="G9" i="8"/>
  <c r="F9" i="8"/>
  <c r="E9" i="8"/>
  <c r="H8" i="8"/>
  <c r="G8" i="8"/>
  <c r="F8" i="8"/>
  <c r="E8" i="8"/>
  <c r="H7" i="8"/>
  <c r="G7" i="8"/>
  <c r="F7" i="8"/>
  <c r="E7" i="8"/>
  <c r="H6" i="8"/>
  <c r="G6" i="8"/>
  <c r="F6" i="8"/>
  <c r="E6" i="8"/>
  <c r="H5" i="8"/>
  <c r="G5" i="8"/>
  <c r="F5" i="8"/>
  <c r="E5" i="8"/>
  <c r="H4" i="8"/>
  <c r="G4" i="8"/>
  <c r="F4" i="8"/>
  <c r="E4" i="8"/>
  <c r="H3" i="8"/>
  <c r="G3" i="8"/>
  <c r="F3" i="8"/>
  <c r="E3" i="8"/>
  <c r="H2" i="8"/>
  <c r="G2" i="8"/>
  <c r="F2" i="8"/>
  <c r="E2" i="8"/>
  <c r="K83" i="20"/>
  <c r="I83" i="20"/>
  <c r="J83" i="20" s="1"/>
  <c r="H83" i="20"/>
  <c r="G83" i="20"/>
  <c r="F83" i="20"/>
  <c r="K82" i="20"/>
  <c r="I82" i="20"/>
  <c r="J82" i="20" s="1"/>
  <c r="H82" i="20"/>
  <c r="G82" i="20"/>
  <c r="F82" i="20"/>
  <c r="K81" i="20"/>
  <c r="I81" i="20"/>
  <c r="J81" i="20" s="1"/>
  <c r="H81" i="20"/>
  <c r="G81" i="20"/>
  <c r="F81" i="20"/>
  <c r="K80" i="20"/>
  <c r="I80" i="20"/>
  <c r="J80" i="20" s="1"/>
  <c r="H80" i="20"/>
  <c r="G80" i="20"/>
  <c r="F80" i="20"/>
  <c r="K79" i="20"/>
  <c r="I79" i="20"/>
  <c r="J79" i="20" s="1"/>
  <c r="H79" i="20"/>
  <c r="G79" i="20"/>
  <c r="F79" i="20"/>
  <c r="K78" i="20"/>
  <c r="I78" i="20"/>
  <c r="J78" i="20" s="1"/>
  <c r="H78" i="20"/>
  <c r="G78" i="20"/>
  <c r="F78" i="20"/>
  <c r="K77" i="20"/>
  <c r="I77" i="20"/>
  <c r="J77" i="20" s="1"/>
  <c r="H77" i="20"/>
  <c r="G77" i="20"/>
  <c r="F77" i="20"/>
  <c r="K76" i="20"/>
  <c r="I76" i="20"/>
  <c r="J76" i="20" s="1"/>
  <c r="H76" i="20"/>
  <c r="G76" i="20"/>
  <c r="F76" i="20"/>
  <c r="K75" i="20"/>
  <c r="I75" i="20"/>
  <c r="J75" i="20" s="1"/>
  <c r="H75" i="20"/>
  <c r="G75" i="20"/>
  <c r="F75" i="20"/>
  <c r="K74" i="20"/>
  <c r="I74" i="20"/>
  <c r="J74" i="20" s="1"/>
  <c r="H74" i="20"/>
  <c r="G74" i="20"/>
  <c r="F74" i="20"/>
  <c r="K73" i="20"/>
  <c r="I73" i="20"/>
  <c r="J73" i="20" s="1"/>
  <c r="H73" i="20"/>
  <c r="G73" i="20"/>
  <c r="F73" i="20"/>
  <c r="K72" i="20"/>
  <c r="I72" i="20"/>
  <c r="J72" i="20" s="1"/>
  <c r="H72" i="20"/>
  <c r="G72" i="20"/>
  <c r="F72" i="20"/>
  <c r="K71" i="20"/>
  <c r="I71" i="20"/>
  <c r="J71" i="20" s="1"/>
  <c r="H71" i="20"/>
  <c r="G71" i="20"/>
  <c r="F71" i="20"/>
  <c r="K70" i="20"/>
  <c r="I70" i="20"/>
  <c r="J70" i="20" s="1"/>
  <c r="H70" i="20"/>
  <c r="G70" i="20"/>
  <c r="F70" i="20"/>
  <c r="K69" i="20"/>
  <c r="I69" i="20"/>
  <c r="J69" i="20" s="1"/>
  <c r="H69" i="20"/>
  <c r="G69" i="20"/>
  <c r="F69" i="20"/>
  <c r="K68" i="20"/>
  <c r="I68" i="20"/>
  <c r="J68" i="20" s="1"/>
  <c r="H68" i="20"/>
  <c r="G68" i="20"/>
  <c r="F68" i="20"/>
  <c r="K67" i="20"/>
  <c r="I67" i="20"/>
  <c r="J67" i="20" s="1"/>
  <c r="H67" i="20"/>
  <c r="G67" i="20"/>
  <c r="F67" i="20"/>
  <c r="K66" i="20"/>
  <c r="I66" i="20"/>
  <c r="J66" i="20" s="1"/>
  <c r="H66" i="20"/>
  <c r="G66" i="20"/>
  <c r="F66" i="20"/>
  <c r="K65" i="20"/>
  <c r="I65" i="20"/>
  <c r="J65" i="20" s="1"/>
  <c r="H65" i="20"/>
  <c r="G65" i="20"/>
  <c r="F65" i="20"/>
  <c r="K64" i="20"/>
  <c r="I64" i="20"/>
  <c r="J64" i="20" s="1"/>
  <c r="H64" i="20"/>
  <c r="G64" i="20"/>
  <c r="F64" i="20"/>
  <c r="K63" i="20"/>
  <c r="I63" i="20"/>
  <c r="J63" i="20" s="1"/>
  <c r="H63" i="20"/>
  <c r="G63" i="20"/>
  <c r="F63" i="20"/>
  <c r="K62" i="20"/>
  <c r="I62" i="20"/>
  <c r="J62" i="20" s="1"/>
  <c r="H62" i="20"/>
  <c r="G62" i="20"/>
  <c r="F62" i="20"/>
  <c r="K61" i="20"/>
  <c r="I61" i="20"/>
  <c r="J61" i="20" s="1"/>
  <c r="H61" i="20"/>
  <c r="G61" i="20"/>
  <c r="F61" i="20"/>
  <c r="K60" i="20"/>
  <c r="I60" i="20"/>
  <c r="J60" i="20" s="1"/>
  <c r="H60" i="20"/>
  <c r="G60" i="20"/>
  <c r="F60" i="20"/>
  <c r="K59" i="20"/>
  <c r="I59" i="20"/>
  <c r="J59" i="20" s="1"/>
  <c r="H59" i="20"/>
  <c r="G59" i="20"/>
  <c r="F59" i="20"/>
  <c r="K58" i="20"/>
  <c r="I58" i="20"/>
  <c r="J58" i="20" s="1"/>
  <c r="H58" i="20"/>
  <c r="G58" i="20"/>
  <c r="F58" i="20"/>
  <c r="K57" i="20"/>
  <c r="I57" i="20"/>
  <c r="J57" i="20" s="1"/>
  <c r="H57" i="20"/>
  <c r="G57" i="20"/>
  <c r="F57" i="20"/>
  <c r="K56" i="20"/>
  <c r="I56" i="20"/>
  <c r="J56" i="20" s="1"/>
  <c r="H56" i="20"/>
  <c r="G56" i="20"/>
  <c r="F56" i="20"/>
  <c r="K55" i="20"/>
  <c r="I55" i="20"/>
  <c r="J55" i="20" s="1"/>
  <c r="H55" i="20"/>
  <c r="G55" i="20"/>
  <c r="F55" i="20"/>
  <c r="K54" i="20"/>
  <c r="I54" i="20"/>
  <c r="J54" i="20" s="1"/>
  <c r="H54" i="20"/>
  <c r="G54" i="20"/>
  <c r="F54" i="20"/>
  <c r="K53" i="20"/>
  <c r="I53" i="20"/>
  <c r="J53" i="20" s="1"/>
  <c r="H53" i="20"/>
  <c r="G53" i="20"/>
  <c r="F53" i="20"/>
  <c r="K52" i="20"/>
  <c r="I52" i="20"/>
  <c r="J52" i="20" s="1"/>
  <c r="H52" i="20"/>
  <c r="G52" i="20"/>
  <c r="F52" i="20"/>
  <c r="K51" i="20"/>
  <c r="I51" i="20"/>
  <c r="J51" i="20" s="1"/>
  <c r="H51" i="20"/>
  <c r="G51" i="20"/>
  <c r="F51" i="20"/>
  <c r="K50" i="20"/>
  <c r="I50" i="20"/>
  <c r="J50" i="20" s="1"/>
  <c r="H50" i="20"/>
  <c r="G50" i="20"/>
  <c r="F50" i="20"/>
  <c r="K49" i="20"/>
  <c r="I49" i="20"/>
  <c r="J49" i="20" s="1"/>
  <c r="H49" i="20"/>
  <c r="G49" i="20"/>
  <c r="F49" i="20"/>
  <c r="K48" i="20"/>
  <c r="I48" i="20"/>
  <c r="J48" i="20" s="1"/>
  <c r="H48" i="20"/>
  <c r="G48" i="20"/>
  <c r="F48" i="20"/>
  <c r="K47" i="20"/>
  <c r="I47" i="20"/>
  <c r="J47" i="20" s="1"/>
  <c r="H47" i="20"/>
  <c r="G47" i="20"/>
  <c r="F47" i="20"/>
  <c r="K46" i="20"/>
  <c r="I46" i="20"/>
  <c r="J46" i="20" s="1"/>
  <c r="H46" i="20"/>
  <c r="G46" i="20"/>
  <c r="F46" i="20"/>
  <c r="K45" i="20"/>
  <c r="I45" i="20"/>
  <c r="J45" i="20" s="1"/>
  <c r="H45" i="20"/>
  <c r="G45" i="20"/>
  <c r="F45" i="20"/>
  <c r="K44" i="20"/>
  <c r="I44" i="20"/>
  <c r="J44" i="20" s="1"/>
  <c r="H44" i="20"/>
  <c r="G44" i="20"/>
  <c r="F44" i="20"/>
  <c r="K43" i="20"/>
  <c r="I43" i="20"/>
  <c r="J43" i="20" s="1"/>
  <c r="H43" i="20"/>
  <c r="G43" i="20"/>
  <c r="F43" i="20"/>
  <c r="K42" i="20"/>
  <c r="I42" i="20"/>
  <c r="J42" i="20" s="1"/>
  <c r="H42" i="20"/>
  <c r="G42" i="20"/>
  <c r="F42" i="20"/>
  <c r="K41" i="20"/>
  <c r="I41" i="20"/>
  <c r="J41" i="20" s="1"/>
  <c r="H41" i="20"/>
  <c r="G41" i="20"/>
  <c r="F41" i="20"/>
  <c r="K40" i="20"/>
  <c r="I40" i="20"/>
  <c r="J40" i="20" s="1"/>
  <c r="H40" i="20"/>
  <c r="G40" i="20"/>
  <c r="F40" i="20"/>
  <c r="K39" i="20"/>
  <c r="I39" i="20"/>
  <c r="J39" i="20" s="1"/>
  <c r="H39" i="20"/>
  <c r="G39" i="20"/>
  <c r="F39" i="20"/>
  <c r="K38" i="20"/>
  <c r="I38" i="20"/>
  <c r="J38" i="20" s="1"/>
  <c r="H38" i="20"/>
  <c r="G38" i="20"/>
  <c r="F38" i="20"/>
  <c r="K37" i="20"/>
  <c r="I37" i="20"/>
  <c r="J37" i="20" s="1"/>
  <c r="H37" i="20"/>
  <c r="G37" i="20"/>
  <c r="F37" i="20"/>
  <c r="K36" i="20"/>
  <c r="I36" i="20"/>
  <c r="J36" i="20" s="1"/>
  <c r="H36" i="20"/>
  <c r="G36" i="20"/>
  <c r="F36" i="20"/>
  <c r="K35" i="20"/>
  <c r="I35" i="20"/>
  <c r="J35" i="20" s="1"/>
  <c r="H35" i="20"/>
  <c r="G35" i="20"/>
  <c r="F35" i="20"/>
  <c r="K34" i="20"/>
  <c r="I34" i="20"/>
  <c r="J34" i="20" s="1"/>
  <c r="H34" i="20"/>
  <c r="G34" i="20"/>
  <c r="F34" i="20"/>
  <c r="K33" i="20"/>
  <c r="I33" i="20"/>
  <c r="J33" i="20" s="1"/>
  <c r="H33" i="20"/>
  <c r="G33" i="20"/>
  <c r="F33" i="20"/>
  <c r="K32" i="20"/>
  <c r="I32" i="20"/>
  <c r="J32" i="20" s="1"/>
  <c r="H32" i="20"/>
  <c r="G32" i="20"/>
  <c r="F32" i="20"/>
  <c r="K31" i="20"/>
  <c r="I31" i="20"/>
  <c r="J31" i="20" s="1"/>
  <c r="H31" i="20"/>
  <c r="G31" i="20"/>
  <c r="F31" i="20"/>
  <c r="K30" i="20"/>
  <c r="I30" i="20"/>
  <c r="J30" i="20" s="1"/>
  <c r="H30" i="20"/>
  <c r="G30" i="20"/>
  <c r="F30" i="20"/>
  <c r="K29" i="20"/>
  <c r="I29" i="20"/>
  <c r="J29" i="20" s="1"/>
  <c r="H29" i="20"/>
  <c r="G29" i="20"/>
  <c r="F29" i="20"/>
  <c r="K28" i="20"/>
  <c r="I28" i="20"/>
  <c r="J28" i="20" s="1"/>
  <c r="H28" i="20"/>
  <c r="G28" i="20"/>
  <c r="F28" i="20"/>
  <c r="K27" i="20"/>
  <c r="I27" i="20"/>
  <c r="J27" i="20" s="1"/>
  <c r="H27" i="20"/>
  <c r="G27" i="20"/>
  <c r="F27" i="20"/>
  <c r="K26" i="20"/>
  <c r="I26" i="20"/>
  <c r="J26" i="20" s="1"/>
  <c r="H26" i="20"/>
  <c r="G26" i="20"/>
  <c r="F26" i="20"/>
  <c r="K25" i="20"/>
  <c r="I25" i="20"/>
  <c r="J25" i="20" s="1"/>
  <c r="H25" i="20"/>
  <c r="G25" i="20"/>
  <c r="F25" i="20"/>
  <c r="K24" i="20"/>
  <c r="I24" i="20"/>
  <c r="J24" i="20" s="1"/>
  <c r="H24" i="20"/>
  <c r="G24" i="20"/>
  <c r="F24" i="20"/>
  <c r="K23" i="20"/>
  <c r="I23" i="20"/>
  <c r="J23" i="20" s="1"/>
  <c r="H23" i="20"/>
  <c r="G23" i="20"/>
  <c r="F23" i="20"/>
  <c r="K22" i="20"/>
  <c r="I22" i="20"/>
  <c r="J22" i="20" s="1"/>
  <c r="H22" i="20"/>
  <c r="G22" i="20"/>
  <c r="F22" i="20"/>
  <c r="K21" i="20"/>
  <c r="I21" i="20"/>
  <c r="J21" i="20" s="1"/>
  <c r="H21" i="20"/>
  <c r="G21" i="20"/>
  <c r="F21" i="20"/>
  <c r="K20" i="20"/>
  <c r="I20" i="20"/>
  <c r="J20" i="20" s="1"/>
  <c r="H20" i="20"/>
  <c r="G20" i="20"/>
  <c r="F20" i="20"/>
  <c r="K19" i="20"/>
  <c r="I19" i="20"/>
  <c r="J19" i="20" s="1"/>
  <c r="H19" i="20"/>
  <c r="G19" i="20"/>
  <c r="F19" i="20"/>
  <c r="K18" i="20"/>
  <c r="I18" i="20"/>
  <c r="J18" i="20" s="1"/>
  <c r="H18" i="20"/>
  <c r="G18" i="20"/>
  <c r="F18" i="20"/>
  <c r="K17" i="20"/>
  <c r="I17" i="20"/>
  <c r="J17" i="20" s="1"/>
  <c r="H17" i="20"/>
  <c r="G17" i="20"/>
  <c r="F17" i="20"/>
  <c r="K16" i="20"/>
  <c r="I16" i="20"/>
  <c r="J16" i="20" s="1"/>
  <c r="H16" i="20"/>
  <c r="G16" i="20"/>
  <c r="F16" i="20"/>
  <c r="K15" i="20"/>
  <c r="I15" i="20"/>
  <c r="J15" i="20" s="1"/>
  <c r="H15" i="20"/>
  <c r="G15" i="20"/>
  <c r="F15" i="20"/>
  <c r="K14" i="20"/>
  <c r="I14" i="20"/>
  <c r="J14" i="20" s="1"/>
  <c r="H14" i="20"/>
  <c r="G14" i="20"/>
  <c r="F14" i="20"/>
  <c r="K13" i="20"/>
  <c r="I13" i="20"/>
  <c r="J13" i="20" s="1"/>
  <c r="H13" i="20"/>
  <c r="G13" i="20"/>
  <c r="F13" i="20"/>
  <c r="K12" i="20"/>
  <c r="I12" i="20"/>
  <c r="J12" i="20" s="1"/>
  <c r="H12" i="20"/>
  <c r="G12" i="20"/>
  <c r="F12" i="20"/>
  <c r="K11" i="20"/>
  <c r="I11" i="20"/>
  <c r="J11" i="20" s="1"/>
  <c r="H11" i="20"/>
  <c r="G11" i="20"/>
  <c r="F11" i="20"/>
  <c r="K10" i="20"/>
  <c r="I10" i="20"/>
  <c r="J10" i="20" s="1"/>
  <c r="H10" i="20"/>
  <c r="G10" i="20"/>
  <c r="F10" i="20"/>
  <c r="K9" i="20"/>
  <c r="I9" i="20"/>
  <c r="J9" i="20" s="1"/>
  <c r="H9" i="20"/>
  <c r="G9" i="20"/>
  <c r="F9" i="20"/>
  <c r="K8" i="20"/>
  <c r="I8" i="20"/>
  <c r="J8" i="20" s="1"/>
  <c r="H8" i="20"/>
  <c r="G8" i="20"/>
  <c r="F8" i="20"/>
  <c r="K7" i="20"/>
  <c r="I7" i="20"/>
  <c r="J7" i="20" s="1"/>
  <c r="H7" i="20"/>
  <c r="G7" i="20"/>
  <c r="F7" i="20"/>
  <c r="K6" i="20"/>
  <c r="I6" i="20"/>
  <c r="J6" i="20" s="1"/>
  <c r="H6" i="20"/>
  <c r="G6" i="20"/>
  <c r="F6" i="20"/>
  <c r="K5" i="20"/>
  <c r="I5" i="20"/>
  <c r="J5" i="20" s="1"/>
  <c r="H5" i="20"/>
  <c r="G5" i="20"/>
  <c r="F5" i="20"/>
  <c r="K4" i="20"/>
  <c r="I4" i="20"/>
  <c r="J4" i="20" s="1"/>
  <c r="H4" i="20"/>
  <c r="G4" i="20"/>
  <c r="F4" i="20"/>
  <c r="K3" i="20"/>
  <c r="I3" i="20"/>
  <c r="J3" i="20" s="1"/>
  <c r="H3" i="20"/>
  <c r="G3" i="20"/>
  <c r="F3" i="20"/>
  <c r="K2" i="20"/>
  <c r="I2" i="20"/>
  <c r="J2" i="20" s="1"/>
  <c r="H2" i="20"/>
  <c r="G2" i="20"/>
  <c r="F2" i="20"/>
  <c r="J26" i="23"/>
  <c r="H26" i="23"/>
  <c r="I26" i="23" s="1"/>
  <c r="G26" i="23"/>
  <c r="F26" i="23"/>
  <c r="J25" i="23"/>
  <c r="H25" i="23"/>
  <c r="I25" i="23" s="1"/>
  <c r="G25" i="23"/>
  <c r="F25" i="23"/>
  <c r="J24" i="23"/>
  <c r="H24" i="23"/>
  <c r="I24" i="23" s="1"/>
  <c r="G24" i="23"/>
  <c r="F24" i="23"/>
  <c r="J23" i="23"/>
  <c r="H23" i="23"/>
  <c r="I23" i="23" s="1"/>
  <c r="G23" i="23"/>
  <c r="F23" i="23"/>
  <c r="J22" i="23"/>
  <c r="H22" i="23"/>
  <c r="I22" i="23" s="1"/>
  <c r="G22" i="23"/>
  <c r="F22" i="23"/>
  <c r="J21" i="23"/>
  <c r="H21" i="23"/>
  <c r="I21" i="23" s="1"/>
  <c r="G21" i="23"/>
  <c r="F21" i="23"/>
  <c r="J20" i="23"/>
  <c r="H20" i="23"/>
  <c r="I20" i="23" s="1"/>
  <c r="G20" i="23"/>
  <c r="F20" i="23"/>
  <c r="J19" i="23"/>
  <c r="H19" i="23"/>
  <c r="G19" i="23"/>
  <c r="F19" i="23"/>
  <c r="J18" i="23"/>
  <c r="H18" i="23"/>
  <c r="G18" i="23"/>
  <c r="F18" i="23"/>
  <c r="J17" i="23"/>
  <c r="H17" i="23"/>
  <c r="I17" i="23" s="1"/>
  <c r="G17" i="23"/>
  <c r="F17" i="23"/>
  <c r="J16" i="23"/>
  <c r="H16" i="23"/>
  <c r="I16" i="23" s="1"/>
  <c r="G16" i="23"/>
  <c r="F16" i="23"/>
  <c r="J15" i="23"/>
  <c r="H15" i="23"/>
  <c r="I15" i="23" s="1"/>
  <c r="G15" i="23"/>
  <c r="F15" i="23"/>
  <c r="J14" i="23"/>
  <c r="H14" i="23"/>
  <c r="I14" i="23" s="1"/>
  <c r="G14" i="23"/>
  <c r="F14" i="23"/>
  <c r="J13" i="23"/>
  <c r="H13" i="23"/>
  <c r="I13" i="23" s="1"/>
  <c r="G13" i="23"/>
  <c r="F13" i="23"/>
  <c r="J12" i="23"/>
  <c r="H12" i="23"/>
  <c r="I12" i="23" s="1"/>
  <c r="G12" i="23"/>
  <c r="F12" i="23"/>
  <c r="J11" i="23"/>
  <c r="H11" i="23"/>
  <c r="I11" i="23" s="1"/>
  <c r="G11" i="23"/>
  <c r="F11" i="23"/>
  <c r="J10" i="23"/>
  <c r="H10" i="23"/>
  <c r="I10" i="23" s="1"/>
  <c r="G10" i="23"/>
  <c r="F10" i="23"/>
  <c r="J9" i="23"/>
  <c r="H9" i="23"/>
  <c r="I9" i="23" s="1"/>
  <c r="G9" i="23"/>
  <c r="F9" i="23"/>
  <c r="J8" i="23"/>
  <c r="H8" i="23"/>
  <c r="I8" i="23" s="1"/>
  <c r="G8" i="23"/>
  <c r="F8" i="23"/>
  <c r="J7" i="23"/>
  <c r="H7" i="23"/>
  <c r="I7" i="23" s="1"/>
  <c r="G7" i="23"/>
  <c r="F7" i="23"/>
  <c r="J6" i="23"/>
  <c r="H6" i="23"/>
  <c r="G6" i="23"/>
  <c r="F6" i="23"/>
  <c r="J5" i="23"/>
  <c r="H5" i="23"/>
  <c r="G5" i="23"/>
  <c r="F5" i="23"/>
  <c r="J4" i="23"/>
  <c r="H4" i="23"/>
  <c r="G4" i="23"/>
  <c r="F4" i="23"/>
  <c r="J3" i="23"/>
  <c r="H3" i="23"/>
  <c r="G3" i="23"/>
  <c r="F3" i="23"/>
  <c r="J2" i="23"/>
  <c r="H2" i="23"/>
  <c r="G2" i="23"/>
  <c r="F2" i="23"/>
  <c r="J90" i="5"/>
  <c r="H90" i="5"/>
  <c r="G90" i="5"/>
  <c r="F90" i="5"/>
  <c r="J89" i="5"/>
  <c r="H89" i="5"/>
  <c r="I89" i="5" s="1"/>
  <c r="G89" i="5"/>
  <c r="F89" i="5"/>
  <c r="J88" i="5"/>
  <c r="H88" i="5"/>
  <c r="G88" i="5"/>
  <c r="F88" i="5"/>
  <c r="J87" i="5"/>
  <c r="H87" i="5"/>
  <c r="G87" i="5"/>
  <c r="F87" i="5"/>
  <c r="J86" i="5"/>
  <c r="H86" i="5"/>
  <c r="G86" i="5"/>
  <c r="F86" i="5"/>
  <c r="J85" i="5"/>
  <c r="H85" i="5"/>
  <c r="I85" i="5" s="1"/>
  <c r="G85" i="5"/>
  <c r="F85" i="5"/>
  <c r="J84" i="5"/>
  <c r="H84" i="5"/>
  <c r="I84" i="5" s="1"/>
  <c r="G84" i="5"/>
  <c r="F84" i="5"/>
  <c r="J83" i="5"/>
  <c r="H83" i="5"/>
  <c r="G83" i="5"/>
  <c r="F83" i="5"/>
  <c r="J82" i="5"/>
  <c r="H82" i="5"/>
  <c r="I82" i="5" s="1"/>
  <c r="G82" i="5"/>
  <c r="F82" i="5"/>
  <c r="J81" i="5"/>
  <c r="H81" i="5"/>
  <c r="I81" i="5" s="1"/>
  <c r="G81" i="5"/>
  <c r="F81" i="5"/>
  <c r="J80" i="5"/>
  <c r="H80" i="5"/>
  <c r="G80" i="5"/>
  <c r="F80" i="5"/>
  <c r="J79" i="5"/>
  <c r="H79" i="5"/>
  <c r="G79" i="5"/>
  <c r="F79" i="5"/>
  <c r="J78" i="5"/>
  <c r="H78" i="5"/>
  <c r="G78" i="5"/>
  <c r="F78" i="5"/>
  <c r="J77" i="5"/>
  <c r="H77" i="5"/>
  <c r="I77" i="5" s="1"/>
  <c r="G77" i="5"/>
  <c r="F77" i="5"/>
  <c r="J76" i="5"/>
  <c r="H76" i="5"/>
  <c r="I76" i="5" s="1"/>
  <c r="G76" i="5"/>
  <c r="F76" i="5"/>
  <c r="J75" i="5"/>
  <c r="H75" i="5"/>
  <c r="G75" i="5"/>
  <c r="F75" i="5"/>
  <c r="J74" i="5"/>
  <c r="H74" i="5"/>
  <c r="I74" i="5" s="1"/>
  <c r="G74" i="5"/>
  <c r="F74" i="5"/>
  <c r="J73" i="5"/>
  <c r="H73" i="5"/>
  <c r="I73" i="5" s="1"/>
  <c r="G73" i="5"/>
  <c r="F73" i="5"/>
  <c r="J72" i="5"/>
  <c r="H72" i="5"/>
  <c r="I72" i="5" s="1"/>
  <c r="G72" i="5"/>
  <c r="F72" i="5"/>
  <c r="J71" i="5"/>
  <c r="H71" i="5"/>
  <c r="G71" i="5"/>
  <c r="F71" i="5"/>
  <c r="J70" i="5"/>
  <c r="H70" i="5"/>
  <c r="G70" i="5"/>
  <c r="F70" i="5"/>
  <c r="J69" i="5"/>
  <c r="H69" i="5"/>
  <c r="I69" i="5" s="1"/>
  <c r="G69" i="5"/>
  <c r="F69" i="5"/>
  <c r="J68" i="5"/>
  <c r="H68" i="5"/>
  <c r="I68" i="5" s="1"/>
  <c r="G68" i="5"/>
  <c r="F68" i="5"/>
  <c r="J67" i="5"/>
  <c r="H67" i="5"/>
  <c r="G67" i="5"/>
  <c r="F67" i="5"/>
  <c r="J66" i="5"/>
  <c r="H66" i="5"/>
  <c r="I66" i="5" s="1"/>
  <c r="G66" i="5"/>
  <c r="F66" i="5"/>
  <c r="J65" i="5"/>
  <c r="H65" i="5"/>
  <c r="I65" i="5" s="1"/>
  <c r="G65" i="5"/>
  <c r="F65" i="5"/>
  <c r="J64" i="5"/>
  <c r="H64" i="5"/>
  <c r="I64" i="5" s="1"/>
  <c r="G64" i="5"/>
  <c r="F64" i="5"/>
  <c r="J63" i="5"/>
  <c r="H63" i="5"/>
  <c r="G63" i="5"/>
  <c r="F63" i="5"/>
  <c r="J62" i="5"/>
  <c r="H62" i="5"/>
  <c r="G62" i="5"/>
  <c r="F62" i="5"/>
  <c r="J61" i="5"/>
  <c r="H61" i="5"/>
  <c r="I61" i="5" s="1"/>
  <c r="G61" i="5"/>
  <c r="F61" i="5"/>
  <c r="J60" i="5"/>
  <c r="H60" i="5"/>
  <c r="I60" i="5" s="1"/>
  <c r="G60" i="5"/>
  <c r="F60" i="5"/>
  <c r="J59" i="5"/>
  <c r="H59" i="5"/>
  <c r="G59" i="5"/>
  <c r="F59" i="5"/>
  <c r="J58" i="5"/>
  <c r="H58" i="5"/>
  <c r="I58" i="5" s="1"/>
  <c r="G58" i="5"/>
  <c r="F58" i="5"/>
  <c r="J57" i="5"/>
  <c r="H57" i="5"/>
  <c r="I57" i="5" s="1"/>
  <c r="G57" i="5"/>
  <c r="F57" i="5"/>
  <c r="J56" i="5"/>
  <c r="H56" i="5"/>
  <c r="I56" i="5" s="1"/>
  <c r="G56" i="5"/>
  <c r="F56" i="5"/>
  <c r="J55" i="5"/>
  <c r="H55" i="5"/>
  <c r="G55" i="5"/>
  <c r="F55" i="5"/>
  <c r="J54" i="5"/>
  <c r="H54" i="5"/>
  <c r="G54" i="5"/>
  <c r="F54" i="5"/>
  <c r="J53" i="5"/>
  <c r="H53" i="5"/>
  <c r="I53" i="5" s="1"/>
  <c r="G53" i="5"/>
  <c r="F53" i="5"/>
  <c r="J52" i="5"/>
  <c r="H52" i="5"/>
  <c r="I52" i="5" s="1"/>
  <c r="G52" i="5"/>
  <c r="F52" i="5"/>
  <c r="J51" i="5"/>
  <c r="H51" i="5"/>
  <c r="G51" i="5"/>
  <c r="F51" i="5"/>
  <c r="J50" i="5"/>
  <c r="H50" i="5"/>
  <c r="I50" i="5" s="1"/>
  <c r="G50" i="5"/>
  <c r="F50" i="5"/>
  <c r="J49" i="5"/>
  <c r="H49" i="5"/>
  <c r="I49" i="5" s="1"/>
  <c r="G49" i="5"/>
  <c r="F49" i="5"/>
  <c r="J48" i="5"/>
  <c r="H48" i="5"/>
  <c r="I48" i="5" s="1"/>
  <c r="G48" i="5"/>
  <c r="F48" i="5"/>
  <c r="J47" i="5"/>
  <c r="H47" i="5"/>
  <c r="G47" i="5"/>
  <c r="F47" i="5"/>
  <c r="J46" i="5"/>
  <c r="H46" i="5"/>
  <c r="G46" i="5"/>
  <c r="F46" i="5"/>
  <c r="J45" i="5"/>
  <c r="H45" i="5"/>
  <c r="I45" i="5" s="1"/>
  <c r="G45" i="5"/>
  <c r="F45" i="5"/>
  <c r="J44" i="5"/>
  <c r="H44" i="5"/>
  <c r="I44" i="5" s="1"/>
  <c r="G44" i="5"/>
  <c r="F44" i="5"/>
  <c r="J43" i="5"/>
  <c r="H43" i="5"/>
  <c r="G43" i="5"/>
  <c r="F43" i="5"/>
  <c r="J42" i="5"/>
  <c r="H42" i="5"/>
  <c r="I42" i="5" s="1"/>
  <c r="G42" i="5"/>
  <c r="F42" i="5"/>
  <c r="J41" i="5"/>
  <c r="H41" i="5"/>
  <c r="I41" i="5" s="1"/>
  <c r="G41" i="5"/>
  <c r="F41" i="5"/>
  <c r="J40" i="5"/>
  <c r="H40" i="5"/>
  <c r="I40" i="5" s="1"/>
  <c r="G40" i="5"/>
  <c r="F40" i="5"/>
  <c r="J39" i="5"/>
  <c r="H39" i="5"/>
  <c r="G39" i="5"/>
  <c r="F39" i="5"/>
  <c r="J38" i="5"/>
  <c r="H38" i="5"/>
  <c r="G38" i="5"/>
  <c r="F38" i="5"/>
  <c r="J37" i="5"/>
  <c r="H37" i="5"/>
  <c r="I37" i="5" s="1"/>
  <c r="G37" i="5"/>
  <c r="F37" i="5"/>
  <c r="J36" i="5"/>
  <c r="H36" i="5"/>
  <c r="I36" i="5" s="1"/>
  <c r="G36" i="5"/>
  <c r="F36" i="5"/>
  <c r="J35" i="5"/>
  <c r="H35" i="5"/>
  <c r="G35" i="5"/>
  <c r="F35" i="5"/>
  <c r="J34" i="5"/>
  <c r="H34" i="5"/>
  <c r="I34" i="5" s="1"/>
  <c r="G34" i="5"/>
  <c r="F34" i="5"/>
  <c r="J33" i="5"/>
  <c r="H33" i="5"/>
  <c r="I33" i="5" s="1"/>
  <c r="G33" i="5"/>
  <c r="F33" i="5"/>
  <c r="J32" i="5"/>
  <c r="H32" i="5"/>
  <c r="I32" i="5" s="1"/>
  <c r="G32" i="5"/>
  <c r="F32" i="5"/>
  <c r="J31" i="5"/>
  <c r="H31" i="5"/>
  <c r="G31" i="5"/>
  <c r="F31" i="5"/>
  <c r="J30" i="5"/>
  <c r="H30" i="5"/>
  <c r="G30" i="5"/>
  <c r="F30" i="5"/>
  <c r="J29" i="5"/>
  <c r="H29" i="5"/>
  <c r="I29" i="5" s="1"/>
  <c r="G29" i="5"/>
  <c r="F29" i="5"/>
  <c r="J28" i="5"/>
  <c r="H28" i="5"/>
  <c r="I28" i="5" s="1"/>
  <c r="G28" i="5"/>
  <c r="F28" i="5"/>
  <c r="J27" i="5"/>
  <c r="H27" i="5"/>
  <c r="G27" i="5"/>
  <c r="F27" i="5"/>
  <c r="J26" i="5"/>
  <c r="H26" i="5"/>
  <c r="I26" i="5" s="1"/>
  <c r="G26" i="5"/>
  <c r="F26" i="5"/>
  <c r="J25" i="5"/>
  <c r="H25" i="5"/>
  <c r="I25" i="5" s="1"/>
  <c r="G25" i="5"/>
  <c r="F25" i="5"/>
  <c r="J24" i="5"/>
  <c r="H24" i="5"/>
  <c r="I24" i="5" s="1"/>
  <c r="G24" i="5"/>
  <c r="F24" i="5"/>
  <c r="J23" i="5"/>
  <c r="H23" i="5"/>
  <c r="G23" i="5"/>
  <c r="F23" i="5"/>
  <c r="J22" i="5"/>
  <c r="H22" i="5"/>
  <c r="G22" i="5"/>
  <c r="F22" i="5"/>
  <c r="J21" i="5"/>
  <c r="H21" i="5"/>
  <c r="I21" i="5" s="1"/>
  <c r="G21" i="5"/>
  <c r="F21" i="5"/>
  <c r="J20" i="5"/>
  <c r="H20" i="5"/>
  <c r="I20" i="5" s="1"/>
  <c r="G20" i="5"/>
  <c r="F20" i="5"/>
  <c r="J19" i="5"/>
  <c r="H19" i="5"/>
  <c r="G19" i="5"/>
  <c r="F19" i="5"/>
  <c r="J18" i="5"/>
  <c r="H18" i="5"/>
  <c r="I18" i="5" s="1"/>
  <c r="G18" i="5"/>
  <c r="F18" i="5"/>
  <c r="J17" i="5"/>
  <c r="H17" i="5"/>
  <c r="I17" i="5" s="1"/>
  <c r="G17" i="5"/>
  <c r="F17" i="5"/>
  <c r="J16" i="5"/>
  <c r="H16" i="5"/>
  <c r="I16" i="5" s="1"/>
  <c r="G16" i="5"/>
  <c r="F16" i="5"/>
  <c r="J15" i="5"/>
  <c r="H15" i="5"/>
  <c r="G15" i="5"/>
  <c r="F15" i="5"/>
  <c r="J14" i="5"/>
  <c r="H14" i="5"/>
  <c r="G14" i="5"/>
  <c r="F14" i="5"/>
  <c r="J13" i="5"/>
  <c r="H13" i="5"/>
  <c r="I13" i="5" s="1"/>
  <c r="G13" i="5"/>
  <c r="F13" i="5"/>
  <c r="J12" i="5"/>
  <c r="H12" i="5"/>
  <c r="I12" i="5" s="1"/>
  <c r="G12" i="5"/>
  <c r="F12" i="5"/>
  <c r="J11" i="5"/>
  <c r="H11" i="5"/>
  <c r="G11" i="5"/>
  <c r="F11" i="5"/>
  <c r="J10" i="5"/>
  <c r="H10" i="5"/>
  <c r="I10" i="5" s="1"/>
  <c r="G10" i="5"/>
  <c r="F10" i="5"/>
  <c r="J9" i="5"/>
  <c r="H9" i="5"/>
  <c r="I9" i="5" s="1"/>
  <c r="G9" i="5"/>
  <c r="F9" i="5"/>
  <c r="J8" i="5"/>
  <c r="H8" i="5"/>
  <c r="I8" i="5" s="1"/>
  <c r="G8" i="5"/>
  <c r="F8" i="5"/>
  <c r="J7" i="5"/>
  <c r="H7" i="5"/>
  <c r="G7" i="5"/>
  <c r="F7" i="5"/>
  <c r="J6" i="5"/>
  <c r="H6" i="5"/>
  <c r="G6" i="5"/>
  <c r="F6" i="5"/>
  <c r="J5" i="5"/>
  <c r="H5" i="5"/>
  <c r="I5" i="5" s="1"/>
  <c r="G5" i="5"/>
  <c r="F5" i="5"/>
  <c r="J4" i="5"/>
  <c r="H4" i="5"/>
  <c r="I4" i="5" s="1"/>
  <c r="G4" i="5"/>
  <c r="F4" i="5"/>
  <c r="J3" i="5"/>
  <c r="H3" i="5"/>
  <c r="G3" i="5"/>
  <c r="F3" i="5"/>
  <c r="J2" i="5"/>
  <c r="H2" i="5"/>
  <c r="I2" i="5" s="1"/>
  <c r="G2" i="5"/>
  <c r="F2" i="5"/>
  <c r="J83" i="18"/>
  <c r="H83" i="18"/>
  <c r="G83" i="18"/>
  <c r="F83" i="18"/>
  <c r="J82" i="18"/>
  <c r="H82" i="18"/>
  <c r="I82" i="18" s="1"/>
  <c r="G82" i="18"/>
  <c r="F82" i="18"/>
  <c r="J81" i="18"/>
  <c r="H81" i="18"/>
  <c r="G81" i="18"/>
  <c r="F81" i="18"/>
  <c r="J80" i="18"/>
  <c r="H80" i="18"/>
  <c r="G80" i="18"/>
  <c r="F80" i="18"/>
  <c r="J79" i="18"/>
  <c r="H79" i="18"/>
  <c r="G79" i="18"/>
  <c r="F79" i="18"/>
  <c r="J78" i="18"/>
  <c r="H78" i="18"/>
  <c r="G78" i="18"/>
  <c r="F78" i="18"/>
  <c r="J77" i="18"/>
  <c r="H77" i="18"/>
  <c r="G77" i="18"/>
  <c r="F77" i="18"/>
  <c r="J76" i="18"/>
  <c r="H76" i="18"/>
  <c r="G76" i="18"/>
  <c r="F76" i="18"/>
  <c r="J75" i="18"/>
  <c r="H75" i="18"/>
  <c r="G75" i="18"/>
  <c r="F75" i="18"/>
  <c r="J74" i="18"/>
  <c r="H74" i="18"/>
  <c r="G74" i="18"/>
  <c r="F74" i="18"/>
  <c r="J73" i="18"/>
  <c r="H73" i="18"/>
  <c r="G73" i="18"/>
  <c r="F73" i="18"/>
  <c r="J72" i="18"/>
  <c r="H72" i="18"/>
  <c r="G72" i="18"/>
  <c r="F72" i="18"/>
  <c r="J71" i="18"/>
  <c r="H71" i="18"/>
  <c r="G71" i="18"/>
  <c r="F71" i="18"/>
  <c r="J70" i="18"/>
  <c r="H70" i="18"/>
  <c r="G70" i="18"/>
  <c r="F70" i="18"/>
  <c r="J69" i="18"/>
  <c r="H69" i="18"/>
  <c r="G69" i="18"/>
  <c r="F69" i="18"/>
  <c r="J68" i="18"/>
  <c r="H68" i="18"/>
  <c r="G68" i="18"/>
  <c r="F68" i="18"/>
  <c r="J67" i="18"/>
  <c r="H67" i="18"/>
  <c r="G67" i="18"/>
  <c r="F67" i="18"/>
  <c r="J66" i="18"/>
  <c r="H66" i="18"/>
  <c r="G66" i="18"/>
  <c r="F66" i="18"/>
  <c r="J65" i="18"/>
  <c r="H65" i="18"/>
  <c r="G65" i="18"/>
  <c r="F65" i="18"/>
  <c r="J64" i="18"/>
  <c r="H64" i="18"/>
  <c r="G64" i="18"/>
  <c r="F64" i="18"/>
  <c r="J63" i="18"/>
  <c r="H63" i="18"/>
  <c r="G63" i="18"/>
  <c r="F63" i="18"/>
  <c r="J62" i="18"/>
  <c r="H62" i="18"/>
  <c r="G62" i="18"/>
  <c r="F62" i="18"/>
  <c r="J61" i="18"/>
  <c r="H61" i="18"/>
  <c r="G61" i="18"/>
  <c r="F61" i="18"/>
  <c r="J60" i="18"/>
  <c r="H60" i="18"/>
  <c r="G60" i="18"/>
  <c r="F60" i="18"/>
  <c r="J59" i="18"/>
  <c r="H59" i="18"/>
  <c r="G59" i="18"/>
  <c r="F59" i="18"/>
  <c r="J58" i="18"/>
  <c r="H58" i="18"/>
  <c r="G58" i="18"/>
  <c r="F58" i="18"/>
  <c r="J57" i="18"/>
  <c r="H57" i="18"/>
  <c r="G57" i="18"/>
  <c r="F57" i="18"/>
  <c r="J56" i="18"/>
  <c r="H56" i="18"/>
  <c r="G56" i="18"/>
  <c r="F56" i="18"/>
  <c r="J55" i="18"/>
  <c r="H55" i="18"/>
  <c r="G55" i="18"/>
  <c r="F55" i="18"/>
  <c r="J54" i="18"/>
  <c r="H54" i="18"/>
  <c r="G54" i="18"/>
  <c r="F54" i="18"/>
  <c r="J53" i="18"/>
  <c r="H53" i="18"/>
  <c r="G53" i="18"/>
  <c r="F53" i="18"/>
  <c r="J52" i="18"/>
  <c r="H52" i="18"/>
  <c r="G52" i="18"/>
  <c r="F52" i="18"/>
  <c r="J51" i="18"/>
  <c r="H51" i="18"/>
  <c r="G51" i="18"/>
  <c r="F51" i="18"/>
  <c r="J50" i="18"/>
  <c r="H50" i="18"/>
  <c r="G50" i="18"/>
  <c r="F50" i="18"/>
  <c r="J49" i="18"/>
  <c r="H49" i="18"/>
  <c r="G49" i="18"/>
  <c r="F49" i="18"/>
  <c r="J48" i="18"/>
  <c r="H48" i="18"/>
  <c r="G48" i="18"/>
  <c r="F48" i="18"/>
  <c r="J47" i="18"/>
  <c r="H47" i="18"/>
  <c r="G47" i="18"/>
  <c r="F47" i="18"/>
  <c r="J46" i="18"/>
  <c r="H46" i="18"/>
  <c r="G46" i="18"/>
  <c r="F46" i="18"/>
  <c r="J45" i="18"/>
  <c r="H45" i="18"/>
  <c r="G45" i="18"/>
  <c r="F45" i="18"/>
  <c r="J44" i="18"/>
  <c r="H44" i="18"/>
  <c r="G44" i="18"/>
  <c r="F44" i="18"/>
  <c r="J43" i="18"/>
  <c r="H43" i="18"/>
  <c r="G43" i="18"/>
  <c r="F43" i="18"/>
  <c r="J42" i="18"/>
  <c r="H42" i="18"/>
  <c r="G42" i="18"/>
  <c r="F42" i="18"/>
  <c r="J41" i="18"/>
  <c r="H41" i="18"/>
  <c r="G41" i="18"/>
  <c r="F41" i="18"/>
  <c r="J40" i="18"/>
  <c r="H40" i="18"/>
  <c r="G40" i="18"/>
  <c r="F40" i="18"/>
  <c r="J39" i="18"/>
  <c r="H39" i="18"/>
  <c r="G39" i="18"/>
  <c r="F39" i="18"/>
  <c r="J38" i="18"/>
  <c r="H38" i="18"/>
  <c r="G38" i="18"/>
  <c r="F38" i="18"/>
  <c r="J37" i="18"/>
  <c r="H37" i="18"/>
  <c r="G37" i="18"/>
  <c r="F37" i="18"/>
  <c r="J36" i="18"/>
  <c r="H36" i="18"/>
  <c r="G36" i="18"/>
  <c r="F36" i="18"/>
  <c r="J35" i="18"/>
  <c r="H35" i="18"/>
  <c r="G35" i="18"/>
  <c r="F35" i="18"/>
  <c r="J34" i="18"/>
  <c r="H34" i="18"/>
  <c r="G34" i="18"/>
  <c r="F34" i="18"/>
  <c r="J33" i="18"/>
  <c r="H33" i="18"/>
  <c r="G33" i="18"/>
  <c r="F33" i="18"/>
  <c r="J32" i="18"/>
  <c r="H32" i="18"/>
  <c r="G32" i="18"/>
  <c r="F32" i="18"/>
  <c r="J31" i="18"/>
  <c r="H31" i="18"/>
  <c r="G31" i="18"/>
  <c r="F31" i="18"/>
  <c r="J30" i="18"/>
  <c r="H30" i="18"/>
  <c r="G30" i="18"/>
  <c r="F30" i="18"/>
  <c r="J29" i="18"/>
  <c r="H29" i="18"/>
  <c r="G29" i="18"/>
  <c r="F29" i="18"/>
  <c r="J28" i="18"/>
  <c r="H28" i="18"/>
  <c r="G28" i="18"/>
  <c r="F28" i="18"/>
  <c r="J27" i="18"/>
  <c r="H27" i="18"/>
  <c r="G27" i="18"/>
  <c r="F27" i="18"/>
  <c r="J26" i="18"/>
  <c r="H26" i="18"/>
  <c r="G26" i="18"/>
  <c r="F26" i="18"/>
  <c r="J25" i="18"/>
  <c r="H25" i="18"/>
  <c r="G25" i="18"/>
  <c r="F25" i="18"/>
  <c r="J24" i="18"/>
  <c r="H24" i="18"/>
  <c r="G24" i="18"/>
  <c r="F24" i="18"/>
  <c r="J23" i="18"/>
  <c r="H23" i="18"/>
  <c r="G23" i="18"/>
  <c r="F23" i="18"/>
  <c r="J22" i="18"/>
  <c r="H22" i="18"/>
  <c r="G22" i="18"/>
  <c r="F22" i="18"/>
  <c r="J21" i="18"/>
  <c r="H21" i="18"/>
  <c r="G21" i="18"/>
  <c r="F21" i="18"/>
  <c r="J20" i="18"/>
  <c r="H20" i="18"/>
  <c r="G20" i="18"/>
  <c r="F20" i="18"/>
  <c r="J19" i="18"/>
  <c r="H19" i="18"/>
  <c r="G19" i="18"/>
  <c r="F19" i="18"/>
  <c r="J18" i="18"/>
  <c r="H18" i="18"/>
  <c r="G18" i="18"/>
  <c r="F18" i="18"/>
  <c r="J17" i="18"/>
  <c r="H17" i="18"/>
  <c r="G17" i="18"/>
  <c r="F17" i="18"/>
  <c r="J16" i="18"/>
  <c r="H16" i="18"/>
  <c r="G16" i="18"/>
  <c r="F16" i="18"/>
  <c r="J15" i="18"/>
  <c r="H15" i="18"/>
  <c r="G15" i="18"/>
  <c r="F15" i="18"/>
  <c r="J14" i="18"/>
  <c r="H14" i="18"/>
  <c r="G14" i="18"/>
  <c r="F14" i="18"/>
  <c r="J13" i="18"/>
  <c r="H13" i="18"/>
  <c r="G13" i="18"/>
  <c r="F13" i="18"/>
  <c r="J12" i="18"/>
  <c r="H12" i="18"/>
  <c r="G12" i="18"/>
  <c r="F12" i="18"/>
  <c r="J11" i="18"/>
  <c r="H11" i="18"/>
  <c r="G11" i="18"/>
  <c r="F11" i="18"/>
  <c r="J10" i="18"/>
  <c r="H10" i="18"/>
  <c r="G10" i="18"/>
  <c r="F10" i="18"/>
  <c r="J9" i="18"/>
  <c r="H9" i="18"/>
  <c r="G9" i="18"/>
  <c r="F9" i="18"/>
  <c r="J8" i="18"/>
  <c r="H8" i="18"/>
  <c r="G8" i="18"/>
  <c r="F8" i="18"/>
  <c r="J7" i="18"/>
  <c r="H7" i="18"/>
  <c r="G7" i="18"/>
  <c r="F7" i="18"/>
  <c r="J6" i="18"/>
  <c r="H6" i="18"/>
  <c r="G6" i="18"/>
  <c r="F6" i="18"/>
  <c r="J5" i="18"/>
  <c r="H5" i="18"/>
  <c r="G5" i="18"/>
  <c r="F5" i="18"/>
  <c r="J4" i="18"/>
  <c r="H4" i="18"/>
  <c r="G4" i="18"/>
  <c r="F4" i="18"/>
  <c r="J3" i="18"/>
  <c r="H3" i="18"/>
  <c r="G3" i="18"/>
  <c r="F3" i="18"/>
  <c r="J2" i="18"/>
  <c r="H2" i="18"/>
  <c r="G2" i="18"/>
  <c r="F2" i="18"/>
  <c r="J83" i="26"/>
  <c r="H83" i="26"/>
  <c r="I83" i="26" s="1"/>
  <c r="G83" i="26"/>
  <c r="F83" i="26"/>
  <c r="J82" i="26"/>
  <c r="H82" i="26"/>
  <c r="I82" i="26" s="1"/>
  <c r="G82" i="26"/>
  <c r="F82" i="26"/>
  <c r="J81" i="26"/>
  <c r="H81" i="26"/>
  <c r="I81" i="26" s="1"/>
  <c r="G81" i="26"/>
  <c r="F81" i="26"/>
  <c r="J80" i="26"/>
  <c r="H80" i="26"/>
  <c r="I80" i="26" s="1"/>
  <c r="G80" i="26"/>
  <c r="F80" i="26"/>
  <c r="J79" i="26"/>
  <c r="H79" i="26"/>
  <c r="I79" i="26" s="1"/>
  <c r="G79" i="26"/>
  <c r="F79" i="26"/>
  <c r="J78" i="26"/>
  <c r="H78" i="26"/>
  <c r="G78" i="26"/>
  <c r="F78" i="26"/>
  <c r="J77" i="26"/>
  <c r="H77" i="26"/>
  <c r="G77" i="26"/>
  <c r="F77" i="26"/>
  <c r="J76" i="26"/>
  <c r="H76" i="26"/>
  <c r="G76" i="26"/>
  <c r="F76" i="26"/>
  <c r="J75" i="26"/>
  <c r="H75" i="26"/>
  <c r="G75" i="26"/>
  <c r="F75" i="26"/>
  <c r="J74" i="26"/>
  <c r="H74" i="26"/>
  <c r="G74" i="26"/>
  <c r="F74" i="26"/>
  <c r="J73" i="26"/>
  <c r="H73" i="26"/>
  <c r="G73" i="26"/>
  <c r="F73" i="26"/>
  <c r="J72" i="26"/>
  <c r="H72" i="26"/>
  <c r="I72" i="26" s="1"/>
  <c r="G72" i="26"/>
  <c r="F72" i="26"/>
  <c r="J71" i="26"/>
  <c r="H71" i="26"/>
  <c r="G71" i="26"/>
  <c r="F71" i="26"/>
  <c r="J70" i="26"/>
  <c r="H70" i="26"/>
  <c r="G70" i="26"/>
  <c r="F70" i="26"/>
  <c r="J69" i="26"/>
  <c r="H69" i="26"/>
  <c r="G69" i="26"/>
  <c r="F69" i="26"/>
  <c r="J68" i="26"/>
  <c r="H68" i="26"/>
  <c r="G68" i="26"/>
  <c r="F68" i="26"/>
  <c r="J67" i="26"/>
  <c r="H67" i="26"/>
  <c r="G67" i="26"/>
  <c r="F67" i="26"/>
  <c r="J66" i="26"/>
  <c r="H66" i="26"/>
  <c r="G66" i="26"/>
  <c r="F66" i="26"/>
  <c r="J65" i="26"/>
  <c r="H65" i="26"/>
  <c r="G65" i="26"/>
  <c r="F65" i="26"/>
  <c r="J64" i="26"/>
  <c r="H64" i="26"/>
  <c r="G64" i="26"/>
  <c r="F64" i="26"/>
  <c r="J63" i="26"/>
  <c r="H63" i="26"/>
  <c r="G63" i="26"/>
  <c r="F63" i="26"/>
  <c r="J62" i="26"/>
  <c r="H62" i="26"/>
  <c r="G62" i="26"/>
  <c r="F62" i="26"/>
  <c r="J61" i="26"/>
  <c r="H61" i="26"/>
  <c r="G61" i="26"/>
  <c r="F61" i="26"/>
  <c r="J60" i="26"/>
  <c r="H60" i="26"/>
  <c r="G60" i="26"/>
  <c r="F60" i="26"/>
  <c r="J59" i="26"/>
  <c r="H59" i="26"/>
  <c r="G59" i="26"/>
  <c r="F59" i="26"/>
  <c r="J58" i="26"/>
  <c r="H58" i="26"/>
  <c r="G58" i="26"/>
  <c r="F58" i="26"/>
  <c r="J57" i="26"/>
  <c r="H57" i="26"/>
  <c r="G57" i="26"/>
  <c r="F57" i="26"/>
  <c r="J56" i="26"/>
  <c r="H56" i="26"/>
  <c r="G56" i="26"/>
  <c r="F56" i="26"/>
  <c r="J55" i="26"/>
  <c r="H55" i="26"/>
  <c r="G55" i="26"/>
  <c r="F55" i="26"/>
  <c r="J54" i="26"/>
  <c r="H54" i="26"/>
  <c r="G54" i="26"/>
  <c r="F54" i="26"/>
  <c r="J53" i="26"/>
  <c r="H53" i="26"/>
  <c r="G53" i="26"/>
  <c r="F53" i="26"/>
  <c r="J52" i="26"/>
  <c r="H52" i="26"/>
  <c r="G52" i="26"/>
  <c r="F52" i="26"/>
  <c r="J51" i="26"/>
  <c r="H51" i="26"/>
  <c r="G51" i="26"/>
  <c r="F51" i="26"/>
  <c r="J50" i="26"/>
  <c r="H50" i="26"/>
  <c r="G50" i="26"/>
  <c r="F50" i="26"/>
  <c r="J49" i="26"/>
  <c r="H49" i="26"/>
  <c r="G49" i="26"/>
  <c r="F49" i="26"/>
  <c r="J48" i="26"/>
  <c r="H48" i="26"/>
  <c r="G48" i="26"/>
  <c r="F48" i="26"/>
  <c r="J47" i="26"/>
  <c r="H47" i="26"/>
  <c r="G47" i="26"/>
  <c r="F47" i="26"/>
  <c r="J46" i="26"/>
  <c r="H46" i="26"/>
  <c r="G46" i="26"/>
  <c r="F46" i="26"/>
  <c r="J45" i="26"/>
  <c r="H45" i="26"/>
  <c r="G45" i="26"/>
  <c r="F45" i="26"/>
  <c r="J44" i="26"/>
  <c r="H44" i="26"/>
  <c r="G44" i="26"/>
  <c r="F44" i="26"/>
  <c r="J43" i="26"/>
  <c r="H43" i="26"/>
  <c r="G43" i="26"/>
  <c r="F43" i="26"/>
  <c r="J42" i="26"/>
  <c r="H42" i="26"/>
  <c r="G42" i="26"/>
  <c r="F42" i="26"/>
  <c r="J41" i="26"/>
  <c r="H41" i="26"/>
  <c r="G41" i="26"/>
  <c r="F41" i="26"/>
  <c r="J40" i="26"/>
  <c r="H40" i="26"/>
  <c r="G40" i="26"/>
  <c r="F40" i="26"/>
  <c r="J39" i="26"/>
  <c r="H39" i="26"/>
  <c r="G39" i="26"/>
  <c r="F39" i="26"/>
  <c r="J38" i="26"/>
  <c r="H38" i="26"/>
  <c r="G38" i="26"/>
  <c r="F38" i="26"/>
  <c r="J37" i="26"/>
  <c r="H37" i="26"/>
  <c r="G37" i="26"/>
  <c r="F37" i="26"/>
  <c r="J36" i="26"/>
  <c r="H36" i="26"/>
  <c r="G36" i="26"/>
  <c r="F36" i="26"/>
  <c r="J35" i="26"/>
  <c r="H35" i="26"/>
  <c r="G35" i="26"/>
  <c r="F35" i="26"/>
  <c r="J34" i="26"/>
  <c r="H34" i="26"/>
  <c r="G34" i="26"/>
  <c r="F34" i="26"/>
  <c r="J33" i="26"/>
  <c r="H33" i="26"/>
  <c r="I33" i="26" s="1"/>
  <c r="G33" i="26"/>
  <c r="F33" i="26"/>
  <c r="J32" i="26"/>
  <c r="H32" i="26"/>
  <c r="I32" i="26" s="1"/>
  <c r="G32" i="26"/>
  <c r="F32" i="26"/>
  <c r="J31" i="26"/>
  <c r="H31" i="26"/>
  <c r="I31" i="26" s="1"/>
  <c r="G31" i="26"/>
  <c r="F31" i="26"/>
  <c r="J30" i="26"/>
  <c r="H30" i="26"/>
  <c r="I30" i="26" s="1"/>
  <c r="G30" i="26"/>
  <c r="F30" i="26"/>
  <c r="J29" i="26"/>
  <c r="H29" i="26"/>
  <c r="I29" i="26" s="1"/>
  <c r="G29" i="26"/>
  <c r="F29" i="26"/>
  <c r="J28" i="26"/>
  <c r="H28" i="26"/>
  <c r="I28" i="26" s="1"/>
  <c r="G28" i="26"/>
  <c r="F28" i="26"/>
  <c r="J27" i="26"/>
  <c r="H27" i="26"/>
  <c r="I27" i="26" s="1"/>
  <c r="G27" i="26"/>
  <c r="F27" i="26"/>
  <c r="J26" i="26"/>
  <c r="H26" i="26"/>
  <c r="G26" i="26"/>
  <c r="F26" i="26"/>
  <c r="J25" i="26"/>
  <c r="H25" i="26"/>
  <c r="I25" i="26" s="1"/>
  <c r="G25" i="26"/>
  <c r="F25" i="26"/>
  <c r="J24" i="26"/>
  <c r="H24" i="26"/>
  <c r="I24" i="26" s="1"/>
  <c r="G24" i="26"/>
  <c r="F24" i="26"/>
  <c r="J23" i="26"/>
  <c r="H23" i="26"/>
  <c r="I23" i="26" s="1"/>
  <c r="G23" i="26"/>
  <c r="F23" i="26"/>
  <c r="J22" i="26"/>
  <c r="H22" i="26"/>
  <c r="I22" i="26" s="1"/>
  <c r="G22" i="26"/>
  <c r="F22" i="26"/>
  <c r="J21" i="26"/>
  <c r="H21" i="26"/>
  <c r="I21" i="26" s="1"/>
  <c r="G21" i="26"/>
  <c r="F21" i="26"/>
  <c r="J20" i="26"/>
  <c r="H20" i="26"/>
  <c r="I20" i="26" s="1"/>
  <c r="G20" i="26"/>
  <c r="F20" i="26"/>
  <c r="J19" i="26"/>
  <c r="H19" i="26"/>
  <c r="I19" i="26" s="1"/>
  <c r="G19" i="26"/>
  <c r="F19" i="26"/>
  <c r="J18" i="26"/>
  <c r="H18" i="26"/>
  <c r="I18" i="26" s="1"/>
  <c r="G18" i="26"/>
  <c r="F18" i="26"/>
  <c r="J17" i="26"/>
  <c r="H17" i="26"/>
  <c r="I17" i="26" s="1"/>
  <c r="G17" i="26"/>
  <c r="F17" i="26"/>
  <c r="J16" i="26"/>
  <c r="H16" i="26"/>
  <c r="I16" i="26" s="1"/>
  <c r="G16" i="26"/>
  <c r="F16" i="26"/>
  <c r="J15" i="26"/>
  <c r="H15" i="26"/>
  <c r="I15" i="26" s="1"/>
  <c r="G15" i="26"/>
  <c r="F15" i="26"/>
  <c r="J14" i="26"/>
  <c r="H14" i="26"/>
  <c r="G14" i="26"/>
  <c r="F14" i="26"/>
  <c r="J13" i="26"/>
  <c r="H13" i="26"/>
  <c r="G13" i="26"/>
  <c r="F13" i="26"/>
  <c r="J12" i="26"/>
  <c r="H12" i="26"/>
  <c r="I12" i="26" s="1"/>
  <c r="G12" i="26"/>
  <c r="F12" i="26"/>
  <c r="J11" i="26"/>
  <c r="H11" i="26"/>
  <c r="I11" i="26" s="1"/>
  <c r="G11" i="26"/>
  <c r="F11" i="26"/>
  <c r="J10" i="26"/>
  <c r="H10" i="26"/>
  <c r="I10" i="26" s="1"/>
  <c r="G10" i="26"/>
  <c r="F10" i="26"/>
  <c r="J9" i="26"/>
  <c r="H9" i="26"/>
  <c r="I9" i="26" s="1"/>
  <c r="G9" i="26"/>
  <c r="F9" i="26"/>
  <c r="J8" i="26"/>
  <c r="H8" i="26"/>
  <c r="I8" i="26" s="1"/>
  <c r="G8" i="26"/>
  <c r="F8" i="26"/>
  <c r="J7" i="26"/>
  <c r="H7" i="26"/>
  <c r="I7" i="26" s="1"/>
  <c r="G7" i="26"/>
  <c r="F7" i="26"/>
  <c r="J6" i="26"/>
  <c r="H6" i="26"/>
  <c r="G6" i="26"/>
  <c r="F6" i="26"/>
  <c r="J5" i="26"/>
  <c r="H5" i="26"/>
  <c r="G5" i="26"/>
  <c r="F5" i="26"/>
  <c r="J4" i="26"/>
  <c r="H4" i="26"/>
  <c r="I4" i="26" s="1"/>
  <c r="G4" i="26"/>
  <c r="F4" i="26"/>
  <c r="J3" i="26"/>
  <c r="H3" i="26"/>
  <c r="I3" i="26" s="1"/>
  <c r="G3" i="26"/>
  <c r="F3" i="26"/>
  <c r="H2" i="26"/>
  <c r="I2" i="26" s="1"/>
  <c r="G2" i="26"/>
  <c r="F2" i="26"/>
  <c r="G83" i="25"/>
  <c r="J82" i="25"/>
  <c r="H82" i="25"/>
  <c r="G82" i="25"/>
  <c r="F82" i="25"/>
  <c r="J81" i="25"/>
  <c r="H81" i="25"/>
  <c r="G81" i="25"/>
  <c r="F81" i="25"/>
  <c r="J80" i="25"/>
  <c r="H80" i="25"/>
  <c r="G80" i="25"/>
  <c r="F80" i="25"/>
  <c r="J79" i="25"/>
  <c r="H79" i="25"/>
  <c r="G79" i="25"/>
  <c r="F79" i="25"/>
  <c r="J78" i="25"/>
  <c r="H78" i="25"/>
  <c r="G78" i="25"/>
  <c r="F78" i="25"/>
  <c r="J77" i="25"/>
  <c r="H77" i="25"/>
  <c r="G77" i="25"/>
  <c r="F77" i="25"/>
  <c r="J76" i="25"/>
  <c r="H76" i="25"/>
  <c r="G76" i="25"/>
  <c r="F76" i="25"/>
  <c r="J75" i="25"/>
  <c r="H75" i="25"/>
  <c r="G75" i="25"/>
  <c r="F75" i="25"/>
  <c r="J74" i="25"/>
  <c r="H74" i="25"/>
  <c r="G74" i="25"/>
  <c r="F74" i="25"/>
  <c r="J73" i="25"/>
  <c r="H73" i="25"/>
  <c r="G73" i="25"/>
  <c r="F73" i="25"/>
  <c r="J72" i="25"/>
  <c r="H72" i="25"/>
  <c r="G72" i="25"/>
  <c r="F72" i="25"/>
  <c r="J71" i="25"/>
  <c r="H71" i="25"/>
  <c r="G71" i="25"/>
  <c r="F71" i="25"/>
  <c r="J70" i="25"/>
  <c r="H70" i="25"/>
  <c r="G70" i="25"/>
  <c r="F70" i="25"/>
  <c r="J69" i="25"/>
  <c r="H69" i="25"/>
  <c r="G69" i="25"/>
  <c r="F69" i="25"/>
  <c r="J68" i="25"/>
  <c r="H68" i="25"/>
  <c r="G68" i="25"/>
  <c r="F68" i="25"/>
  <c r="J67" i="25"/>
  <c r="H67" i="25"/>
  <c r="G67" i="25"/>
  <c r="F67" i="25"/>
  <c r="J66" i="25"/>
  <c r="H66" i="25"/>
  <c r="G66" i="25"/>
  <c r="F66" i="25"/>
  <c r="J65" i="25"/>
  <c r="H65" i="25"/>
  <c r="G65" i="25"/>
  <c r="F65" i="25"/>
  <c r="J64" i="25"/>
  <c r="H64" i="25"/>
  <c r="G64" i="25"/>
  <c r="F64" i="25"/>
  <c r="J63" i="25"/>
  <c r="H63" i="25"/>
  <c r="G63" i="25"/>
  <c r="F63" i="25"/>
  <c r="J62" i="25"/>
  <c r="H62" i="25"/>
  <c r="G62" i="25"/>
  <c r="F62" i="25"/>
  <c r="J61" i="25"/>
  <c r="H61" i="25"/>
  <c r="G61" i="25"/>
  <c r="F61" i="25"/>
  <c r="J60" i="25"/>
  <c r="H60" i="25"/>
  <c r="G60" i="25"/>
  <c r="F60" i="25"/>
  <c r="J59" i="25"/>
  <c r="H59" i="25"/>
  <c r="G59" i="25"/>
  <c r="F59" i="25"/>
  <c r="J58" i="25"/>
  <c r="H58" i="25"/>
  <c r="G58" i="25"/>
  <c r="F58" i="25"/>
  <c r="J57" i="25"/>
  <c r="H57" i="25"/>
  <c r="G57" i="25"/>
  <c r="F57" i="25"/>
  <c r="J56" i="25"/>
  <c r="H56" i="25"/>
  <c r="G56" i="25"/>
  <c r="F56" i="25"/>
  <c r="J55" i="25"/>
  <c r="H55" i="25"/>
  <c r="G55" i="25"/>
  <c r="F55" i="25"/>
  <c r="J54" i="25"/>
  <c r="H54" i="25"/>
  <c r="G54" i="25"/>
  <c r="F54" i="25"/>
  <c r="J53" i="25"/>
  <c r="H53" i="25"/>
  <c r="G53" i="25"/>
  <c r="F53" i="25"/>
  <c r="J52" i="25"/>
  <c r="H52" i="25"/>
  <c r="G52" i="25"/>
  <c r="F52" i="25"/>
  <c r="J51" i="25"/>
  <c r="H51" i="25"/>
  <c r="G51" i="25"/>
  <c r="F51" i="25"/>
  <c r="J50" i="25"/>
  <c r="H50" i="25"/>
  <c r="G50" i="25"/>
  <c r="F50" i="25"/>
  <c r="J49" i="25"/>
  <c r="H49" i="25"/>
  <c r="G49" i="25"/>
  <c r="F49" i="25"/>
  <c r="J48" i="25"/>
  <c r="H48" i="25"/>
  <c r="G48" i="25"/>
  <c r="F48" i="25"/>
  <c r="J47" i="25"/>
  <c r="H47" i="25"/>
  <c r="G47" i="25"/>
  <c r="F47" i="25"/>
  <c r="J46" i="25"/>
  <c r="H46" i="25"/>
  <c r="G46" i="25"/>
  <c r="F46" i="25"/>
  <c r="J45" i="25"/>
  <c r="H45" i="25"/>
  <c r="G45" i="25"/>
  <c r="F45" i="25"/>
  <c r="J44" i="25"/>
  <c r="H44" i="25"/>
  <c r="G44" i="25"/>
  <c r="F44" i="25"/>
  <c r="J43" i="25"/>
  <c r="H43" i="25"/>
  <c r="G43" i="25"/>
  <c r="F43" i="25"/>
  <c r="J42" i="25"/>
  <c r="H42" i="25"/>
  <c r="G42" i="25"/>
  <c r="F42" i="25"/>
  <c r="J41" i="25"/>
  <c r="H41" i="25"/>
  <c r="G41" i="25"/>
  <c r="F41" i="25"/>
  <c r="J40" i="25"/>
  <c r="H40" i="25"/>
  <c r="G40" i="25"/>
  <c r="F40" i="25"/>
  <c r="J39" i="25"/>
  <c r="H39" i="25"/>
  <c r="G39" i="25"/>
  <c r="F39" i="25"/>
  <c r="J38" i="25"/>
  <c r="H38" i="25"/>
  <c r="G38" i="25"/>
  <c r="F38" i="25"/>
  <c r="J37" i="25"/>
  <c r="H37" i="25"/>
  <c r="G37" i="25"/>
  <c r="F37" i="25"/>
  <c r="J36" i="25"/>
  <c r="H36" i="25"/>
  <c r="G36" i="25"/>
  <c r="F36" i="25"/>
  <c r="J35" i="25"/>
  <c r="H35" i="25"/>
  <c r="G35" i="25"/>
  <c r="F35" i="25"/>
  <c r="J34" i="25"/>
  <c r="H34" i="25"/>
  <c r="G34" i="25"/>
  <c r="F34" i="25"/>
  <c r="J33" i="25"/>
  <c r="H33" i="25"/>
  <c r="G33" i="25"/>
  <c r="F33" i="25"/>
  <c r="J32" i="25"/>
  <c r="H32" i="25"/>
  <c r="G32" i="25"/>
  <c r="F32" i="25"/>
  <c r="J31" i="25"/>
  <c r="H31" i="25"/>
  <c r="G31" i="25"/>
  <c r="F31" i="25"/>
  <c r="J30" i="25"/>
  <c r="H30" i="25"/>
  <c r="G30" i="25"/>
  <c r="F30" i="25"/>
  <c r="J29" i="25"/>
  <c r="H29" i="25"/>
  <c r="G29" i="25"/>
  <c r="F29" i="25"/>
  <c r="J28" i="25"/>
  <c r="H28" i="25"/>
  <c r="G28" i="25"/>
  <c r="F28" i="25"/>
  <c r="J27" i="25"/>
  <c r="H27" i="25"/>
  <c r="G27" i="25"/>
  <c r="F27" i="25"/>
  <c r="J26" i="25"/>
  <c r="H26" i="25"/>
  <c r="G26" i="25"/>
  <c r="F26" i="25"/>
  <c r="J25" i="25"/>
  <c r="H25" i="25"/>
  <c r="G25" i="25"/>
  <c r="F25" i="25"/>
  <c r="J24" i="25"/>
  <c r="H24" i="25"/>
  <c r="G24" i="25"/>
  <c r="F24" i="25"/>
  <c r="J23" i="25"/>
  <c r="H23" i="25"/>
  <c r="G23" i="25"/>
  <c r="F23" i="25"/>
  <c r="J22" i="25"/>
  <c r="H22" i="25"/>
  <c r="G22" i="25"/>
  <c r="F22" i="25"/>
  <c r="J21" i="25"/>
  <c r="H21" i="25"/>
  <c r="G21" i="25"/>
  <c r="F21" i="25"/>
  <c r="J20" i="25"/>
  <c r="H20" i="25"/>
  <c r="G20" i="25"/>
  <c r="F20" i="25"/>
  <c r="J19" i="25"/>
  <c r="H19" i="25"/>
  <c r="G19" i="25"/>
  <c r="F19" i="25"/>
  <c r="J18" i="25"/>
  <c r="H18" i="25"/>
  <c r="G18" i="25"/>
  <c r="F18" i="25"/>
  <c r="J17" i="25"/>
  <c r="H17" i="25"/>
  <c r="G17" i="25"/>
  <c r="F17" i="25"/>
  <c r="J16" i="25"/>
  <c r="H16" i="25"/>
  <c r="G16" i="25"/>
  <c r="F16" i="25"/>
  <c r="J15" i="25"/>
  <c r="H15" i="25"/>
  <c r="G15" i="25"/>
  <c r="F15" i="25"/>
  <c r="J14" i="25"/>
  <c r="H14" i="25"/>
  <c r="G14" i="25"/>
  <c r="F14" i="25"/>
  <c r="J13" i="25"/>
  <c r="H13" i="25"/>
  <c r="G13" i="25"/>
  <c r="F13" i="25"/>
  <c r="J12" i="25"/>
  <c r="H12" i="25"/>
  <c r="G12" i="25"/>
  <c r="F12" i="25"/>
  <c r="J11" i="25"/>
  <c r="H11" i="25"/>
  <c r="G11" i="25"/>
  <c r="F11" i="25"/>
  <c r="J10" i="25"/>
  <c r="H10" i="25"/>
  <c r="G10" i="25"/>
  <c r="F10" i="25"/>
  <c r="J9" i="25"/>
  <c r="H9" i="25"/>
  <c r="G9" i="25"/>
  <c r="F9" i="25"/>
  <c r="J8" i="25"/>
  <c r="H8" i="25"/>
  <c r="G8" i="25"/>
  <c r="F8" i="25"/>
  <c r="J7" i="25"/>
  <c r="H7" i="25"/>
  <c r="G7" i="25"/>
  <c r="F7" i="25"/>
  <c r="J6" i="25"/>
  <c r="H6" i="25"/>
  <c r="G6" i="25"/>
  <c r="F6" i="25"/>
  <c r="J5" i="25"/>
  <c r="H5" i="25"/>
  <c r="G5" i="25"/>
  <c r="F5" i="25"/>
  <c r="J4" i="25"/>
  <c r="H4" i="25"/>
  <c r="G4" i="25"/>
  <c r="F4" i="25"/>
  <c r="J3" i="25"/>
  <c r="H3" i="25"/>
  <c r="G3" i="25"/>
  <c r="F3" i="25"/>
  <c r="J2" i="25"/>
  <c r="H2" i="25"/>
  <c r="G2" i="25"/>
  <c r="F2" i="25"/>
  <c r="J83" i="24"/>
  <c r="H83" i="24"/>
  <c r="I83" i="24" s="1"/>
  <c r="G83" i="24"/>
  <c r="F83" i="24"/>
  <c r="J82" i="24"/>
  <c r="H82" i="24"/>
  <c r="I82" i="24" s="1"/>
  <c r="G82" i="24"/>
  <c r="F82" i="24"/>
  <c r="J81" i="24"/>
  <c r="H81" i="24"/>
  <c r="I81" i="24" s="1"/>
  <c r="G81" i="24"/>
  <c r="F81" i="24"/>
  <c r="J80" i="24"/>
  <c r="H80" i="24"/>
  <c r="I80" i="24" s="1"/>
  <c r="G80" i="24"/>
  <c r="F80" i="24"/>
  <c r="J79" i="24"/>
  <c r="H79" i="24"/>
  <c r="I79" i="24" s="1"/>
  <c r="G79" i="24"/>
  <c r="F79" i="24"/>
  <c r="J78" i="24"/>
  <c r="H78" i="24"/>
  <c r="I78" i="24" s="1"/>
  <c r="G78" i="24"/>
  <c r="F78" i="24"/>
  <c r="J77" i="24"/>
  <c r="H77" i="24"/>
  <c r="I77" i="24" s="1"/>
  <c r="G77" i="24"/>
  <c r="F77" i="24"/>
  <c r="J76" i="24"/>
  <c r="H76" i="24"/>
  <c r="I76" i="24" s="1"/>
  <c r="G76" i="24"/>
  <c r="F76" i="24"/>
  <c r="J75" i="24"/>
  <c r="H75" i="24"/>
  <c r="I75" i="24" s="1"/>
  <c r="G75" i="24"/>
  <c r="F75" i="24"/>
  <c r="J74" i="24"/>
  <c r="H74" i="24"/>
  <c r="I74" i="24" s="1"/>
  <c r="G74" i="24"/>
  <c r="F74" i="24"/>
  <c r="J73" i="24"/>
  <c r="H73" i="24"/>
  <c r="I73" i="24" s="1"/>
  <c r="G73" i="24"/>
  <c r="F73" i="24"/>
  <c r="J72" i="24"/>
  <c r="H72" i="24"/>
  <c r="I72" i="24" s="1"/>
  <c r="G72" i="24"/>
  <c r="F72" i="24"/>
  <c r="J71" i="24"/>
  <c r="H71" i="24"/>
  <c r="I71" i="24" s="1"/>
  <c r="G71" i="24"/>
  <c r="F71" i="24"/>
  <c r="J70" i="24"/>
  <c r="H70" i="24"/>
  <c r="I70" i="24" s="1"/>
  <c r="G70" i="24"/>
  <c r="F70" i="24"/>
  <c r="J69" i="24"/>
  <c r="H69" i="24"/>
  <c r="I69" i="24" s="1"/>
  <c r="G69" i="24"/>
  <c r="F69" i="24"/>
  <c r="J68" i="24"/>
  <c r="H68" i="24"/>
  <c r="I68" i="24" s="1"/>
  <c r="G68" i="24"/>
  <c r="F68" i="24"/>
  <c r="J67" i="24"/>
  <c r="H67" i="24"/>
  <c r="G67" i="24"/>
  <c r="F67" i="24"/>
  <c r="J66" i="24"/>
  <c r="H66" i="24"/>
  <c r="G66" i="24"/>
  <c r="F66" i="24"/>
  <c r="J65" i="24"/>
  <c r="H65" i="24"/>
  <c r="G65" i="24"/>
  <c r="F65" i="24"/>
  <c r="J64" i="24"/>
  <c r="H64" i="24"/>
  <c r="G64" i="24"/>
  <c r="F64" i="24"/>
  <c r="J63" i="24"/>
  <c r="H63" i="24"/>
  <c r="G63" i="24"/>
  <c r="F63" i="24"/>
  <c r="J62" i="24"/>
  <c r="H62" i="24"/>
  <c r="G62" i="24"/>
  <c r="F62" i="24"/>
  <c r="J61" i="24"/>
  <c r="H61" i="24"/>
  <c r="G61" i="24"/>
  <c r="F61" i="24"/>
  <c r="J60" i="24"/>
  <c r="H60" i="24"/>
  <c r="G60" i="24"/>
  <c r="F60" i="24"/>
  <c r="J59" i="24"/>
  <c r="H59" i="24"/>
  <c r="G59" i="24"/>
  <c r="F59" i="24"/>
  <c r="J58" i="24"/>
  <c r="H58" i="24"/>
  <c r="G58" i="24"/>
  <c r="F58" i="24"/>
  <c r="J57" i="24"/>
  <c r="H57" i="24"/>
  <c r="G57" i="24"/>
  <c r="F57" i="24"/>
  <c r="J56" i="24"/>
  <c r="H56" i="24"/>
  <c r="G56" i="24"/>
  <c r="F56" i="24"/>
  <c r="J55" i="24"/>
  <c r="H55" i="24"/>
  <c r="G55" i="24"/>
  <c r="F55" i="24"/>
  <c r="J54" i="24"/>
  <c r="H54" i="24"/>
  <c r="G54" i="24"/>
  <c r="F54" i="24"/>
  <c r="J53" i="24"/>
  <c r="H53" i="24"/>
  <c r="G53" i="24"/>
  <c r="F53" i="24"/>
  <c r="J52" i="24"/>
  <c r="H52" i="24"/>
  <c r="G52" i="24"/>
  <c r="F52" i="24"/>
  <c r="J51" i="24"/>
  <c r="H51" i="24"/>
  <c r="G51" i="24"/>
  <c r="F51" i="24"/>
  <c r="J50" i="24"/>
  <c r="H50" i="24"/>
  <c r="G50" i="24"/>
  <c r="F50" i="24"/>
  <c r="J49" i="24"/>
  <c r="H49" i="24"/>
  <c r="G49" i="24"/>
  <c r="F49" i="24"/>
  <c r="J48" i="24"/>
  <c r="H48" i="24"/>
  <c r="G48" i="24"/>
  <c r="F48" i="24"/>
  <c r="J47" i="24"/>
  <c r="H47" i="24"/>
  <c r="G47" i="24"/>
  <c r="F47" i="24"/>
  <c r="J46" i="24"/>
  <c r="H46" i="24"/>
  <c r="G46" i="24"/>
  <c r="F46" i="24"/>
  <c r="J45" i="24"/>
  <c r="H45" i="24"/>
  <c r="G45" i="24"/>
  <c r="F45" i="24"/>
  <c r="J44" i="24"/>
  <c r="H44" i="24"/>
  <c r="G44" i="24"/>
  <c r="F44" i="24"/>
  <c r="J43" i="24"/>
  <c r="H43" i="24"/>
  <c r="G43" i="24"/>
  <c r="F43" i="24"/>
  <c r="J42" i="24"/>
  <c r="H42" i="24"/>
  <c r="G42" i="24"/>
  <c r="F42" i="24"/>
  <c r="J41" i="24"/>
  <c r="H41" i="24"/>
  <c r="G41" i="24"/>
  <c r="F41" i="24"/>
  <c r="J40" i="24"/>
  <c r="H40" i="24"/>
  <c r="G40" i="24"/>
  <c r="F40" i="24"/>
  <c r="J39" i="24"/>
  <c r="H39" i="24"/>
  <c r="G39" i="24"/>
  <c r="F39" i="24"/>
  <c r="J38" i="24"/>
  <c r="H38" i="24"/>
  <c r="G38" i="24"/>
  <c r="F38" i="24"/>
  <c r="J37" i="24"/>
  <c r="H37" i="24"/>
  <c r="G37" i="24"/>
  <c r="F37" i="24"/>
  <c r="J36" i="24"/>
  <c r="H36" i="24"/>
  <c r="G36" i="24"/>
  <c r="F36" i="24"/>
  <c r="J35" i="24"/>
  <c r="H35" i="24"/>
  <c r="G35" i="24"/>
  <c r="F35" i="24"/>
  <c r="J34" i="24"/>
  <c r="H34" i="24"/>
  <c r="G34" i="24"/>
  <c r="F34" i="24"/>
  <c r="J33" i="24"/>
  <c r="H33" i="24"/>
  <c r="G33" i="24"/>
  <c r="F33" i="24"/>
  <c r="J32" i="24"/>
  <c r="H32" i="24"/>
  <c r="G32" i="24"/>
  <c r="F32" i="24"/>
  <c r="J31" i="24"/>
  <c r="H31" i="24"/>
  <c r="G31" i="24"/>
  <c r="F31" i="24"/>
  <c r="J30" i="24"/>
  <c r="H30" i="24"/>
  <c r="G30" i="24"/>
  <c r="F30" i="24"/>
  <c r="J29" i="24"/>
  <c r="H29" i="24"/>
  <c r="G29" i="24"/>
  <c r="F29" i="24"/>
  <c r="J28" i="24"/>
  <c r="H28" i="24"/>
  <c r="G28" i="24"/>
  <c r="F28" i="24"/>
  <c r="J27" i="24"/>
  <c r="H27" i="24"/>
  <c r="G27" i="24"/>
  <c r="F27" i="24"/>
  <c r="J26" i="24"/>
  <c r="H26" i="24"/>
  <c r="G26" i="24"/>
  <c r="F26" i="24"/>
  <c r="J25" i="24"/>
  <c r="H25" i="24"/>
  <c r="G25" i="24"/>
  <c r="F25" i="24"/>
  <c r="J24" i="24"/>
  <c r="H24" i="24"/>
  <c r="G24" i="24"/>
  <c r="F24" i="24"/>
  <c r="J23" i="24"/>
  <c r="H23" i="24"/>
  <c r="G23" i="24"/>
  <c r="F23" i="24"/>
  <c r="J22" i="24"/>
  <c r="H22" i="24"/>
  <c r="G22" i="24"/>
  <c r="F22" i="24"/>
  <c r="J21" i="24"/>
  <c r="H21" i="24"/>
  <c r="G21" i="24"/>
  <c r="F21" i="24"/>
  <c r="J20" i="24"/>
  <c r="H20" i="24"/>
  <c r="G20" i="24"/>
  <c r="F20" i="24"/>
  <c r="J19" i="24"/>
  <c r="H19" i="24"/>
  <c r="G19" i="24"/>
  <c r="F19" i="24"/>
  <c r="J18" i="24"/>
  <c r="H18" i="24"/>
  <c r="G18" i="24"/>
  <c r="F18" i="24"/>
  <c r="J17" i="24"/>
  <c r="H17" i="24"/>
  <c r="G17" i="24"/>
  <c r="F17" i="24"/>
  <c r="J16" i="24"/>
  <c r="H16" i="24"/>
  <c r="G16" i="24"/>
  <c r="F16" i="24"/>
  <c r="J15" i="24"/>
  <c r="H15" i="24"/>
  <c r="G15" i="24"/>
  <c r="F15" i="24"/>
  <c r="J14" i="24"/>
  <c r="H14" i="24"/>
  <c r="G14" i="24"/>
  <c r="F14" i="24"/>
  <c r="J13" i="24"/>
  <c r="H13" i="24"/>
  <c r="G13" i="24"/>
  <c r="F13" i="24"/>
  <c r="J12" i="24"/>
  <c r="H12" i="24"/>
  <c r="I12" i="24" s="1"/>
  <c r="G12" i="24"/>
  <c r="F12" i="24"/>
  <c r="J11" i="24"/>
  <c r="H11" i="24"/>
  <c r="I11" i="24" s="1"/>
  <c r="G11" i="24"/>
  <c r="F11" i="24"/>
  <c r="J10" i="24"/>
  <c r="H10" i="24"/>
  <c r="I10" i="24" s="1"/>
  <c r="G10" i="24"/>
  <c r="F10" i="24"/>
  <c r="J9" i="24"/>
  <c r="H9" i="24"/>
  <c r="I9" i="24" s="1"/>
  <c r="G9" i="24"/>
  <c r="F9" i="24"/>
  <c r="J8" i="24"/>
  <c r="H8" i="24"/>
  <c r="I8" i="24" s="1"/>
  <c r="G8" i="24"/>
  <c r="F8" i="24"/>
  <c r="J7" i="24"/>
  <c r="H7" i="24"/>
  <c r="I7" i="24" s="1"/>
  <c r="G7" i="24"/>
  <c r="F7" i="24"/>
  <c r="J6" i="24"/>
  <c r="H6" i="24"/>
  <c r="I6" i="24" s="1"/>
  <c r="G6" i="24"/>
  <c r="F6" i="24"/>
  <c r="J5" i="24"/>
  <c r="H5" i="24"/>
  <c r="I5" i="24" s="1"/>
  <c r="G5" i="24"/>
  <c r="F5" i="24"/>
  <c r="J4" i="24"/>
  <c r="H4" i="24"/>
  <c r="I4" i="24" s="1"/>
  <c r="G4" i="24"/>
  <c r="F4" i="24"/>
  <c r="J3" i="24"/>
  <c r="H3" i="24"/>
  <c r="I3" i="24" s="1"/>
  <c r="G3" i="24"/>
  <c r="F3" i="24"/>
  <c r="J2" i="24"/>
  <c r="H2" i="24"/>
  <c r="I2" i="24" s="1"/>
  <c r="G2" i="24"/>
  <c r="F2" i="24"/>
  <c r="J83" i="3"/>
  <c r="H83" i="3"/>
  <c r="G83" i="3"/>
  <c r="F83" i="3"/>
  <c r="J82" i="3"/>
  <c r="H82" i="3"/>
  <c r="I82" i="3" s="1"/>
  <c r="G82" i="3"/>
  <c r="F82" i="3"/>
  <c r="J81" i="3"/>
  <c r="H81" i="3"/>
  <c r="I81" i="3" s="1"/>
  <c r="G81" i="3"/>
  <c r="F81" i="3"/>
  <c r="J80" i="3"/>
  <c r="H80" i="3"/>
  <c r="G80" i="3"/>
  <c r="F80" i="3"/>
  <c r="J79" i="3"/>
  <c r="H79" i="3"/>
  <c r="G79" i="3"/>
  <c r="F79" i="3"/>
  <c r="J78" i="3"/>
  <c r="H78" i="3"/>
  <c r="G78" i="3"/>
  <c r="F78" i="3"/>
  <c r="J77" i="3"/>
  <c r="H77" i="3"/>
  <c r="G77" i="3"/>
  <c r="F77" i="3"/>
  <c r="J76" i="3"/>
  <c r="H76" i="3"/>
  <c r="G76" i="3"/>
  <c r="F76" i="3"/>
  <c r="J75" i="3"/>
  <c r="H75" i="3"/>
  <c r="G75" i="3"/>
  <c r="F75" i="3"/>
  <c r="J74" i="3"/>
  <c r="H74" i="3"/>
  <c r="G74" i="3"/>
  <c r="F74" i="3"/>
  <c r="J73" i="3"/>
  <c r="H73" i="3"/>
  <c r="I73" i="3" s="1"/>
  <c r="G73" i="3"/>
  <c r="F73" i="3"/>
  <c r="J72" i="3"/>
  <c r="H72" i="3"/>
  <c r="I72" i="3" s="1"/>
  <c r="G72" i="3"/>
  <c r="F72" i="3"/>
  <c r="J71" i="3"/>
  <c r="H71" i="3"/>
  <c r="I71" i="3" s="1"/>
  <c r="G71" i="3"/>
  <c r="F71" i="3"/>
  <c r="J70" i="3"/>
  <c r="H70" i="3"/>
  <c r="G70" i="3"/>
  <c r="F70" i="3"/>
  <c r="J69" i="3"/>
  <c r="H69" i="3"/>
  <c r="I69" i="3" s="1"/>
  <c r="G69" i="3"/>
  <c r="F69" i="3"/>
  <c r="J68" i="3"/>
  <c r="H68" i="3"/>
  <c r="G68" i="3"/>
  <c r="F68" i="3"/>
  <c r="J67" i="3"/>
  <c r="H67" i="3"/>
  <c r="I67" i="3" s="1"/>
  <c r="G67" i="3"/>
  <c r="F67" i="3"/>
  <c r="J66" i="3"/>
  <c r="H66" i="3"/>
  <c r="I66" i="3" s="1"/>
  <c r="G66" i="3"/>
  <c r="F66" i="3"/>
  <c r="J65" i="3"/>
  <c r="I65" i="3"/>
  <c r="H65" i="3"/>
  <c r="G65" i="3"/>
  <c r="F65" i="3"/>
  <c r="J64" i="3"/>
  <c r="H64" i="3"/>
  <c r="G64" i="3"/>
  <c r="F64" i="3"/>
  <c r="J63" i="3"/>
  <c r="H63" i="3"/>
  <c r="G63" i="3"/>
  <c r="F63" i="3"/>
  <c r="J62" i="3"/>
  <c r="H62" i="3"/>
  <c r="G62" i="3"/>
  <c r="F62" i="3"/>
  <c r="J61" i="3"/>
  <c r="H61" i="3"/>
  <c r="G61" i="3"/>
  <c r="F61" i="3"/>
  <c r="J60" i="3"/>
  <c r="H60" i="3"/>
  <c r="G60" i="3"/>
  <c r="F60" i="3"/>
  <c r="J59" i="3"/>
  <c r="H59" i="3"/>
  <c r="G59" i="3"/>
  <c r="F59" i="3"/>
  <c r="J58" i="3"/>
  <c r="H58" i="3"/>
  <c r="G58" i="3"/>
  <c r="F58" i="3"/>
  <c r="J57" i="3"/>
  <c r="H57" i="3"/>
  <c r="G57" i="3"/>
  <c r="F57" i="3"/>
  <c r="J56" i="3"/>
  <c r="H56" i="3"/>
  <c r="G56" i="3"/>
  <c r="F56" i="3"/>
  <c r="J55" i="3"/>
  <c r="H55" i="3"/>
  <c r="G55" i="3"/>
  <c r="F55" i="3"/>
  <c r="J54" i="3"/>
  <c r="H54" i="3"/>
  <c r="G54" i="3"/>
  <c r="F54" i="3"/>
  <c r="J53" i="3"/>
  <c r="H53" i="3"/>
  <c r="I53" i="3" s="1"/>
  <c r="G53" i="3"/>
  <c r="F53" i="3"/>
  <c r="J52" i="3"/>
  <c r="H52" i="3"/>
  <c r="G52" i="3"/>
  <c r="F52" i="3"/>
  <c r="J51" i="3"/>
  <c r="H51" i="3"/>
  <c r="I51" i="3" s="1"/>
  <c r="G51" i="3"/>
  <c r="F51" i="3"/>
  <c r="J50" i="3"/>
  <c r="H50" i="3"/>
  <c r="I50" i="3" s="1"/>
  <c r="G50" i="3"/>
  <c r="F50" i="3"/>
  <c r="J49" i="3"/>
  <c r="H49" i="3"/>
  <c r="I49" i="3" s="1"/>
  <c r="G49" i="3"/>
  <c r="F49" i="3"/>
  <c r="J48" i="3"/>
  <c r="H48" i="3"/>
  <c r="G48" i="3"/>
  <c r="F48" i="3"/>
  <c r="J47" i="3"/>
  <c r="H47" i="3"/>
  <c r="G47" i="3"/>
  <c r="F47" i="3"/>
  <c r="J46" i="3"/>
  <c r="H46" i="3"/>
  <c r="G46" i="3"/>
  <c r="F46" i="3"/>
  <c r="J45" i="3"/>
  <c r="H45" i="3"/>
  <c r="G45" i="3"/>
  <c r="F45" i="3"/>
  <c r="J44" i="3"/>
  <c r="H44" i="3"/>
  <c r="G44" i="3"/>
  <c r="F44" i="3"/>
  <c r="J43" i="3"/>
  <c r="H43" i="3"/>
  <c r="G43" i="3"/>
  <c r="F43" i="3"/>
  <c r="J42" i="3"/>
  <c r="H42" i="3"/>
  <c r="G42" i="3"/>
  <c r="F42" i="3"/>
  <c r="J41" i="3"/>
  <c r="H41" i="3"/>
  <c r="I41" i="3" s="1"/>
  <c r="G41" i="3"/>
  <c r="F41" i="3"/>
  <c r="J40" i="3"/>
  <c r="H40" i="3"/>
  <c r="I40" i="3" s="1"/>
  <c r="G40" i="3"/>
  <c r="F40" i="3"/>
  <c r="J39" i="3"/>
  <c r="H39" i="3"/>
  <c r="I39" i="3" s="1"/>
  <c r="G39" i="3"/>
  <c r="F39" i="3"/>
  <c r="J38" i="3"/>
  <c r="H38" i="3"/>
  <c r="G38" i="3"/>
  <c r="F38" i="3"/>
  <c r="J37" i="3"/>
  <c r="H37" i="3"/>
  <c r="I37" i="3" s="1"/>
  <c r="G37" i="3"/>
  <c r="F37" i="3"/>
  <c r="J36" i="3"/>
  <c r="H36" i="3"/>
  <c r="G36" i="3"/>
  <c r="F36" i="3"/>
  <c r="J35" i="3"/>
  <c r="H35" i="3"/>
  <c r="I35" i="3" s="1"/>
  <c r="G35" i="3"/>
  <c r="F35" i="3"/>
  <c r="J34" i="3"/>
  <c r="H34" i="3"/>
  <c r="I34" i="3" s="1"/>
  <c r="G34" i="3"/>
  <c r="F34" i="3"/>
  <c r="J33" i="3"/>
  <c r="H33" i="3"/>
  <c r="I33" i="3" s="1"/>
  <c r="G33" i="3"/>
  <c r="F33" i="3"/>
  <c r="J32" i="3"/>
  <c r="H32" i="3"/>
  <c r="G32" i="3"/>
  <c r="F32" i="3"/>
  <c r="J31" i="3"/>
  <c r="H31" i="3"/>
  <c r="G31" i="3"/>
  <c r="F31" i="3"/>
  <c r="J30" i="3"/>
  <c r="H30" i="3"/>
  <c r="G30" i="3"/>
  <c r="F30" i="3"/>
  <c r="J29" i="3"/>
  <c r="H29" i="3"/>
  <c r="G29" i="3"/>
  <c r="F29" i="3"/>
  <c r="J28" i="3"/>
  <c r="H28" i="3"/>
  <c r="G28" i="3"/>
  <c r="F28" i="3"/>
  <c r="J27" i="3"/>
  <c r="H27" i="3"/>
  <c r="G27" i="3"/>
  <c r="F27" i="3"/>
  <c r="J26" i="3"/>
  <c r="H26" i="3"/>
  <c r="G26" i="3"/>
  <c r="F26" i="3"/>
  <c r="J25" i="3"/>
  <c r="H25" i="3"/>
  <c r="I25" i="3" s="1"/>
  <c r="G25" i="3"/>
  <c r="F25" i="3"/>
  <c r="J24" i="3"/>
  <c r="H24" i="3"/>
  <c r="I24" i="3" s="1"/>
  <c r="G24" i="3"/>
  <c r="F24" i="3"/>
  <c r="J23" i="3"/>
  <c r="H23" i="3"/>
  <c r="I23" i="3" s="1"/>
  <c r="G23" i="3"/>
  <c r="F23" i="3"/>
  <c r="J22" i="3"/>
  <c r="H22" i="3"/>
  <c r="G22" i="3"/>
  <c r="F22" i="3"/>
  <c r="J21" i="3"/>
  <c r="H21" i="3"/>
  <c r="G21" i="3"/>
  <c r="F21" i="3"/>
  <c r="J20" i="3"/>
  <c r="H20" i="3"/>
  <c r="G20" i="3"/>
  <c r="F20" i="3"/>
  <c r="J19" i="3"/>
  <c r="H19" i="3"/>
  <c r="I19" i="3" s="1"/>
  <c r="G19" i="3"/>
  <c r="F19" i="3"/>
  <c r="J18" i="3"/>
  <c r="H18" i="3"/>
  <c r="I18" i="3" s="1"/>
  <c r="G18" i="3"/>
  <c r="F18" i="3"/>
  <c r="J17" i="3"/>
  <c r="H17" i="3"/>
  <c r="I17" i="3" s="1"/>
  <c r="G17" i="3"/>
  <c r="F17" i="3"/>
  <c r="J16" i="3"/>
  <c r="H16" i="3"/>
  <c r="I16" i="3" s="1"/>
  <c r="G16" i="3"/>
  <c r="F16" i="3"/>
  <c r="J15" i="3"/>
  <c r="H15" i="3"/>
  <c r="I15" i="3" s="1"/>
  <c r="G15" i="3"/>
  <c r="F15" i="3"/>
  <c r="J14" i="3"/>
  <c r="H14" i="3"/>
  <c r="G14" i="3"/>
  <c r="F14" i="3"/>
  <c r="J13" i="3"/>
  <c r="H13" i="3"/>
  <c r="G13" i="3"/>
  <c r="F13" i="3"/>
  <c r="J12" i="3"/>
  <c r="H12" i="3"/>
  <c r="G12" i="3"/>
  <c r="F12" i="3"/>
  <c r="J11" i="3"/>
  <c r="H11" i="3"/>
  <c r="G11" i="3"/>
  <c r="F11" i="3"/>
  <c r="J10" i="3"/>
  <c r="H10" i="3"/>
  <c r="G10" i="3"/>
  <c r="F10" i="3"/>
  <c r="J9" i="3"/>
  <c r="H9" i="3"/>
  <c r="I9" i="3" s="1"/>
  <c r="G9" i="3"/>
  <c r="F9" i="3"/>
  <c r="J8" i="3"/>
  <c r="H8" i="3"/>
  <c r="I8" i="3" s="1"/>
  <c r="G8" i="3"/>
  <c r="F8" i="3"/>
  <c r="J7" i="3"/>
  <c r="H7" i="3"/>
  <c r="I7" i="3" s="1"/>
  <c r="G7" i="3"/>
  <c r="F7" i="3"/>
  <c r="J6" i="3"/>
  <c r="H6" i="3"/>
  <c r="G6" i="3"/>
  <c r="F6" i="3"/>
  <c r="J5" i="3"/>
  <c r="H5" i="3"/>
  <c r="G5" i="3"/>
  <c r="F5" i="3"/>
  <c r="J4" i="3"/>
  <c r="H4" i="3"/>
  <c r="G4" i="3"/>
  <c r="F4" i="3"/>
  <c r="J3" i="3"/>
  <c r="H3" i="3"/>
  <c r="I3" i="3" s="1"/>
  <c r="G3" i="3"/>
  <c r="F3" i="3"/>
  <c r="J2" i="3"/>
  <c r="H2" i="3"/>
  <c r="I2" i="3" s="1"/>
  <c r="G2" i="3"/>
  <c r="F2" i="3"/>
  <c r="J90" i="17"/>
  <c r="H90" i="17"/>
  <c r="I90" i="17" s="1"/>
  <c r="G90" i="17"/>
  <c r="F90" i="17"/>
  <c r="J89" i="17"/>
  <c r="H89" i="17"/>
  <c r="I89" i="17" s="1"/>
  <c r="G89" i="17"/>
  <c r="F89" i="17"/>
  <c r="J88" i="17"/>
  <c r="H88" i="17"/>
  <c r="I88" i="17" s="1"/>
  <c r="G88" i="17"/>
  <c r="F88" i="17"/>
  <c r="J87" i="17"/>
  <c r="H87" i="17"/>
  <c r="G87" i="17"/>
  <c r="F87" i="17"/>
  <c r="J86" i="17"/>
  <c r="H86" i="17"/>
  <c r="G86" i="17"/>
  <c r="F86" i="17"/>
  <c r="J85" i="17"/>
  <c r="H85" i="17"/>
  <c r="G85" i="17"/>
  <c r="F85" i="17"/>
  <c r="J84" i="17"/>
  <c r="H84" i="17"/>
  <c r="G84" i="17"/>
  <c r="F84" i="17"/>
  <c r="J83" i="17"/>
  <c r="H83" i="17"/>
  <c r="G83" i="17"/>
  <c r="F83" i="17"/>
  <c r="J82" i="17"/>
  <c r="H82" i="17"/>
  <c r="G82" i="17"/>
  <c r="F82" i="17"/>
  <c r="J81" i="17"/>
  <c r="H81" i="17"/>
  <c r="G81" i="17"/>
  <c r="F81" i="17"/>
  <c r="J80" i="17"/>
  <c r="H80" i="17"/>
  <c r="G80" i="17"/>
  <c r="F80" i="17"/>
  <c r="J79" i="17"/>
  <c r="H79" i="17"/>
  <c r="G79" i="17"/>
  <c r="F79" i="17"/>
  <c r="J78" i="17"/>
  <c r="H78" i="17"/>
  <c r="G78" i="17"/>
  <c r="F78" i="17"/>
  <c r="J77" i="17"/>
  <c r="H77" i="17"/>
  <c r="G77" i="17"/>
  <c r="F77" i="17"/>
  <c r="J76" i="17"/>
  <c r="H76" i="17"/>
  <c r="G76" i="17"/>
  <c r="F76" i="17"/>
  <c r="J75" i="17"/>
  <c r="H75" i="17"/>
  <c r="G75" i="17"/>
  <c r="F75" i="17"/>
  <c r="J74" i="17"/>
  <c r="H74" i="17"/>
  <c r="G74" i="17"/>
  <c r="F74" i="17"/>
  <c r="J73" i="17"/>
  <c r="H73" i="17"/>
  <c r="G73" i="17"/>
  <c r="F73" i="17"/>
  <c r="J72" i="17"/>
  <c r="H72" i="17"/>
  <c r="G72" i="17"/>
  <c r="F72" i="17"/>
  <c r="J71" i="17"/>
  <c r="H71" i="17"/>
  <c r="G71" i="17"/>
  <c r="F71" i="17"/>
  <c r="J70" i="17"/>
  <c r="H70" i="17"/>
  <c r="G70" i="17"/>
  <c r="F70" i="17"/>
  <c r="J69" i="17"/>
  <c r="H69" i="17"/>
  <c r="G69" i="17"/>
  <c r="F69" i="17"/>
  <c r="J68" i="17"/>
  <c r="H68" i="17"/>
  <c r="G68" i="17"/>
  <c r="F68" i="17"/>
  <c r="J67" i="17"/>
  <c r="H67" i="17"/>
  <c r="G67" i="17"/>
  <c r="F67" i="17"/>
  <c r="J66" i="17"/>
  <c r="H66" i="17"/>
  <c r="G66" i="17"/>
  <c r="F66" i="17"/>
  <c r="J65" i="17"/>
  <c r="H65" i="17"/>
  <c r="I65" i="17" s="1"/>
  <c r="G65" i="17"/>
  <c r="F65" i="17"/>
  <c r="J64" i="17"/>
  <c r="H64" i="17"/>
  <c r="I64" i="17" s="1"/>
  <c r="G64" i="17"/>
  <c r="F64" i="17"/>
  <c r="J63" i="17"/>
  <c r="H63" i="17"/>
  <c r="G63" i="17"/>
  <c r="F63" i="17"/>
  <c r="J62" i="17"/>
  <c r="H62" i="17"/>
  <c r="G62" i="17"/>
  <c r="F62" i="17"/>
  <c r="J61" i="17"/>
  <c r="H61" i="17"/>
  <c r="G61" i="17"/>
  <c r="F61" i="17"/>
  <c r="J60" i="17"/>
  <c r="H60" i="17"/>
  <c r="I60" i="17" s="1"/>
  <c r="G60" i="17"/>
  <c r="F60" i="17"/>
  <c r="J59" i="17"/>
  <c r="H59" i="17"/>
  <c r="I59" i="17" s="1"/>
  <c r="G59" i="17"/>
  <c r="F59" i="17"/>
  <c r="J58" i="17"/>
  <c r="H58" i="17"/>
  <c r="I58" i="17" s="1"/>
  <c r="G58" i="17"/>
  <c r="F58" i="17"/>
  <c r="J57" i="17"/>
  <c r="H57" i="17"/>
  <c r="I57" i="17" s="1"/>
  <c r="G57" i="17"/>
  <c r="F57" i="17"/>
  <c r="J56" i="17"/>
  <c r="H56" i="17"/>
  <c r="I56" i="17" s="1"/>
  <c r="G56" i="17"/>
  <c r="F56" i="17"/>
  <c r="J55" i="17"/>
  <c r="H55" i="17"/>
  <c r="G55" i="17"/>
  <c r="F55" i="17"/>
  <c r="J54" i="17"/>
  <c r="H54" i="17"/>
  <c r="G54" i="17"/>
  <c r="F54" i="17"/>
  <c r="J53" i="17"/>
  <c r="H53" i="17"/>
  <c r="G53" i="17"/>
  <c r="F53" i="17"/>
  <c r="J52" i="17"/>
  <c r="H52" i="17"/>
  <c r="G52" i="17"/>
  <c r="F52" i="17"/>
  <c r="J51" i="17"/>
  <c r="H51" i="17"/>
  <c r="G51" i="17"/>
  <c r="F51" i="17"/>
  <c r="J50" i="17"/>
  <c r="H50" i="17"/>
  <c r="G50" i="17"/>
  <c r="F50" i="17"/>
  <c r="J49" i="17"/>
  <c r="H49" i="17"/>
  <c r="G49" i="17"/>
  <c r="F49" i="17"/>
  <c r="J48" i="17"/>
  <c r="H48" i="17"/>
  <c r="G48" i="17"/>
  <c r="F48" i="17"/>
  <c r="J47" i="17"/>
  <c r="H47" i="17"/>
  <c r="G47" i="17"/>
  <c r="F47" i="17"/>
  <c r="J46" i="17"/>
  <c r="H46" i="17"/>
  <c r="G46" i="17"/>
  <c r="F46" i="17"/>
  <c r="J45" i="17"/>
  <c r="H45" i="17"/>
  <c r="G45" i="17"/>
  <c r="F45" i="17"/>
  <c r="J44" i="17"/>
  <c r="H44" i="17"/>
  <c r="G44" i="17"/>
  <c r="F44" i="17"/>
  <c r="J43" i="17"/>
  <c r="H43" i="17"/>
  <c r="G43" i="17"/>
  <c r="F43" i="17"/>
  <c r="J42" i="17"/>
  <c r="H42" i="17"/>
  <c r="G42" i="17"/>
  <c r="F42" i="17"/>
  <c r="J41" i="17"/>
  <c r="H41" i="17"/>
  <c r="G41" i="17"/>
  <c r="F41" i="17"/>
  <c r="J40" i="17"/>
  <c r="H40" i="17"/>
  <c r="G40" i="17"/>
  <c r="F40" i="17"/>
  <c r="J39" i="17"/>
  <c r="H39" i="17"/>
  <c r="G39" i="17"/>
  <c r="F39" i="17"/>
  <c r="J38" i="17"/>
  <c r="H38" i="17"/>
  <c r="G38" i="17"/>
  <c r="F38" i="17"/>
  <c r="J37" i="17"/>
  <c r="H37" i="17"/>
  <c r="G37" i="17"/>
  <c r="F37" i="17"/>
  <c r="J36" i="17"/>
  <c r="H36" i="17"/>
  <c r="G36" i="17"/>
  <c r="F36" i="17"/>
  <c r="J35" i="17"/>
  <c r="H35" i="17"/>
  <c r="G35" i="17"/>
  <c r="F35" i="17"/>
  <c r="J34" i="17"/>
  <c r="H34" i="17"/>
  <c r="G34" i="17"/>
  <c r="F34" i="17"/>
  <c r="J33" i="17"/>
  <c r="H33" i="17"/>
  <c r="G33" i="17"/>
  <c r="F33" i="17"/>
  <c r="J32" i="17"/>
  <c r="H32" i="17"/>
  <c r="G32" i="17"/>
  <c r="F32" i="17"/>
  <c r="J31" i="17"/>
  <c r="H31" i="17"/>
  <c r="G31" i="17"/>
  <c r="F31" i="17"/>
  <c r="J30" i="17"/>
  <c r="H30" i="17"/>
  <c r="G30" i="17"/>
  <c r="F30" i="17"/>
  <c r="J29" i="17"/>
  <c r="H29" i="17"/>
  <c r="G29" i="17"/>
  <c r="F29" i="17"/>
  <c r="J28" i="17"/>
  <c r="H28" i="17"/>
  <c r="G28" i="17"/>
  <c r="F28" i="17"/>
  <c r="J27" i="17"/>
  <c r="H27" i="17"/>
  <c r="G27" i="17"/>
  <c r="F27" i="17"/>
  <c r="J26" i="17"/>
  <c r="H26" i="17"/>
  <c r="G26" i="17"/>
  <c r="F26" i="17"/>
  <c r="J25" i="17"/>
  <c r="H25" i="17"/>
  <c r="I25" i="17" s="1"/>
  <c r="G25" i="17"/>
  <c r="F25" i="17"/>
  <c r="J24" i="17"/>
  <c r="H24" i="17"/>
  <c r="I24" i="17" s="1"/>
  <c r="G24" i="17"/>
  <c r="F24" i="17"/>
  <c r="J23" i="17"/>
  <c r="H23" i="17"/>
  <c r="G23" i="17"/>
  <c r="F23" i="17"/>
  <c r="J22" i="17"/>
  <c r="H22" i="17"/>
  <c r="G22" i="17"/>
  <c r="F22" i="17"/>
  <c r="J21" i="17"/>
  <c r="H21" i="17"/>
  <c r="G21" i="17"/>
  <c r="F21" i="17"/>
  <c r="J20" i="17"/>
  <c r="H20" i="17"/>
  <c r="G20" i="17"/>
  <c r="F20" i="17"/>
  <c r="J19" i="17"/>
  <c r="H19" i="17"/>
  <c r="G19" i="17"/>
  <c r="F19" i="17"/>
  <c r="J18" i="17"/>
  <c r="H18" i="17"/>
  <c r="G18" i="17"/>
  <c r="F18" i="17"/>
  <c r="J17" i="17"/>
  <c r="H17" i="17"/>
  <c r="I17" i="17" s="1"/>
  <c r="G17" i="17"/>
  <c r="F17" i="17"/>
  <c r="J16" i="17"/>
  <c r="H16" i="17"/>
  <c r="I16" i="17" s="1"/>
  <c r="G16" i="17"/>
  <c r="F16" i="17"/>
  <c r="J15" i="17"/>
  <c r="H15" i="17"/>
  <c r="G15" i="17"/>
  <c r="F15" i="17"/>
  <c r="J14" i="17"/>
  <c r="H14" i="17"/>
  <c r="G14" i="17"/>
  <c r="F14" i="17"/>
  <c r="J13" i="17"/>
  <c r="H13" i="17"/>
  <c r="G13" i="17"/>
  <c r="F13" i="17"/>
  <c r="J12" i="17"/>
  <c r="H12" i="17"/>
  <c r="I12" i="17" s="1"/>
  <c r="G12" i="17"/>
  <c r="F12" i="17"/>
  <c r="J11" i="17"/>
  <c r="H11" i="17"/>
  <c r="I11" i="17" s="1"/>
  <c r="G11" i="17"/>
  <c r="F11" i="17"/>
  <c r="J10" i="17"/>
  <c r="H10" i="17"/>
  <c r="I10" i="17" s="1"/>
  <c r="G10" i="17"/>
  <c r="F10" i="17"/>
  <c r="J9" i="17"/>
  <c r="H9" i="17"/>
  <c r="I9" i="17" s="1"/>
  <c r="G9" i="17"/>
  <c r="F9" i="17"/>
  <c r="J8" i="17"/>
  <c r="H8" i="17"/>
  <c r="I8" i="17" s="1"/>
  <c r="G8" i="17"/>
  <c r="F8" i="17"/>
  <c r="J7" i="17"/>
  <c r="H7" i="17"/>
  <c r="G7" i="17"/>
  <c r="F7" i="17"/>
  <c r="J6" i="17"/>
  <c r="H6" i="17"/>
  <c r="G6" i="17"/>
  <c r="F6" i="17"/>
  <c r="J5" i="17"/>
  <c r="H5" i="17"/>
  <c r="G5" i="17"/>
  <c r="F5" i="17"/>
  <c r="J4" i="17"/>
  <c r="H4" i="17"/>
  <c r="I4" i="17" s="1"/>
  <c r="G4" i="17"/>
  <c r="F4" i="17"/>
  <c r="J3" i="17"/>
  <c r="H3" i="17"/>
  <c r="I3" i="17" s="1"/>
  <c r="G3" i="17"/>
  <c r="F3" i="17"/>
  <c r="J2" i="17"/>
  <c r="H2" i="17"/>
  <c r="I2" i="17" s="1"/>
  <c r="G2" i="17"/>
  <c r="F2" i="17"/>
  <c r="J26" i="21"/>
  <c r="H26" i="21"/>
  <c r="G26" i="21"/>
  <c r="F26" i="21"/>
  <c r="J25" i="21"/>
  <c r="H25" i="21"/>
  <c r="G25" i="21"/>
  <c r="F25" i="21"/>
  <c r="J24" i="21"/>
  <c r="H24" i="21"/>
  <c r="G24" i="21"/>
  <c r="F24" i="21"/>
  <c r="J23" i="21"/>
  <c r="H23" i="21"/>
  <c r="G23" i="21"/>
  <c r="F23" i="21"/>
  <c r="J22" i="21"/>
  <c r="H22" i="21"/>
  <c r="G22" i="21"/>
  <c r="F22" i="21"/>
  <c r="J21" i="21"/>
  <c r="H21" i="21"/>
  <c r="G21" i="21"/>
  <c r="F21" i="21"/>
  <c r="J20" i="21"/>
  <c r="H20" i="21"/>
  <c r="G20" i="21"/>
  <c r="F20" i="21"/>
  <c r="J19" i="21"/>
  <c r="H19" i="21"/>
  <c r="G19" i="21"/>
  <c r="F19" i="21"/>
  <c r="J18" i="21"/>
  <c r="H18" i="21"/>
  <c r="G18" i="21"/>
  <c r="F18" i="21"/>
  <c r="J17" i="21"/>
  <c r="H17" i="21"/>
  <c r="G17" i="21"/>
  <c r="F17" i="21"/>
  <c r="J16" i="21"/>
  <c r="H16" i="21"/>
  <c r="G16" i="21"/>
  <c r="F16" i="21"/>
  <c r="J15" i="21"/>
  <c r="H15" i="21"/>
  <c r="G15" i="21"/>
  <c r="F15" i="21"/>
  <c r="J14" i="21"/>
  <c r="H14" i="21"/>
  <c r="G14" i="21"/>
  <c r="F14" i="21"/>
  <c r="J13" i="21"/>
  <c r="H13" i="21"/>
  <c r="G13" i="21"/>
  <c r="F13" i="21"/>
  <c r="J12" i="21"/>
  <c r="H12" i="21"/>
  <c r="G12" i="21"/>
  <c r="F12" i="21"/>
  <c r="J11" i="21"/>
  <c r="H11" i="21"/>
  <c r="G11" i="21"/>
  <c r="F11" i="21"/>
  <c r="J10" i="21"/>
  <c r="H10" i="21"/>
  <c r="G10" i="21"/>
  <c r="F10" i="21"/>
  <c r="J9" i="21"/>
  <c r="H9" i="21"/>
  <c r="G9" i="21"/>
  <c r="F9" i="21"/>
  <c r="J8" i="21"/>
  <c r="H8" i="21"/>
  <c r="G8" i="21"/>
  <c r="F8" i="21"/>
  <c r="J7" i="21"/>
  <c r="H7" i="21"/>
  <c r="G7" i="21"/>
  <c r="F7" i="21"/>
  <c r="J6" i="21"/>
  <c r="H6" i="21"/>
  <c r="G6" i="21"/>
  <c r="F6" i="21"/>
  <c r="J5" i="21"/>
  <c r="H5" i="21"/>
  <c r="G5" i="21"/>
  <c r="F5" i="21"/>
  <c r="J4" i="21"/>
  <c r="H4" i="21"/>
  <c r="G4" i="21"/>
  <c r="F4" i="21"/>
  <c r="J3" i="21"/>
  <c r="H3" i="21"/>
  <c r="G3" i="21"/>
  <c r="F3" i="21"/>
  <c r="J2" i="21"/>
  <c r="H2" i="21"/>
  <c r="G2" i="21"/>
  <c r="F2" i="21"/>
  <c r="J90" i="2"/>
  <c r="H90" i="2"/>
  <c r="I90" i="2" s="1"/>
  <c r="G90" i="2"/>
  <c r="F90" i="2"/>
  <c r="J89" i="2"/>
  <c r="I89" i="2"/>
  <c r="G89" i="2"/>
  <c r="F89" i="2"/>
  <c r="J88" i="2"/>
  <c r="I88" i="2"/>
  <c r="G88" i="2"/>
  <c r="F88" i="2"/>
  <c r="J87" i="2"/>
  <c r="G87" i="2"/>
  <c r="F87" i="2"/>
  <c r="J86" i="2"/>
  <c r="G86" i="2"/>
  <c r="F86" i="2"/>
  <c r="J85" i="2"/>
  <c r="G85" i="2"/>
  <c r="F85" i="2"/>
  <c r="J84" i="2"/>
  <c r="G84" i="2"/>
  <c r="F84" i="2"/>
  <c r="J83" i="2"/>
  <c r="G83" i="2"/>
  <c r="F83" i="2"/>
  <c r="J82" i="2"/>
  <c r="G82" i="2"/>
  <c r="F82" i="2"/>
  <c r="J81" i="2"/>
  <c r="G81" i="2"/>
  <c r="F81" i="2"/>
  <c r="J80" i="2"/>
  <c r="I80" i="2"/>
  <c r="G80" i="2"/>
  <c r="F80" i="2"/>
  <c r="J79" i="2"/>
  <c r="G79" i="2"/>
  <c r="F79" i="2"/>
  <c r="J78" i="2"/>
  <c r="G78" i="2"/>
  <c r="F78" i="2"/>
  <c r="J77" i="2"/>
  <c r="I77" i="2"/>
  <c r="G77" i="2"/>
  <c r="F77" i="2"/>
  <c r="J76" i="2"/>
  <c r="I76" i="2"/>
  <c r="G76" i="2"/>
  <c r="F76" i="2"/>
  <c r="J75" i="2"/>
  <c r="I75" i="2"/>
  <c r="G75" i="2"/>
  <c r="F75" i="2"/>
  <c r="J74" i="2"/>
  <c r="I74" i="2"/>
  <c r="G74" i="2"/>
  <c r="F74" i="2"/>
  <c r="J73" i="2"/>
  <c r="I73" i="2"/>
  <c r="G73" i="2"/>
  <c r="F73" i="2"/>
  <c r="J72" i="2"/>
  <c r="I72" i="2"/>
  <c r="G72" i="2"/>
  <c r="F72" i="2"/>
  <c r="J71" i="2"/>
  <c r="I71" i="2"/>
  <c r="G71" i="2"/>
  <c r="F71" i="2"/>
  <c r="J70" i="2"/>
  <c r="I70" i="2"/>
  <c r="G70" i="2"/>
  <c r="F70" i="2"/>
  <c r="J69" i="2"/>
  <c r="I69" i="2"/>
  <c r="G69" i="2"/>
  <c r="F69" i="2"/>
  <c r="J68" i="2"/>
  <c r="I68" i="2"/>
  <c r="G68" i="2"/>
  <c r="F68" i="2"/>
  <c r="J67" i="2"/>
  <c r="I67" i="2"/>
  <c r="G67" i="2"/>
  <c r="F67" i="2"/>
  <c r="J66" i="2"/>
  <c r="I66" i="2"/>
  <c r="G66" i="2"/>
  <c r="F66" i="2"/>
  <c r="J65" i="2"/>
  <c r="I65" i="2"/>
  <c r="G65" i="2"/>
  <c r="F65" i="2"/>
  <c r="J64" i="2"/>
  <c r="G64" i="2"/>
  <c r="F64" i="2"/>
  <c r="J63" i="2"/>
  <c r="G63" i="2"/>
  <c r="F63" i="2"/>
  <c r="J62" i="2"/>
  <c r="G62" i="2"/>
  <c r="F62" i="2"/>
  <c r="J61" i="2"/>
  <c r="I61" i="2"/>
  <c r="G61" i="2"/>
  <c r="F61" i="2"/>
  <c r="J60" i="2"/>
  <c r="I60" i="2"/>
  <c r="G60" i="2"/>
  <c r="F60" i="2"/>
  <c r="J59" i="2"/>
  <c r="I59" i="2"/>
  <c r="G59" i="2"/>
  <c r="F59" i="2"/>
  <c r="J58" i="2"/>
  <c r="I58" i="2"/>
  <c r="G58" i="2"/>
  <c r="F58" i="2"/>
  <c r="J57" i="2"/>
  <c r="I57" i="2"/>
  <c r="G57" i="2"/>
  <c r="F57" i="2"/>
  <c r="J56" i="2"/>
  <c r="I56" i="2"/>
  <c r="G56" i="2"/>
  <c r="F56" i="2"/>
  <c r="J55" i="2"/>
  <c r="I55" i="2"/>
  <c r="G55" i="2"/>
  <c r="F55" i="2"/>
  <c r="J54" i="2"/>
  <c r="I54" i="2"/>
  <c r="G54" i="2"/>
  <c r="F54" i="2"/>
  <c r="J53" i="2"/>
  <c r="I53" i="2"/>
  <c r="G53" i="2"/>
  <c r="F53" i="2"/>
  <c r="J52" i="2"/>
  <c r="I52" i="2"/>
  <c r="G52" i="2"/>
  <c r="F52" i="2"/>
  <c r="J51" i="2"/>
  <c r="I51" i="2"/>
  <c r="G51" i="2"/>
  <c r="F51" i="2"/>
  <c r="J50" i="2"/>
  <c r="I50" i="2"/>
  <c r="G50" i="2"/>
  <c r="F50" i="2"/>
  <c r="J49" i="2"/>
  <c r="I49" i="2"/>
  <c r="G49" i="2"/>
  <c r="F49" i="2"/>
  <c r="J48" i="2"/>
  <c r="G48" i="2"/>
  <c r="F48" i="2"/>
  <c r="J47" i="2"/>
  <c r="G47" i="2"/>
  <c r="F47" i="2"/>
  <c r="J46" i="2"/>
  <c r="G46" i="2"/>
  <c r="F46" i="2"/>
  <c r="J45" i="2"/>
  <c r="I45" i="2"/>
  <c r="G45" i="2"/>
  <c r="F45" i="2"/>
  <c r="J44" i="2"/>
  <c r="I44" i="2"/>
  <c r="G44" i="2"/>
  <c r="F44" i="2"/>
  <c r="J43" i="2"/>
  <c r="I43" i="2"/>
  <c r="G43" i="2"/>
  <c r="F43" i="2"/>
  <c r="J42" i="2"/>
  <c r="I42" i="2"/>
  <c r="G42" i="2"/>
  <c r="F42" i="2"/>
  <c r="J41" i="2"/>
  <c r="I41" i="2"/>
  <c r="G41" i="2"/>
  <c r="F41" i="2"/>
  <c r="J40" i="2"/>
  <c r="I40" i="2"/>
  <c r="G40" i="2"/>
  <c r="F40" i="2"/>
  <c r="J39" i="2"/>
  <c r="I39" i="2"/>
  <c r="G39" i="2"/>
  <c r="F39" i="2"/>
  <c r="J38" i="2"/>
  <c r="I38" i="2"/>
  <c r="G38" i="2"/>
  <c r="F38" i="2"/>
  <c r="J37" i="2"/>
  <c r="I37" i="2"/>
  <c r="G37" i="2"/>
  <c r="F37" i="2"/>
  <c r="J36" i="2"/>
  <c r="I36" i="2"/>
  <c r="G36" i="2"/>
  <c r="F36" i="2"/>
  <c r="J35" i="2"/>
  <c r="I35" i="2"/>
  <c r="G35" i="2"/>
  <c r="F35" i="2"/>
  <c r="J34" i="2"/>
  <c r="I34" i="2"/>
  <c r="G34" i="2"/>
  <c r="F34" i="2"/>
  <c r="J33" i="2"/>
  <c r="I33" i="2"/>
  <c r="G33" i="2"/>
  <c r="F33" i="2"/>
  <c r="J32" i="2"/>
  <c r="G32" i="2"/>
  <c r="F32" i="2"/>
  <c r="J31" i="2"/>
  <c r="G31" i="2"/>
  <c r="F31" i="2"/>
  <c r="J30" i="2"/>
  <c r="G30" i="2"/>
  <c r="F30" i="2"/>
  <c r="J29" i="2"/>
  <c r="I29" i="2"/>
  <c r="G29" i="2"/>
  <c r="F29" i="2"/>
  <c r="J28" i="2"/>
  <c r="I28" i="2"/>
  <c r="G28" i="2"/>
  <c r="F28" i="2"/>
  <c r="J27" i="2"/>
  <c r="I27" i="2"/>
  <c r="G27" i="2"/>
  <c r="F27" i="2"/>
  <c r="J26" i="2"/>
  <c r="I26" i="2"/>
  <c r="G26" i="2"/>
  <c r="F26" i="2"/>
  <c r="J25" i="2"/>
  <c r="I25" i="2"/>
  <c r="G25" i="2"/>
  <c r="F25" i="2"/>
  <c r="J24" i="2"/>
  <c r="I24" i="2"/>
  <c r="G24" i="2"/>
  <c r="F24" i="2"/>
  <c r="J23" i="2"/>
  <c r="I23" i="2"/>
  <c r="G23" i="2"/>
  <c r="F23" i="2"/>
  <c r="J22" i="2"/>
  <c r="I22" i="2"/>
  <c r="G22" i="2"/>
  <c r="F22" i="2"/>
  <c r="J21" i="2"/>
  <c r="I21" i="2"/>
  <c r="G21" i="2"/>
  <c r="F21" i="2"/>
  <c r="J20" i="2"/>
  <c r="I20" i="2"/>
  <c r="G20" i="2"/>
  <c r="F20" i="2"/>
  <c r="J19" i="2"/>
  <c r="I19" i="2"/>
  <c r="G19" i="2"/>
  <c r="F19" i="2"/>
  <c r="J18" i="2"/>
  <c r="I18" i="2"/>
  <c r="G18" i="2"/>
  <c r="F18" i="2"/>
  <c r="J17" i="2"/>
  <c r="I17" i="2"/>
  <c r="G17" i="2"/>
  <c r="F17" i="2"/>
  <c r="J16" i="2"/>
  <c r="G16" i="2"/>
  <c r="F16" i="2"/>
  <c r="J15" i="2"/>
  <c r="G15" i="2"/>
  <c r="F15" i="2"/>
  <c r="J14" i="2"/>
  <c r="G14" i="2"/>
  <c r="F14" i="2"/>
  <c r="J13" i="2"/>
  <c r="I13" i="2"/>
  <c r="G13" i="2"/>
  <c r="F13" i="2"/>
  <c r="J12" i="2"/>
  <c r="I12" i="2"/>
  <c r="G12" i="2"/>
  <c r="F12" i="2"/>
  <c r="J11" i="2"/>
  <c r="I11" i="2"/>
  <c r="G11" i="2"/>
  <c r="F11" i="2"/>
  <c r="J10" i="2"/>
  <c r="I10" i="2"/>
  <c r="G10" i="2"/>
  <c r="F10" i="2"/>
  <c r="J9" i="2"/>
  <c r="I9" i="2"/>
  <c r="G9" i="2"/>
  <c r="F9" i="2"/>
  <c r="J8" i="2"/>
  <c r="I8" i="2"/>
  <c r="G8" i="2"/>
  <c r="F8" i="2"/>
  <c r="J7" i="2"/>
  <c r="I7" i="2"/>
  <c r="G7" i="2"/>
  <c r="F7" i="2"/>
  <c r="J6" i="2"/>
  <c r="I6" i="2"/>
  <c r="G6" i="2"/>
  <c r="F6" i="2"/>
  <c r="J5" i="2"/>
  <c r="I5" i="2"/>
  <c r="G5" i="2"/>
  <c r="F5" i="2"/>
  <c r="J4" i="2"/>
  <c r="I4" i="2"/>
  <c r="G4" i="2"/>
  <c r="F4" i="2"/>
  <c r="J3" i="2"/>
  <c r="I3" i="2"/>
  <c r="G3" i="2"/>
  <c r="F3" i="2"/>
  <c r="J2" i="2"/>
  <c r="I2" i="2"/>
  <c r="G2" i="2"/>
  <c r="F2" i="2"/>
  <c r="C78" i="27"/>
  <c r="I77" i="27"/>
  <c r="G77" i="27"/>
  <c r="E77" i="27"/>
  <c r="C77" i="27"/>
  <c r="I76" i="27"/>
  <c r="G76" i="27"/>
  <c r="E76" i="27"/>
  <c r="C76" i="27"/>
  <c r="I75" i="27"/>
  <c r="G75" i="27"/>
  <c r="E75" i="27"/>
  <c r="C75" i="27"/>
  <c r="I74" i="27"/>
  <c r="G74" i="27"/>
  <c r="E74" i="27"/>
  <c r="C74" i="27"/>
  <c r="I73" i="27"/>
  <c r="G73" i="27"/>
  <c r="E73" i="27"/>
  <c r="C73" i="27"/>
  <c r="I72" i="27"/>
  <c r="G72" i="27"/>
  <c r="E72" i="27"/>
  <c r="C72" i="27"/>
  <c r="I71" i="27"/>
  <c r="G71" i="27"/>
  <c r="E71" i="27"/>
  <c r="C71" i="27"/>
  <c r="I70" i="27"/>
  <c r="G70" i="27"/>
  <c r="E70" i="27"/>
  <c r="C70" i="27"/>
  <c r="I69" i="27"/>
  <c r="G69" i="27"/>
  <c r="E69" i="27"/>
  <c r="C69" i="27"/>
  <c r="I68" i="27"/>
  <c r="G68" i="27"/>
  <c r="E68" i="27"/>
  <c r="C68" i="27"/>
  <c r="I67" i="27"/>
  <c r="G67" i="27"/>
  <c r="E67" i="27"/>
  <c r="C67" i="27"/>
  <c r="I66" i="27"/>
  <c r="G66" i="27"/>
  <c r="E66" i="27"/>
  <c r="C66" i="27"/>
  <c r="I65" i="27"/>
  <c r="G65" i="27"/>
  <c r="E65" i="27"/>
  <c r="C65" i="27"/>
  <c r="I64" i="27"/>
  <c r="G64" i="27"/>
  <c r="E64" i="27"/>
  <c r="C64" i="27"/>
  <c r="I63" i="27"/>
  <c r="G63" i="27"/>
  <c r="E63" i="27"/>
  <c r="C63" i="27"/>
  <c r="I62" i="27"/>
  <c r="G62" i="27"/>
  <c r="E62" i="27"/>
  <c r="C62" i="27"/>
  <c r="I61" i="27"/>
  <c r="G61" i="27"/>
  <c r="E61" i="27"/>
  <c r="C61" i="27"/>
  <c r="I60" i="27"/>
  <c r="G60" i="27"/>
  <c r="E60" i="27"/>
  <c r="C60" i="27"/>
  <c r="I59" i="27"/>
  <c r="G59" i="27"/>
  <c r="E59" i="27"/>
  <c r="C59" i="27"/>
  <c r="I58" i="27"/>
  <c r="G58" i="27"/>
  <c r="E58" i="27"/>
  <c r="C58" i="27"/>
  <c r="I57" i="27"/>
  <c r="G57" i="27"/>
  <c r="E57" i="27"/>
  <c r="C57" i="27"/>
  <c r="I56" i="27"/>
  <c r="G56" i="27"/>
  <c r="E56" i="27"/>
  <c r="C56" i="27"/>
  <c r="I55" i="27"/>
  <c r="G55" i="27"/>
  <c r="E55" i="27"/>
  <c r="C55" i="27"/>
  <c r="I54" i="27"/>
  <c r="G54" i="27"/>
  <c r="E54" i="27"/>
  <c r="C54" i="27"/>
  <c r="I53" i="27"/>
  <c r="G53" i="27"/>
  <c r="E53" i="27"/>
  <c r="C53" i="27"/>
  <c r="I52" i="27"/>
  <c r="G52" i="27"/>
  <c r="E52" i="27"/>
  <c r="C52" i="27"/>
  <c r="I51" i="27"/>
  <c r="G51" i="27"/>
  <c r="E51" i="27"/>
  <c r="C51" i="27"/>
  <c r="I50" i="27"/>
  <c r="G50" i="27"/>
  <c r="E50" i="27"/>
  <c r="C50" i="27"/>
  <c r="I49" i="27"/>
  <c r="G49" i="27"/>
  <c r="E49" i="27"/>
  <c r="C49" i="27"/>
  <c r="I48" i="27"/>
  <c r="G48" i="27"/>
  <c r="E48" i="27"/>
  <c r="C48" i="27"/>
  <c r="I47" i="27"/>
  <c r="G47" i="27"/>
  <c r="E47" i="27"/>
  <c r="C47" i="27"/>
  <c r="I46" i="27"/>
  <c r="G46" i="27"/>
  <c r="E46" i="27"/>
  <c r="C46" i="27"/>
  <c r="I45" i="27"/>
  <c r="G45" i="27"/>
  <c r="E45" i="27"/>
  <c r="C45" i="27"/>
  <c r="I44" i="27"/>
  <c r="G44" i="27"/>
  <c r="E44" i="27"/>
  <c r="C44" i="27"/>
  <c r="I43" i="27"/>
  <c r="G43" i="27"/>
  <c r="E43" i="27"/>
  <c r="C43" i="27"/>
  <c r="I42" i="27"/>
  <c r="G42" i="27"/>
  <c r="E42" i="27"/>
  <c r="C42" i="27"/>
  <c r="I41" i="27"/>
  <c r="G41" i="27"/>
  <c r="E41" i="27"/>
  <c r="C41" i="27"/>
  <c r="I40" i="27"/>
  <c r="G40" i="27"/>
  <c r="E40" i="27"/>
  <c r="C40" i="27"/>
  <c r="I39" i="27"/>
  <c r="G39" i="27"/>
  <c r="E39" i="27"/>
  <c r="C39" i="27"/>
  <c r="I38" i="27"/>
  <c r="G38" i="27"/>
  <c r="E38" i="27"/>
  <c r="C38" i="27"/>
  <c r="I37" i="27"/>
  <c r="G37" i="27"/>
  <c r="E37" i="27"/>
  <c r="C37" i="27"/>
  <c r="I36" i="27"/>
  <c r="G36" i="27"/>
  <c r="E36" i="27"/>
  <c r="C36" i="27"/>
  <c r="I35" i="27"/>
  <c r="G35" i="27"/>
  <c r="E35" i="27"/>
  <c r="C35" i="27"/>
  <c r="I34" i="27"/>
  <c r="G34" i="27"/>
  <c r="E34" i="27"/>
  <c r="C34" i="27"/>
  <c r="I33" i="27"/>
  <c r="G33" i="27"/>
  <c r="E33" i="27"/>
  <c r="C33" i="27"/>
  <c r="I32" i="27"/>
  <c r="G32" i="27"/>
  <c r="E32" i="27"/>
  <c r="C32" i="27"/>
  <c r="I31" i="27"/>
  <c r="G31" i="27"/>
  <c r="E31" i="27"/>
  <c r="C31" i="27"/>
  <c r="I30" i="27"/>
  <c r="G30" i="27"/>
  <c r="E30" i="27"/>
  <c r="C30" i="27"/>
  <c r="I29" i="27"/>
  <c r="G29" i="27"/>
  <c r="E29" i="27"/>
  <c r="C29" i="27"/>
  <c r="I28" i="27"/>
  <c r="G28" i="27"/>
  <c r="E28" i="27"/>
  <c r="C28" i="27"/>
  <c r="I27" i="27"/>
  <c r="G27" i="27"/>
  <c r="E27" i="27"/>
  <c r="C27" i="27"/>
  <c r="I26" i="27"/>
  <c r="G26" i="27"/>
  <c r="E26" i="27"/>
  <c r="C26" i="27"/>
  <c r="I25" i="27"/>
  <c r="G25" i="27"/>
  <c r="E25" i="27"/>
  <c r="C25" i="27"/>
  <c r="I24" i="27"/>
  <c r="G24" i="27"/>
  <c r="E24" i="27"/>
  <c r="C24" i="27"/>
  <c r="I23" i="27"/>
  <c r="G23" i="27"/>
  <c r="E23" i="27"/>
  <c r="C23" i="27"/>
  <c r="I22" i="27"/>
  <c r="G22" i="27"/>
  <c r="E22" i="27"/>
  <c r="C22" i="27"/>
  <c r="I21" i="27"/>
  <c r="G21" i="27"/>
  <c r="E21" i="27"/>
  <c r="C21" i="27"/>
  <c r="I20" i="27"/>
  <c r="G20" i="27"/>
  <c r="E20" i="27"/>
  <c r="C20" i="27"/>
  <c r="I19" i="27"/>
  <c r="G19" i="27"/>
  <c r="E19" i="27"/>
  <c r="C19" i="27"/>
  <c r="I18" i="27"/>
  <c r="G18" i="27"/>
  <c r="E18" i="27"/>
  <c r="C18" i="27"/>
  <c r="I17" i="27"/>
  <c r="G17" i="27"/>
  <c r="E17" i="27"/>
  <c r="C17" i="27"/>
  <c r="I16" i="27"/>
  <c r="G16" i="27"/>
  <c r="E16" i="27"/>
  <c r="C16" i="27"/>
  <c r="I15" i="27"/>
  <c r="G15" i="27"/>
  <c r="E15" i="27"/>
  <c r="C15" i="27"/>
  <c r="I14" i="27"/>
  <c r="G14" i="27"/>
  <c r="E14" i="27"/>
  <c r="C14" i="27"/>
  <c r="I13" i="27"/>
  <c r="G13" i="27"/>
  <c r="E13" i="27"/>
  <c r="C13" i="27"/>
  <c r="I12" i="27"/>
  <c r="G12" i="27"/>
  <c r="E12" i="27"/>
  <c r="C12" i="27"/>
  <c r="I11" i="27"/>
  <c r="G11" i="27"/>
  <c r="E11" i="27"/>
  <c r="C11" i="27"/>
  <c r="I10" i="27"/>
  <c r="G10" i="27"/>
  <c r="E10" i="27"/>
  <c r="C10" i="27"/>
  <c r="I9" i="27"/>
  <c r="G9" i="27"/>
  <c r="E9" i="27"/>
  <c r="C9" i="27"/>
  <c r="I8" i="27"/>
  <c r="G8" i="27"/>
  <c r="E8" i="27"/>
  <c r="C8" i="27"/>
  <c r="I7" i="27"/>
  <c r="G7" i="27"/>
  <c r="E7" i="27"/>
  <c r="C7" i="27"/>
  <c r="I6" i="27"/>
  <c r="G6" i="27"/>
  <c r="E6" i="27"/>
  <c r="C6" i="27"/>
  <c r="I5" i="27"/>
  <c r="G5" i="27"/>
  <c r="E5" i="27"/>
  <c r="C5" i="27"/>
  <c r="I4" i="27"/>
  <c r="G4" i="27"/>
  <c r="E4" i="27"/>
  <c r="C4" i="27"/>
  <c r="I3" i="27"/>
  <c r="G3" i="27"/>
  <c r="E3" i="27"/>
  <c r="C3" i="27"/>
  <c r="I2" i="27"/>
  <c r="G2" i="27"/>
  <c r="E2" i="27"/>
  <c r="C2" i="27"/>
  <c r="I13" i="24" l="1"/>
  <c r="I14" i="24"/>
  <c r="I15" i="24"/>
  <c r="I16" i="24"/>
  <c r="I17" i="24"/>
  <c r="I18" i="24"/>
  <c r="I19" i="24"/>
  <c r="I20" i="24"/>
  <c r="I21" i="24"/>
  <c r="I22" i="24"/>
  <c r="I23" i="24"/>
  <c r="I24" i="24"/>
  <c r="I25" i="24"/>
  <c r="I26" i="24"/>
  <c r="I27" i="24"/>
  <c r="I28" i="24"/>
  <c r="I29" i="24"/>
  <c r="I30" i="24"/>
  <c r="I31" i="24"/>
  <c r="I32" i="24"/>
  <c r="I33" i="24"/>
  <c r="I34" i="24"/>
  <c r="I35" i="24"/>
  <c r="I36" i="24"/>
  <c r="I37" i="24"/>
  <c r="I38" i="24"/>
  <c r="I39" i="24"/>
  <c r="I40" i="24"/>
  <c r="I41" i="24"/>
  <c r="I42" i="24"/>
  <c r="I43" i="24"/>
  <c r="I44" i="24"/>
  <c r="I45" i="24"/>
  <c r="I46" i="24"/>
  <c r="I47" i="24"/>
  <c r="I48" i="24"/>
  <c r="I49" i="24"/>
  <c r="I50" i="24"/>
  <c r="I51" i="24"/>
  <c r="I52" i="24"/>
  <c r="I53" i="24"/>
  <c r="I54" i="24"/>
  <c r="I55" i="24"/>
  <c r="I56" i="24"/>
  <c r="I57" i="24"/>
  <c r="I58" i="24"/>
  <c r="I59" i="24"/>
  <c r="I60" i="24"/>
  <c r="I61" i="24"/>
  <c r="I62" i="24"/>
  <c r="I63" i="24"/>
  <c r="I64" i="24"/>
  <c r="I65" i="24"/>
  <c r="I66" i="24"/>
  <c r="I67" i="24"/>
  <c r="I20" i="21"/>
  <c r="I19" i="21"/>
  <c r="I81" i="2"/>
  <c r="I82" i="2"/>
  <c r="I83" i="2"/>
  <c r="I84" i="2"/>
  <c r="I85" i="2"/>
  <c r="I86" i="2"/>
  <c r="I53" i="26"/>
  <c r="I54" i="26"/>
  <c r="I55" i="26"/>
  <c r="I56" i="26"/>
  <c r="I57" i="26"/>
  <c r="I59" i="26"/>
  <c r="I60" i="26"/>
  <c r="I61" i="26"/>
  <c r="I62" i="26"/>
  <c r="I63" i="26"/>
  <c r="I64" i="26"/>
  <c r="I65" i="26"/>
  <c r="I66" i="26"/>
  <c r="I67" i="26"/>
  <c r="I68" i="26"/>
  <c r="I71" i="26"/>
  <c r="I73" i="26"/>
  <c r="I74" i="26"/>
  <c r="I75" i="26"/>
  <c r="I76" i="26"/>
  <c r="I34" i="26"/>
  <c r="I35" i="26"/>
  <c r="I36" i="26"/>
  <c r="I39" i="26"/>
  <c r="I40" i="26"/>
  <c r="I41" i="26"/>
  <c r="I42" i="26"/>
  <c r="I43" i="26"/>
  <c r="I44" i="26"/>
  <c r="I47" i="26"/>
  <c r="I48" i="26"/>
  <c r="I49" i="26"/>
  <c r="I50" i="26"/>
  <c r="I51" i="26"/>
  <c r="I52" i="26"/>
  <c r="I25" i="21"/>
  <c r="I21" i="21"/>
  <c r="I2" i="21"/>
  <c r="I3" i="21"/>
  <c r="I9" i="21"/>
  <c r="I11" i="21"/>
  <c r="I12" i="21"/>
  <c r="I13" i="21"/>
  <c r="I17" i="21"/>
  <c r="I18" i="21"/>
  <c r="I4" i="21"/>
  <c r="I18" i="23"/>
  <c r="I19" i="23"/>
  <c r="I2" i="23"/>
  <c r="I3" i="23"/>
  <c r="I4" i="23"/>
  <c r="I5" i="23"/>
  <c r="I6" i="23"/>
  <c r="I18" i="17"/>
  <c r="I19" i="17"/>
  <c r="I20" i="17"/>
  <c r="I72" i="17"/>
  <c r="I73" i="17"/>
  <c r="I74" i="17"/>
  <c r="I75" i="17"/>
  <c r="I76" i="17"/>
  <c r="I80" i="17"/>
  <c r="I81" i="17"/>
  <c r="I82" i="17"/>
  <c r="I26" i="17"/>
  <c r="I27" i="17"/>
  <c r="I28" i="17"/>
  <c r="I32" i="17"/>
  <c r="I33" i="17"/>
  <c r="I34" i="17"/>
  <c r="I35" i="17"/>
  <c r="I36" i="17"/>
  <c r="I40" i="17"/>
  <c r="I41" i="17"/>
  <c r="I42" i="17"/>
  <c r="I43" i="17"/>
  <c r="I44" i="17"/>
  <c r="I48" i="17"/>
  <c r="I49" i="17"/>
  <c r="I50" i="17"/>
  <c r="I66" i="17"/>
  <c r="I10" i="21"/>
  <c r="I5" i="21"/>
  <c r="I26" i="21"/>
  <c r="I23" i="21"/>
  <c r="I15" i="21"/>
  <c r="I7" i="21"/>
  <c r="I77" i="3"/>
  <c r="I83" i="3"/>
  <c r="I79" i="3"/>
  <c r="I63" i="3"/>
  <c r="I47" i="3"/>
  <c r="I31" i="3"/>
  <c r="I21" i="3"/>
  <c r="I13" i="3"/>
  <c r="I5" i="3"/>
  <c r="I2" i="18"/>
  <c r="I83" i="18"/>
  <c r="I67" i="18"/>
  <c r="I18" i="18"/>
  <c r="I54" i="18"/>
  <c r="I3" i="18"/>
  <c r="I51" i="17"/>
  <c r="I52" i="17"/>
  <c r="I67" i="17"/>
  <c r="I68" i="17"/>
  <c r="I83" i="17"/>
  <c r="I84" i="17"/>
  <c r="I10" i="3"/>
  <c r="I11" i="3"/>
  <c r="I26" i="3"/>
  <c r="I27" i="3"/>
  <c r="I55" i="3"/>
  <c r="I56" i="3"/>
  <c r="I57" i="3"/>
  <c r="I30" i="18"/>
  <c r="I31" i="18"/>
  <c r="I34" i="18"/>
  <c r="I35" i="18"/>
  <c r="I38" i="18"/>
  <c r="I86" i="17"/>
  <c r="I78" i="17"/>
  <c r="I70" i="17"/>
  <c r="I62" i="17"/>
  <c r="I54" i="17"/>
  <c r="I46" i="17"/>
  <c r="I38" i="17"/>
  <c r="I30" i="17"/>
  <c r="I22" i="17"/>
  <c r="I14" i="17"/>
  <c r="I6" i="17"/>
  <c r="I42" i="18"/>
  <c r="I43" i="18"/>
  <c r="I44" i="18"/>
  <c r="I46" i="18"/>
  <c r="I50" i="18"/>
  <c r="I51" i="18"/>
  <c r="I14" i="2"/>
  <c r="I15" i="2"/>
  <c r="I16" i="2"/>
  <c r="I30" i="2"/>
  <c r="I31" i="2"/>
  <c r="I32" i="2"/>
  <c r="I46" i="2"/>
  <c r="I47" i="2"/>
  <c r="I48" i="2"/>
  <c r="I62" i="2"/>
  <c r="I63" i="2"/>
  <c r="I64" i="2"/>
  <c r="I78" i="2"/>
  <c r="I79" i="2"/>
  <c r="I87" i="2"/>
  <c r="I6" i="21"/>
  <c r="I14" i="21"/>
  <c r="I22" i="21"/>
  <c r="I5" i="17"/>
  <c r="I13" i="17"/>
  <c r="I21" i="17"/>
  <c r="I29" i="17"/>
  <c r="I37" i="17"/>
  <c r="I45" i="17"/>
  <c r="I53" i="17"/>
  <c r="I61" i="17"/>
  <c r="I69" i="17"/>
  <c r="I77" i="17"/>
  <c r="I85" i="17"/>
  <c r="I4" i="3"/>
  <c r="I12" i="3"/>
  <c r="I20" i="3"/>
  <c r="I28" i="3"/>
  <c r="I29" i="3"/>
  <c r="I42" i="3"/>
  <c r="I43" i="3"/>
  <c r="I45" i="3"/>
  <c r="I58" i="3"/>
  <c r="I59" i="3"/>
  <c r="I61" i="3"/>
  <c r="I74" i="3"/>
  <c r="I75" i="3"/>
  <c r="I4" i="18"/>
  <c r="I6" i="18"/>
  <c r="I10" i="18"/>
  <c r="I14" i="18"/>
  <c r="I55" i="18"/>
  <c r="I58" i="18"/>
  <c r="I62" i="18"/>
  <c r="I66" i="18"/>
  <c r="I8" i="21"/>
  <c r="I16" i="21"/>
  <c r="I24" i="21"/>
  <c r="I7" i="17"/>
  <c r="I15" i="17"/>
  <c r="I23" i="17"/>
  <c r="I31" i="17"/>
  <c r="I39" i="17"/>
  <c r="I47" i="17"/>
  <c r="I55" i="17"/>
  <c r="I63" i="17"/>
  <c r="I71" i="17"/>
  <c r="I79" i="17"/>
  <c r="I87" i="17"/>
  <c r="I6" i="3"/>
  <c r="I14" i="3"/>
  <c r="I22" i="3"/>
  <c r="I32" i="3"/>
  <c r="I48" i="3"/>
  <c r="I64" i="3"/>
  <c r="I80" i="3"/>
  <c r="I19" i="18"/>
  <c r="I22" i="18"/>
  <c r="I26" i="18"/>
  <c r="I68" i="18"/>
  <c r="I70" i="18"/>
  <c r="I74" i="18"/>
  <c r="I78" i="18"/>
  <c r="I7" i="18"/>
  <c r="I20" i="18"/>
  <c r="I47" i="18"/>
  <c r="I59" i="18"/>
  <c r="I60" i="18"/>
  <c r="I71" i="18"/>
  <c r="I36" i="3"/>
  <c r="I44" i="3"/>
  <c r="I52" i="3"/>
  <c r="I60" i="3"/>
  <c r="I68" i="3"/>
  <c r="I76" i="3"/>
  <c r="I5" i="26"/>
  <c r="I6" i="26"/>
  <c r="I37" i="26"/>
  <c r="I38" i="26"/>
  <c r="I69" i="26"/>
  <c r="I70" i="26"/>
  <c r="I11" i="18"/>
  <c r="I12" i="18"/>
  <c r="I23" i="18"/>
  <c r="I36" i="18"/>
  <c r="I63" i="18"/>
  <c r="I75" i="18"/>
  <c r="I76" i="18"/>
  <c r="I30" i="3"/>
  <c r="I38" i="3"/>
  <c r="I46" i="3"/>
  <c r="I54" i="3"/>
  <c r="I62" i="3"/>
  <c r="I70" i="3"/>
  <c r="I78" i="3"/>
  <c r="I13" i="26"/>
  <c r="I14" i="26"/>
  <c r="I26" i="26"/>
  <c r="I45" i="26"/>
  <c r="I46" i="26"/>
  <c r="I58" i="26"/>
  <c r="I77" i="26"/>
  <c r="I78" i="26"/>
  <c r="I15" i="18"/>
  <c r="I27" i="18"/>
  <c r="I28" i="18"/>
  <c r="I39" i="18"/>
  <c r="I52" i="18"/>
  <c r="I79" i="18"/>
  <c r="H83" i="25"/>
  <c r="I64" i="25" s="1"/>
  <c r="F83" i="25"/>
  <c r="J83" i="25"/>
  <c r="I81" i="18"/>
  <c r="I77" i="18"/>
  <c r="I73" i="18"/>
  <c r="I69" i="18"/>
  <c r="I65" i="18"/>
  <c r="I61" i="18"/>
  <c r="I57" i="18"/>
  <c r="I53" i="18"/>
  <c r="I49" i="18"/>
  <c r="I45" i="18"/>
  <c r="I41" i="18"/>
  <c r="I37" i="18"/>
  <c r="I33" i="18"/>
  <c r="I29" i="18"/>
  <c r="I25" i="18"/>
  <c r="I21" i="18"/>
  <c r="I17" i="18"/>
  <c r="I13" i="18"/>
  <c r="I9" i="18"/>
  <c r="I5" i="18"/>
  <c r="I87" i="5"/>
  <c r="I83" i="5"/>
  <c r="I79" i="5"/>
  <c r="I75" i="5"/>
  <c r="I71" i="5"/>
  <c r="I67" i="5"/>
  <c r="I63" i="5"/>
  <c r="I59" i="5"/>
  <c r="I55" i="5"/>
  <c r="I51" i="5"/>
  <c r="I47" i="5"/>
  <c r="I43" i="5"/>
  <c r="I39" i="5"/>
  <c r="I35" i="5"/>
  <c r="I31" i="5"/>
  <c r="I27" i="5"/>
  <c r="I23" i="5"/>
  <c r="I19" i="5"/>
  <c r="I15" i="5"/>
  <c r="I11" i="5"/>
  <c r="I7" i="5"/>
  <c r="I3" i="5"/>
  <c r="I90" i="5"/>
  <c r="I88" i="5"/>
  <c r="I80" i="5"/>
  <c r="I8" i="18"/>
  <c r="I16" i="18"/>
  <c r="I24" i="18"/>
  <c r="I32" i="18"/>
  <c r="I40" i="18"/>
  <c r="I48" i="18"/>
  <c r="I56" i="18"/>
  <c r="I64" i="18"/>
  <c r="I72" i="18"/>
  <c r="I80" i="18"/>
  <c r="I6" i="5"/>
  <c r="I14" i="5"/>
  <c r="I22" i="5"/>
  <c r="I30" i="5"/>
  <c r="I38" i="5"/>
  <c r="I46" i="5"/>
  <c r="I54" i="5"/>
  <c r="I62" i="5"/>
  <c r="I70" i="5"/>
  <c r="I78" i="5"/>
  <c r="I86" i="5"/>
  <c r="I40" i="25" l="1"/>
  <c r="I68" i="25"/>
  <c r="I60" i="25"/>
  <c r="I76" i="25"/>
  <c r="I6" i="25"/>
  <c r="I36" i="25"/>
  <c r="I55" i="25"/>
  <c r="I16" i="25"/>
  <c r="I28" i="25"/>
  <c r="I24" i="25"/>
  <c r="I22" i="25"/>
  <c r="I30" i="25"/>
  <c r="I20" i="25"/>
  <c r="I39" i="25"/>
  <c r="I48" i="25"/>
  <c r="I52" i="25"/>
  <c r="I12" i="25"/>
  <c r="I3" i="25"/>
  <c r="I11" i="25"/>
  <c r="I81" i="25"/>
  <c r="I77" i="25"/>
  <c r="I73" i="25"/>
  <c r="I69" i="25"/>
  <c r="I65" i="25"/>
  <c r="I61" i="25"/>
  <c r="I57" i="25"/>
  <c r="I53" i="25"/>
  <c r="I49" i="25"/>
  <c r="I45" i="25"/>
  <c r="I41" i="25"/>
  <c r="I37" i="25"/>
  <c r="I33" i="25"/>
  <c r="I83" i="25"/>
  <c r="I82" i="25"/>
  <c r="I74" i="25"/>
  <c r="I66" i="25"/>
  <c r="I58" i="25"/>
  <c r="I50" i="25"/>
  <c r="I42" i="25"/>
  <c r="I34" i="25"/>
  <c r="I62" i="25"/>
  <c r="I51" i="25"/>
  <c r="I25" i="25"/>
  <c r="I9" i="25"/>
  <c r="I78" i="25"/>
  <c r="I67" i="25"/>
  <c r="I46" i="25"/>
  <c r="I35" i="25"/>
  <c r="I17" i="25"/>
  <c r="I79" i="25"/>
  <c r="I59" i="25"/>
  <c r="I38" i="25"/>
  <c r="I23" i="25"/>
  <c r="I13" i="25"/>
  <c r="I2" i="25"/>
  <c r="I75" i="25"/>
  <c r="I54" i="25"/>
  <c r="I31" i="25"/>
  <c r="I21" i="25"/>
  <c r="I10" i="25"/>
  <c r="I70" i="25"/>
  <c r="I47" i="25"/>
  <c r="I29" i="25"/>
  <c r="I18" i="25"/>
  <c r="I7" i="25"/>
  <c r="I63" i="25"/>
  <c r="I5" i="25"/>
  <c r="I43" i="25"/>
  <c r="I26" i="25"/>
  <c r="I15" i="25"/>
  <c r="I19" i="25"/>
  <c r="I44" i="25"/>
  <c r="I72" i="25"/>
  <c r="I4" i="25"/>
  <c r="I56" i="25"/>
  <c r="I80" i="25"/>
  <c r="I14" i="25"/>
  <c r="I32" i="25"/>
  <c r="I71" i="25"/>
  <c r="I8" i="25"/>
  <c r="I27" i="25"/>
</calcChain>
</file>

<file path=xl/sharedStrings.xml><?xml version="1.0" encoding="utf-8"?>
<sst xmlns="http://schemas.openxmlformats.org/spreadsheetml/2006/main" count="1251" uniqueCount="316">
  <si>
    <t>Aylar</t>
  </si>
  <si>
    <t>FAALİYET KODU</t>
  </si>
  <si>
    <t xml:space="preserve">BİTKİSEL VE HAYVANSAL ÜRETİM        </t>
  </si>
  <si>
    <t xml:space="preserve">ORMANCILIK VE TOMRUKÇULUK           </t>
  </si>
  <si>
    <t xml:space="preserve">BALIKÇILIK VE SU ÜRÜNLERİ YETİŞ.    </t>
  </si>
  <si>
    <t xml:space="preserve">KÖMÜR VE LİNYİT ÇIKARTILMASI        </t>
  </si>
  <si>
    <t xml:space="preserve">HAM PETROL VE DOĞALGAZ ÇIKARIMI     </t>
  </si>
  <si>
    <t xml:space="preserve">METAL CEVHERİ MADENCİLİĞİ           </t>
  </si>
  <si>
    <t xml:space="preserve">DİĞER MADENCİLİK VE TAŞ OCAKÇILIĞI  </t>
  </si>
  <si>
    <t xml:space="preserve">MADENCİLİĞİ DESTEKLEYİCİ HİZMET     </t>
  </si>
  <si>
    <t xml:space="preserve">GIDA ÜRÜNLERİ İMALATI               </t>
  </si>
  <si>
    <t xml:space="preserve">İÇECEK İMALATI                      </t>
  </si>
  <si>
    <t xml:space="preserve">TÜTÜN ÜRÜNLERİ İMALATI              </t>
  </si>
  <si>
    <t xml:space="preserve">TEKSTİL ÜRÜNLERİ İMALATI            </t>
  </si>
  <si>
    <t xml:space="preserve">GİYİM EŞYALARI İMALATI              </t>
  </si>
  <si>
    <t xml:space="preserve">DERİ VE İLGİLİ ÜRÜNLER İMALATI      </t>
  </si>
  <si>
    <t xml:space="preserve">AĞAÇ,AĞAÇ ÜRÜNLERİ VE MANTAR ÜR.   </t>
  </si>
  <si>
    <t xml:space="preserve">KAĞIT VE KAĞIT ÜRÜNLERİ İMALATI     </t>
  </si>
  <si>
    <t>KAYITLI MEDYANIN BASILMASI VE ÇOĞ.</t>
  </si>
  <si>
    <t xml:space="preserve">KOK KÖMÜRÜ VE PETROL ÜRÜNLERİ İM. </t>
  </si>
  <si>
    <t xml:space="preserve">KİMYASAL ÜRÜNLERİ İMALATI           </t>
  </si>
  <si>
    <t xml:space="preserve">ECZACILIK VE ECZ.İLİŞKİN MALZ.İMAL. </t>
  </si>
  <si>
    <t xml:space="preserve">KAUÇUK VE PLASTİK ÜRÜNLER İMALATI   </t>
  </si>
  <si>
    <t xml:space="preserve">METALİK OLMAYAN ÜRÜNLER İMALATI     </t>
  </si>
  <si>
    <t xml:space="preserve">ANA METAL SANAYİ                    </t>
  </si>
  <si>
    <t>FABRİK.METAL ÜRÜNLERİ(MAK.TEC.HAR)</t>
  </si>
  <si>
    <t>BİLGİSAYAR, ELEKRONİK VE OPTİK ÜR.</t>
  </si>
  <si>
    <t xml:space="preserve">ELEKTRİKLİ TECHİZAT İMALATI         </t>
  </si>
  <si>
    <t xml:space="preserve">MAKİNE VE EKİPMAN İMALATI           </t>
  </si>
  <si>
    <t xml:space="preserve">MOTORLU KARA TAŞITI VE RÖMORK İM. </t>
  </si>
  <si>
    <t xml:space="preserve">DİĞER ULAŞIM ARAÇLARI İMALATI       </t>
  </si>
  <si>
    <t xml:space="preserve">MOBİLYA İMALATI                     </t>
  </si>
  <si>
    <t xml:space="preserve">DİĞER İMALATLAR                     </t>
  </si>
  <si>
    <t xml:space="preserve">MAKİNE VE EKİPMAN.KURULUMU VE ONAR. </t>
  </si>
  <si>
    <t>ELK.GAZ,BUHAR VE HAVA.SİS.ÜRET.DAĞT.</t>
  </si>
  <si>
    <t>SUYUN TOPLANMASI ARITILMASI VE DAĞT.</t>
  </si>
  <si>
    <t xml:space="preserve">KANALİZASYON                        </t>
  </si>
  <si>
    <t xml:space="preserve">ATIK MADDELERİN DEĞERLENDİRİLMESİ   </t>
  </si>
  <si>
    <t xml:space="preserve">İYİLEŞTİRME VE DİĞER ATIK YÖN.HİZ.  </t>
  </si>
  <si>
    <t xml:space="preserve">BİNA İNŞAATI                        </t>
  </si>
  <si>
    <t xml:space="preserve">BİNA DIŞI YAPILARIN İNŞAATI         </t>
  </si>
  <si>
    <t xml:space="preserve">ÖZEL İNŞAAT FAALİYETLERİ            </t>
  </si>
  <si>
    <t>TOPTAN VE PER.TİC.VE MOT.TAŞIT.ON..</t>
  </si>
  <si>
    <t xml:space="preserve">TOPTAN TİC.(MOT.TAŞIT.ONAR.HARİÇ)   </t>
  </si>
  <si>
    <t>PERAKENDE TİC.(MOT.TAŞIT.ONAR.HARİÇ)</t>
  </si>
  <si>
    <t xml:space="preserve">KARA TAŞIMA.VE BORU HATTI TAŞI.   </t>
  </si>
  <si>
    <t xml:space="preserve">SU YOLU TAŞIMACILIĞI                </t>
  </si>
  <si>
    <t xml:space="preserve">HAVAYOLU TAŞIMACILIĞI               </t>
  </si>
  <si>
    <t>TAŞIMA.İÇİN DEPOLAMA VE DESTEK.FA.</t>
  </si>
  <si>
    <t xml:space="preserve">POSTA VE KURYE FAALİYETLERİ         </t>
  </si>
  <si>
    <t xml:space="preserve">KONAKLAMA                           </t>
  </si>
  <si>
    <t xml:space="preserve">YİYECEK VE İÇECEK HİZMETİ FAAL.     </t>
  </si>
  <si>
    <t xml:space="preserve">YAYIMCILIK FAALİYETLERİ             </t>
  </si>
  <si>
    <t>SİNEMA FİLMİ VE SES KAYDI YAYIMCILI.</t>
  </si>
  <si>
    <t xml:space="preserve">PROGRAMCILIK VE YAYINCILIK FAAL.    </t>
  </si>
  <si>
    <t xml:space="preserve">TELEKOMİNİKASYON                    </t>
  </si>
  <si>
    <t xml:space="preserve">BİLGİSAYAR PROGRAMLAMA VE DANIŞ.    </t>
  </si>
  <si>
    <t xml:space="preserve">BİLGİ HİZMET FAALİYETLERİ           </t>
  </si>
  <si>
    <t xml:space="preserve">FİNANSAL HİZMET.(SİG.VE EMEK.HAR.) </t>
  </si>
  <si>
    <t>SİGORTA REAS.EMEK.FONL(ZOR.S.G.HARİÇ)</t>
  </si>
  <si>
    <t xml:space="preserve">FİNANS.VE SİG.HİZ.İÇİN YARD.FAAL.   </t>
  </si>
  <si>
    <t xml:space="preserve">GAYRİMENKUL FAALİYETLERİ            </t>
  </si>
  <si>
    <t xml:space="preserve">HUKUKİ VE MUHASEBE FAALİYETLERİ     </t>
  </si>
  <si>
    <t xml:space="preserve">İDARİ DANIŞMANLIK FAALİYETLERİ      </t>
  </si>
  <si>
    <t xml:space="preserve">MİMARLIK VE MÜHENDİSLİK FAALİYETİ   </t>
  </si>
  <si>
    <t xml:space="preserve">BİLİMSEL ARAŞTIRMA VE GELİŞ.FAAL.   </t>
  </si>
  <si>
    <t xml:space="preserve">REKLAMCILIK VE PAZAR ARAŞTIRMASI    </t>
  </si>
  <si>
    <t xml:space="preserve">DİĞER MESLEKİ,BİLİM.VE TEK.FAAL.    </t>
  </si>
  <si>
    <t xml:space="preserve">VETERİNERLİK HİZMETLERİ             </t>
  </si>
  <si>
    <t xml:space="preserve">KİRALAMA VE LEASING FAALİYETLERİ    </t>
  </si>
  <si>
    <t xml:space="preserve">İSTİHDAM FAALİYETLERİ               </t>
  </si>
  <si>
    <t xml:space="preserve">SEYAHAT ACENTESİ,TUR OPER.REZ.HİZ   </t>
  </si>
  <si>
    <t xml:space="preserve">GÜVENLİK VE SORUŞTURMA FA.    </t>
  </si>
  <si>
    <t xml:space="preserve">BİNA VE ÇEVRE DÜZENLEME FA.   </t>
  </si>
  <si>
    <t xml:space="preserve">BÜRO YÖNETİMİ,BÜRO DESTEĞİ FAAL.    </t>
  </si>
  <si>
    <t xml:space="preserve">KAMU YÖN.VE SAVUNMA,ZOR.SOS.GÜV.    </t>
  </si>
  <si>
    <t xml:space="preserve">EĞİTİM                              </t>
  </si>
  <si>
    <t xml:space="preserve">İNSAN SAĞLIĞI HİZMETLERİ            </t>
  </si>
  <si>
    <t xml:space="preserve">YATILI BAKIM FAALİYETLERİ           </t>
  </si>
  <si>
    <t xml:space="preserve">SOSYAL HİZMETLER                    </t>
  </si>
  <si>
    <t xml:space="preserve">YARATICI SANATLAR,EĞLENCE FAAL.     </t>
  </si>
  <si>
    <t xml:space="preserve">KÜTÜPHANE,ARŞİV VE MÜZELER          </t>
  </si>
  <si>
    <t xml:space="preserve">KUMAR VE MÜŞTEREK BAHİS FAAL        </t>
  </si>
  <si>
    <t xml:space="preserve">SPOR, EĞLENCE VE DİNLENCE FAAL.     </t>
  </si>
  <si>
    <t xml:space="preserve">ÜYE OLUNAN KURULUŞ FAALİYETLERİ     </t>
  </si>
  <si>
    <t xml:space="preserve">BİLGİSAYAR VE KİŞİSEL EV EŞYA.ON. </t>
  </si>
  <si>
    <t xml:space="preserve">DİĞER HİZMET FAALİYETLERİ           </t>
  </si>
  <si>
    <t xml:space="preserve">EV İÇİ ÇALIŞANLARIN FAALİYETLERİ    </t>
  </si>
  <si>
    <t xml:space="preserve">HANEHALKLARI TAR.KENDİ İHT.FAAL.    </t>
  </si>
  <si>
    <t xml:space="preserve">ULUSLARARASI ÖRGÜT VE TEMS.FA.    </t>
  </si>
  <si>
    <t>T O P L A M</t>
  </si>
  <si>
    <t>FAALİYET GRUPLARI</t>
  </si>
  <si>
    <t>İL KODU</t>
  </si>
  <si>
    <t xml:space="preserve">ADANA     </t>
  </si>
  <si>
    <t xml:space="preserve">ADIYAMAN  </t>
  </si>
  <si>
    <t xml:space="preserve">AFYONKARAHİSAR   </t>
  </si>
  <si>
    <t xml:space="preserve">AĞRI      </t>
  </si>
  <si>
    <t xml:space="preserve">AMASYA    </t>
  </si>
  <si>
    <t xml:space="preserve">ANKARA    </t>
  </si>
  <si>
    <t xml:space="preserve">ANTALYA   </t>
  </si>
  <si>
    <t xml:space="preserve">ARTVİN    </t>
  </si>
  <si>
    <t xml:space="preserve">AYDIN     </t>
  </si>
  <si>
    <t xml:space="preserve">BALIKESİR </t>
  </si>
  <si>
    <t xml:space="preserve">BİLECİK   </t>
  </si>
  <si>
    <t xml:space="preserve">BİNGÖL    </t>
  </si>
  <si>
    <t xml:space="preserve">BİTLİS    </t>
  </si>
  <si>
    <t xml:space="preserve">BOLU      </t>
  </si>
  <si>
    <t xml:space="preserve">BURDUR    </t>
  </si>
  <si>
    <t xml:space="preserve">BURSA     </t>
  </si>
  <si>
    <t xml:space="preserve">ÇANAKKALE </t>
  </si>
  <si>
    <t xml:space="preserve">ÇANKIRI   </t>
  </si>
  <si>
    <t xml:space="preserve">ÇORUM     </t>
  </si>
  <si>
    <t xml:space="preserve">DENİZLİ   </t>
  </si>
  <si>
    <t>DİYARBAKIR</t>
  </si>
  <si>
    <t xml:space="preserve">EDİRNE    </t>
  </si>
  <si>
    <t xml:space="preserve">ELAZIĞ    </t>
  </si>
  <si>
    <t xml:space="preserve">ERZİNCAN  </t>
  </si>
  <si>
    <t xml:space="preserve">ERZURUM   </t>
  </si>
  <si>
    <t xml:space="preserve">ESKİŞEHİR </t>
  </si>
  <si>
    <t xml:space="preserve">GAZİANTEP </t>
  </si>
  <si>
    <t xml:space="preserve">GİRESUN   </t>
  </si>
  <si>
    <t xml:space="preserve">GÜMÜŞHANE </t>
  </si>
  <si>
    <t xml:space="preserve">HAKKARİ   </t>
  </si>
  <si>
    <t xml:space="preserve">HATAY     </t>
  </si>
  <si>
    <t xml:space="preserve">ISPARTA   </t>
  </si>
  <si>
    <t xml:space="preserve">MERSİN    </t>
  </si>
  <si>
    <t xml:space="preserve">İSTANBUL  </t>
  </si>
  <si>
    <t xml:space="preserve">İZMİR     </t>
  </si>
  <si>
    <t xml:space="preserve">KARS      </t>
  </si>
  <si>
    <t xml:space="preserve">KASTAMONU </t>
  </si>
  <si>
    <t xml:space="preserve">KAYSERİ   </t>
  </si>
  <si>
    <t>KIRKLARELİ</t>
  </si>
  <si>
    <t xml:space="preserve">KIRŞEHİR  </t>
  </si>
  <si>
    <t xml:space="preserve">KOCAELİ   </t>
  </si>
  <si>
    <t xml:space="preserve">KONYA     </t>
  </si>
  <si>
    <t xml:space="preserve">KÜTAHYA   </t>
  </si>
  <si>
    <t xml:space="preserve">MALATYA   </t>
  </si>
  <si>
    <t xml:space="preserve">MANİSA    </t>
  </si>
  <si>
    <t xml:space="preserve">K.MARAŞ   </t>
  </si>
  <si>
    <t xml:space="preserve">MARDİN    </t>
  </si>
  <si>
    <t xml:space="preserve">MUĞLA     </t>
  </si>
  <si>
    <t xml:space="preserve">MUŞ       </t>
  </si>
  <si>
    <t xml:space="preserve">NEVŞEHİR  </t>
  </si>
  <si>
    <t xml:space="preserve">NİĞDE     </t>
  </si>
  <si>
    <t xml:space="preserve">ORDU      </t>
  </si>
  <si>
    <t xml:space="preserve">RİZE      </t>
  </si>
  <si>
    <t xml:space="preserve">SAKARYA   </t>
  </si>
  <si>
    <t xml:space="preserve">SAMSUN    </t>
  </si>
  <si>
    <t xml:space="preserve">SİİRT     </t>
  </si>
  <si>
    <t xml:space="preserve">SİNOP     </t>
  </si>
  <si>
    <t xml:space="preserve">SIVAS     </t>
  </si>
  <si>
    <t xml:space="preserve">TEKİRDAĞ  </t>
  </si>
  <si>
    <t xml:space="preserve">TOKAT     </t>
  </si>
  <si>
    <t xml:space="preserve">TRABZON   </t>
  </si>
  <si>
    <t xml:space="preserve">TUNCELİ   </t>
  </si>
  <si>
    <t xml:space="preserve">URFA      </t>
  </si>
  <si>
    <t xml:space="preserve">UŞAK      </t>
  </si>
  <si>
    <t xml:space="preserve">VAN       </t>
  </si>
  <si>
    <t xml:space="preserve">YOZGAT    </t>
  </si>
  <si>
    <t xml:space="preserve">ZONGULDAK </t>
  </si>
  <si>
    <t xml:space="preserve">AKSARAY   </t>
  </si>
  <si>
    <t xml:space="preserve">BAYBURT   </t>
  </si>
  <si>
    <t xml:space="preserve">KARAMAN   </t>
  </si>
  <si>
    <t xml:space="preserve">KIRIKKALE </t>
  </si>
  <si>
    <t xml:space="preserve">BATMAN    </t>
  </si>
  <si>
    <t xml:space="preserve">ŞIRNAK    </t>
  </si>
  <si>
    <t xml:space="preserve">BARTIN    </t>
  </si>
  <si>
    <t xml:space="preserve">ARDAHAN   </t>
  </si>
  <si>
    <t xml:space="preserve">IĞDIR     </t>
  </si>
  <si>
    <t xml:space="preserve">YALOVA    </t>
  </si>
  <si>
    <t xml:space="preserve">KARABÜK   </t>
  </si>
  <si>
    <t xml:space="preserve">KİLİS     </t>
  </si>
  <si>
    <t xml:space="preserve">OSMANİYE  </t>
  </si>
  <si>
    <t xml:space="preserve">DÜZCE     </t>
  </si>
  <si>
    <t>TOPLAM</t>
  </si>
  <si>
    <t>İLLER</t>
  </si>
  <si>
    <t>ADANA</t>
  </si>
  <si>
    <t>ADIYAMAN</t>
  </si>
  <si>
    <t>AFYONKARAHİSAR</t>
  </si>
  <si>
    <t>AĞRI</t>
  </si>
  <si>
    <t>AKSARAY</t>
  </si>
  <si>
    <t>AMASYA</t>
  </si>
  <si>
    <t>ANKARA</t>
  </si>
  <si>
    <t>ANTALYA</t>
  </si>
  <si>
    <t>ARDAHAN</t>
  </si>
  <si>
    <t>ARTVİN</t>
  </si>
  <si>
    <t>AYDIN</t>
  </si>
  <si>
    <t>BALIKESİR</t>
  </si>
  <si>
    <t>BARTIN</t>
  </si>
  <si>
    <t>BATMAN</t>
  </si>
  <si>
    <t>BAYBURT</t>
  </si>
  <si>
    <t>BİLECİK</t>
  </si>
  <si>
    <t>BİNGÖL</t>
  </si>
  <si>
    <t>BİTLİS</t>
  </si>
  <si>
    <t>BOLU</t>
  </si>
  <si>
    <t>BURDUR</t>
  </si>
  <si>
    <t>BURSA</t>
  </si>
  <si>
    <t>ÇANAKKALE</t>
  </si>
  <si>
    <t>ÇANKIRI</t>
  </si>
  <si>
    <t>ÇORUM</t>
  </si>
  <si>
    <t>DENİZLİ</t>
  </si>
  <si>
    <t>DÜZCE</t>
  </si>
  <si>
    <t>EDİRNE</t>
  </si>
  <si>
    <t>ELAZIĞ</t>
  </si>
  <si>
    <t>ERZİNCAN</t>
  </si>
  <si>
    <t>ERZURUM</t>
  </si>
  <si>
    <t>ESKİŞEHİR</t>
  </si>
  <si>
    <t>GAZİANTEP</t>
  </si>
  <si>
    <t>GİRESUN</t>
  </si>
  <si>
    <t>GÜMÜŞHANE</t>
  </si>
  <si>
    <t>HAKKARİ</t>
  </si>
  <si>
    <t>HATAY</t>
  </si>
  <si>
    <t>IĞDIR</t>
  </si>
  <si>
    <t>ISPARTA</t>
  </si>
  <si>
    <t>İSTANBUL</t>
  </si>
  <si>
    <t>İZMİR</t>
  </si>
  <si>
    <t>KAHRAMANMARAŞ</t>
  </si>
  <si>
    <t>KARABÜK</t>
  </si>
  <si>
    <t>KARAMAN</t>
  </si>
  <si>
    <t>KARS</t>
  </si>
  <si>
    <t>KASTAMONU</t>
  </si>
  <si>
    <t>KAYSERİ</t>
  </si>
  <si>
    <t>KİLİS</t>
  </si>
  <si>
    <t>KIRIKKALE</t>
  </si>
  <si>
    <t>KIRŞEHİR</t>
  </si>
  <si>
    <t>KOCAELİ</t>
  </si>
  <si>
    <t>KONYA</t>
  </si>
  <si>
    <t>KÜTAHYA</t>
  </si>
  <si>
    <t>MALATYA</t>
  </si>
  <si>
    <t>MANİSA</t>
  </si>
  <si>
    <t>MARDİN</t>
  </si>
  <si>
    <t>MERSİN</t>
  </si>
  <si>
    <t>MUĞLA</t>
  </si>
  <si>
    <t>MUŞ</t>
  </si>
  <si>
    <t>NEVŞEHİR</t>
  </si>
  <si>
    <t>NİĞDE</t>
  </si>
  <si>
    <t>ORDU</t>
  </si>
  <si>
    <t>OSMANİYE</t>
  </si>
  <si>
    <t>RİZE</t>
  </si>
  <si>
    <t>SAKARYA</t>
  </si>
  <si>
    <t>SAMSUN</t>
  </si>
  <si>
    <t>SİİRT</t>
  </si>
  <si>
    <t>SİNOP</t>
  </si>
  <si>
    <t>SİVAS</t>
  </si>
  <si>
    <t>ŞANLIURFA</t>
  </si>
  <si>
    <t>ŞIRNAK</t>
  </si>
  <si>
    <t>TEKİRDAĞ</t>
  </si>
  <si>
    <t>TOKAT</t>
  </si>
  <si>
    <t>TRABZON</t>
  </si>
  <si>
    <t>TUNCELİ</t>
  </si>
  <si>
    <t>UŞAK</t>
  </si>
  <si>
    <t>VAN</t>
  </si>
  <si>
    <t>YALOVA</t>
  </si>
  <si>
    <t>YOZGAT</t>
  </si>
  <si>
    <t>ZONGULDAK</t>
  </si>
  <si>
    <t>İMALAT T O P L A M</t>
  </si>
  <si>
    <t>4/a</t>
  </si>
  <si>
    <t>4/a_endeks</t>
  </si>
  <si>
    <t>4/c_endeks</t>
  </si>
  <si>
    <t>4/c</t>
  </si>
  <si>
    <t>4/b Tarım</t>
  </si>
  <si>
    <t>4/b_Tarım_endeks</t>
  </si>
  <si>
    <t>4/b Esnaf</t>
  </si>
  <si>
    <t>Esnaf (4/b) Endeks</t>
  </si>
  <si>
    <t>Geçen Aya Göre Değişim</t>
  </si>
  <si>
    <t>Sektörün payı (Temmuz 2015)</t>
  </si>
  <si>
    <t>Çalışan Sayısında Değişim (Temmuz 2015 - Temmuz 2014)</t>
  </si>
  <si>
    <t>Çalışan Sayısındaki Fark (Temmuz 2015 - Temmuz 2014)</t>
  </si>
  <si>
    <t>Artışta Sektörün Payı (%) (Temmuz 2015)</t>
  </si>
  <si>
    <t>Çalışan Sayısındaki Fark (Temmuz 2015 - Haziran 2015)</t>
  </si>
  <si>
    <t>İşyeri Sayısında Değişim (Temmuz 2015 - Temmuz 2014)</t>
  </si>
  <si>
    <t>İşyeri Sayısındaki Fark (Temmuz 2015 - Temmuz 2014)</t>
  </si>
  <si>
    <t>İşyeri Sayısındaki Fark (Temmuz 2015 - Haziran 2015)</t>
  </si>
  <si>
    <t>İlin Payı (Temmuz 2015)</t>
  </si>
  <si>
    <t>Çalışan Sayısındaki Fark  (Temmuz 2015 - Temmuz 2014)</t>
  </si>
  <si>
    <t>Artışta İlin Payı (%) (Temmuz 2015)</t>
  </si>
  <si>
    <t>Çalışan Sayısındaki Fark  (Temmuz 2015 - Haziran 2015)</t>
  </si>
  <si>
    <t>Esnaf Sayısında Değişim (Temmuz 2015 - Temmuz 2014)</t>
  </si>
  <si>
    <t>Esnaf Sayısındaki Fark (Temmuz 2015 - Temmuz 2014)</t>
  </si>
  <si>
    <t>Esnaf Sayısındaki Fark (Temmuz 2015 - Haziran 2015)</t>
  </si>
  <si>
    <t>Çiftçi Sayısında Değişim (Temmuz 2015 -Temmuz 2014)</t>
  </si>
  <si>
    <t>Çiftçi Sayısındaki Fark (Temmuz 2015 - Temmuz 2014)</t>
  </si>
  <si>
    <t>Çiftçi Sayısındaki Fark (Temmuz 2015 - Haziran 2015)</t>
  </si>
  <si>
    <t>Sektörün Sigortalı Kadın İstihdamındaki Payı (Temmuz 2015)</t>
  </si>
  <si>
    <t>İldeki Kadın İstihdamının Toplam İstihdama Oranı (Temmuz 2015)</t>
  </si>
  <si>
    <t>Kadın İstihdamındaki Değişim (Temmuz 2015 - Temmuz 2014)</t>
  </si>
  <si>
    <t>Kadın İstihdamındaki Fark (Temmuz 2015 - Temmuz 2014)</t>
  </si>
  <si>
    <t>Kadın İstihdamındaki Fark (Temmuz 2015 - Haziran 2015)</t>
  </si>
  <si>
    <t>İlin Payı (Eylül 2015)</t>
  </si>
  <si>
    <t>Başvuru Sayısındaki Değişim (Eylül 2015 - Eylül 2014)</t>
  </si>
  <si>
    <t>Başvuru Sayısındaki Fark (Eylül 2015 - Eylül 2014)</t>
  </si>
  <si>
    <t>Ödeme Yapılan Kişi Sayısındaki Değişim (Eylül 2015 - Eylül 2014)</t>
  </si>
  <si>
    <t>Ödeme Yapılan Kişi Sayısındaki Fark (Eylül 2015 - Eylül 2014)</t>
  </si>
  <si>
    <t>Ortalama Günlük Kazanç Değişim (Temmuz 2015 - Temmuz 2014)</t>
  </si>
  <si>
    <t>Ortalama Günlük Kazanç Fark (TL) (Temmuz 2015 - Temmuz 2014)</t>
  </si>
  <si>
    <t>Ortalama Günlük Kazanç Fark (TL) (Temmuz 2015 - Haziran 2015)</t>
  </si>
  <si>
    <t xml:space="preserve">DİĞER MADENCİLİK VE TAŞ OCAK.  </t>
  </si>
  <si>
    <t xml:space="preserve">AĞAÇ,AĞAÇ ÜRÜNLERİ VE MANTAR ÜR.  </t>
  </si>
  <si>
    <t xml:space="preserve">KOK KÖMÜRÜ VE PETROL ÜRÜN. İM. </t>
  </si>
  <si>
    <t xml:space="preserve">ECZACILIK VE ECZ.İLİŞKİN MAL.İM.. </t>
  </si>
  <si>
    <t xml:space="preserve">KAUÇUK VE PLASTİK ÜRÜNLER İM.  </t>
  </si>
  <si>
    <t xml:space="preserve">METALİK OLMAYAN ÜRÜNLER İMA.   </t>
  </si>
  <si>
    <t>FABRİK.METAL ÜRÜN.(MAK.TEC.HAR)</t>
  </si>
  <si>
    <t xml:space="preserve">MAKİNE VE EKİPMAN.KURULUMU VE ON. </t>
  </si>
  <si>
    <t>ELK.GAZ,BUHAR VE HAVA.SİS.ÜRET.DA.</t>
  </si>
  <si>
    <t>TOPTAN VE PER.TİC.VE MOT.TAŞIT.ON.</t>
  </si>
  <si>
    <t>PERAKENDE TİC.(MOT.TAŞIT.ONAR.HAR)</t>
  </si>
  <si>
    <t xml:space="preserve">KARA TAŞIMA.VE BORU HATTI TAŞIMA.   </t>
  </si>
  <si>
    <t>SİGOTA REAS.EMEK.FONL(ZOR.S.G.HARİÇ)</t>
  </si>
  <si>
    <t xml:space="preserve">GÜVENLİK VE SORUŞTURMA FAALİYET.    </t>
  </si>
  <si>
    <t xml:space="preserve">BİNA VE ÇEVRE DÜZENLEME FAALİYET.   </t>
  </si>
  <si>
    <t xml:space="preserve">BİLGİSAYAR VE KİŞİSEL EV EŞYA.ONAR. </t>
  </si>
  <si>
    <t xml:space="preserve">ULUSLARARASI ÖRGÜT VE TEMS.FAAL.    </t>
  </si>
  <si>
    <t>K.MARAŞ</t>
  </si>
  <si>
    <t>Erkek Ortalama Günlük Kazanç (TL) (Temmuz 2015)</t>
  </si>
  <si>
    <t>Kadın Ortalama Günlük Kazanç (TL) (Temmuz 2015)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</si>
</sst>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3" formatCode="_-* #,##0.00\ _₺_-;\-* #,##0.00\ _₺_-;_-* &quot;-&quot;??\ _₺_-;_-@_-"/>
    <numFmt numFmtId="164" formatCode="_-* #,##0.00\ _T_L_-;\-* #,##0.00\ _T_L_-;_-* &quot;-&quot;??\ _T_L_-;_-@_-"/>
    <numFmt numFmtId="165" formatCode="#,##0;[Red]#,##0"/>
    <numFmt numFmtId="166" formatCode="0.0%"/>
    <numFmt numFmtId="167" formatCode="0.0"/>
    <numFmt numFmtId="168" formatCode="#,##0.0"/>
    <numFmt numFmtId="169" formatCode="#,##0_ ;\-#,##0\ "/>
    <numFmt numFmtId="170" formatCode="_-* #,##0\ _T_L_-;\-* #,##0\ _T_L_-;_-* &quot;-&quot;??\ _T_L_-;_-@_-"/>
    <numFmt numFmtId="171" formatCode="General_)"/>
  </numFmts>
  <fonts count="71">
    <font>
      <sz val="11"/>
      <color theme="1"/>
      <name val="Calibri"/>
      <family val="2"/>
      <charset val="162"/>
      <scheme val="minor"/>
    </font>
    <font>
      <sz val="11"/>
      <color indexed="8"/>
      <name val="Calibri"/>
      <family val="2"/>
      <charset val="162"/>
    </font>
    <font>
      <sz val="10"/>
      <name val="Arial"/>
      <family val="2"/>
      <charset val="162"/>
    </font>
    <font>
      <b/>
      <sz val="9"/>
      <name val="Arial"/>
      <family val="2"/>
      <charset val="162"/>
    </font>
    <font>
      <b/>
      <sz val="8"/>
      <name val="Arial"/>
      <family val="2"/>
      <charset val="162"/>
    </font>
    <font>
      <u/>
      <sz val="10"/>
      <color indexed="12"/>
      <name val="Arial Tur"/>
      <charset val="162"/>
    </font>
    <font>
      <sz val="11"/>
      <color indexed="8"/>
      <name val="Calibri"/>
      <family val="2"/>
      <charset val="162"/>
    </font>
    <font>
      <sz val="10"/>
      <name val="Arial Tur"/>
      <charset val="162"/>
    </font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1"/>
      <name val="Calibri"/>
      <family val="2"/>
      <charset val="162"/>
      <scheme val="minor"/>
    </font>
    <font>
      <sz val="11"/>
      <name val="Calibri"/>
      <family val="2"/>
      <charset val="162"/>
      <scheme val="minor"/>
    </font>
    <font>
      <sz val="11"/>
      <color rgb="FF006100"/>
      <name val="Calibri"/>
      <family val="2"/>
      <charset val="162"/>
      <scheme val="minor"/>
    </font>
    <font>
      <sz val="11"/>
      <color rgb="FF9C0006"/>
      <name val="Calibri"/>
      <family val="2"/>
      <charset val="162"/>
      <scheme val="minor"/>
    </font>
    <font>
      <sz val="11"/>
      <color rgb="FF9C6500"/>
      <name val="Calibri"/>
      <family val="2"/>
      <charset val="162"/>
      <scheme val="minor"/>
    </font>
    <font>
      <sz val="11"/>
      <color rgb="FF3F3F76"/>
      <name val="Calibri"/>
      <family val="2"/>
      <charset val="162"/>
      <scheme val="minor"/>
    </font>
    <font>
      <b/>
      <sz val="11"/>
      <color rgb="FF3F3F3F"/>
      <name val="Calibri"/>
      <family val="2"/>
      <charset val="162"/>
      <scheme val="minor"/>
    </font>
    <font>
      <b/>
      <sz val="11"/>
      <color rgb="FFFA7D00"/>
      <name val="Calibri"/>
      <family val="2"/>
      <charset val="162"/>
      <scheme val="minor"/>
    </font>
    <font>
      <sz val="11"/>
      <color rgb="FFFA7D00"/>
      <name val="Calibri"/>
      <family val="2"/>
      <charset val="162"/>
      <scheme val="minor"/>
    </font>
    <font>
      <b/>
      <sz val="11"/>
      <color theme="0"/>
      <name val="Calibri"/>
      <family val="2"/>
      <charset val="162"/>
      <scheme val="minor"/>
    </font>
    <font>
      <sz val="11"/>
      <color rgb="FFFF0000"/>
      <name val="Calibri"/>
      <family val="2"/>
      <charset val="162"/>
      <scheme val="minor"/>
    </font>
    <font>
      <i/>
      <sz val="11"/>
      <color rgb="FF7F7F7F"/>
      <name val="Calibri"/>
      <family val="2"/>
      <charset val="162"/>
      <scheme val="minor"/>
    </font>
    <font>
      <sz val="11"/>
      <color theme="0"/>
      <name val="Calibri"/>
      <family val="2"/>
      <charset val="162"/>
      <scheme val="minor"/>
    </font>
    <font>
      <u/>
      <sz val="10"/>
      <color indexed="12"/>
      <name val="Arial"/>
      <family val="2"/>
      <charset val="162"/>
    </font>
    <font>
      <sz val="11"/>
      <color indexed="8"/>
      <name val="Calibri"/>
      <family val="2"/>
    </font>
    <font>
      <sz val="11"/>
      <color indexed="9"/>
      <name val="Calibri"/>
      <family val="2"/>
      <charset val="162"/>
    </font>
    <font>
      <i/>
      <sz val="11"/>
      <color indexed="23"/>
      <name val="Calibri"/>
      <family val="2"/>
      <charset val="162"/>
    </font>
    <font>
      <sz val="11"/>
      <color indexed="52"/>
      <name val="Calibri"/>
      <family val="2"/>
      <charset val="162"/>
    </font>
    <font>
      <b/>
      <sz val="11"/>
      <color indexed="63"/>
      <name val="Calibri"/>
      <family val="2"/>
      <charset val="162"/>
    </font>
    <font>
      <sz val="11"/>
      <color indexed="62"/>
      <name val="Calibri"/>
      <family val="2"/>
      <charset val="162"/>
    </font>
    <font>
      <b/>
      <sz val="11"/>
      <color indexed="52"/>
      <name val="Calibri"/>
      <family val="2"/>
      <charset val="162"/>
    </font>
    <font>
      <b/>
      <sz val="11"/>
      <color indexed="9"/>
      <name val="Calibri"/>
      <family val="2"/>
      <charset val="162"/>
    </font>
    <font>
      <sz val="11"/>
      <color indexed="17"/>
      <name val="Calibri"/>
      <family val="2"/>
      <charset val="162"/>
    </font>
    <font>
      <sz val="11"/>
      <color indexed="20"/>
      <name val="Calibri"/>
      <family val="2"/>
      <charset val="162"/>
    </font>
    <font>
      <sz val="11"/>
      <color indexed="60"/>
      <name val="Calibri"/>
      <family val="2"/>
      <charset val="162"/>
    </font>
    <font>
      <b/>
      <sz val="11"/>
      <color indexed="8"/>
      <name val="Calibri"/>
      <family val="2"/>
      <charset val="162"/>
    </font>
    <font>
      <sz val="11"/>
      <color indexed="10"/>
      <name val="Calibri"/>
      <family val="2"/>
      <charset val="162"/>
    </font>
    <font>
      <b/>
      <sz val="18"/>
      <color indexed="56"/>
      <name val="Cambria"/>
      <family val="2"/>
      <charset val="162"/>
    </font>
    <font>
      <b/>
      <sz val="15"/>
      <color indexed="56"/>
      <name val="Calibri"/>
      <family val="2"/>
      <charset val="162"/>
    </font>
    <font>
      <b/>
      <sz val="13"/>
      <color indexed="56"/>
      <name val="Calibri"/>
      <family val="2"/>
      <charset val="162"/>
    </font>
    <font>
      <b/>
      <sz val="11"/>
      <color indexed="56"/>
      <name val="Calibri"/>
      <family val="2"/>
      <charset val="162"/>
    </font>
    <font>
      <sz val="10"/>
      <name val="MS Sans Serif"/>
      <family val="2"/>
      <charset val="162"/>
    </font>
    <font>
      <sz val="10"/>
      <color indexed="8"/>
      <name val="Arial"/>
      <family val="2"/>
    </font>
    <font>
      <sz val="10"/>
      <name val="Geneva"/>
      <charset val="162"/>
    </font>
    <font>
      <sz val="10"/>
      <name val="Helv"/>
      <charset val="204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8"/>
      <color indexed="62"/>
      <name val="Cambria"/>
      <family val="2"/>
      <charset val="162"/>
      <scheme val="major"/>
    </font>
    <font>
      <b/>
      <sz val="18"/>
      <color indexed="62"/>
      <name val="Cambria"/>
      <family val="2"/>
      <scheme val="major"/>
    </font>
    <font>
      <sz val="11"/>
      <color rgb="FFFA7D00"/>
      <name val="Calibri"/>
      <family val="2"/>
      <scheme val="minor"/>
    </font>
    <font>
      <b/>
      <sz val="15"/>
      <color indexed="62"/>
      <name val="Calibri"/>
      <family val="2"/>
      <charset val="162"/>
      <scheme val="minor"/>
    </font>
    <font>
      <b/>
      <sz val="15"/>
      <color indexed="62"/>
      <name val="Calibri"/>
      <family val="2"/>
      <scheme val="minor"/>
    </font>
    <font>
      <b/>
      <sz val="13"/>
      <color indexed="62"/>
      <name val="Calibri"/>
      <family val="2"/>
      <charset val="162"/>
      <scheme val="minor"/>
    </font>
    <font>
      <b/>
      <sz val="13"/>
      <color indexed="62"/>
      <name val="Calibri"/>
      <family val="2"/>
      <scheme val="minor"/>
    </font>
    <font>
      <b/>
      <sz val="11"/>
      <color indexed="62"/>
      <name val="Calibri"/>
      <family val="2"/>
      <charset val="162"/>
      <scheme val="minor"/>
    </font>
    <font>
      <b/>
      <sz val="11"/>
      <color indexed="62"/>
      <name val="Calibri"/>
      <family val="2"/>
      <scheme val="minor"/>
    </font>
    <font>
      <b/>
      <sz val="11"/>
      <color rgb="FF3F3F3F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006100"/>
      <name val="Calibri"/>
      <family val="2"/>
      <scheme val="minor"/>
    </font>
    <font>
      <u/>
      <sz val="8"/>
      <color rgb="FF800080"/>
      <name val="Calibri"/>
      <family val="2"/>
      <charset val="162"/>
      <scheme val="minor"/>
    </font>
    <font>
      <u/>
      <sz val="8"/>
      <color indexed="39"/>
      <name val="Calibri"/>
      <family val="2"/>
      <charset val="16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0"/>
      <name val="Arial"/>
      <family val="2"/>
      <charset val="162"/>
    </font>
    <font>
      <b/>
      <sz val="8.5"/>
      <name val="Arial"/>
      <family val="2"/>
      <charset val="162"/>
    </font>
    <font>
      <sz val="9"/>
      <name val="Arial"/>
      <family val="2"/>
      <charset val="162"/>
    </font>
  </fonts>
  <fills count="4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8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indexed="21"/>
      </patternFill>
    </fill>
    <fill>
      <patternFill patternType="solid">
        <fgColor indexed="31"/>
      </patternFill>
    </fill>
    <fill>
      <patternFill patternType="solid">
        <fgColor indexed="29"/>
      </patternFill>
    </fill>
    <fill>
      <patternFill patternType="solid">
        <fgColor indexed="45"/>
      </patternFill>
    </fill>
    <fill>
      <patternFill patternType="solid">
        <fgColor indexed="26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43"/>
      </patternFill>
    </fill>
    <fill>
      <patternFill patternType="solid">
        <fgColor indexed="11"/>
      </patternFill>
    </fill>
    <fill>
      <patternFill patternType="solid">
        <fgColor indexed="12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22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</fills>
  <borders count="3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1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21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894">
    <xf numFmtId="0" fontId="0" fillId="0" borderId="0"/>
    <xf numFmtId="164" fontId="2" fillId="0" borderId="0" applyFont="0" applyFill="0" applyBorder="0" applyAlignment="0" applyProtection="0"/>
    <xf numFmtId="0" fontId="5" fillId="0" borderId="0" applyNumberFormat="0" applyFill="0" applyBorder="0" applyAlignment="0" applyProtection="0">
      <alignment vertical="top"/>
      <protection locked="0"/>
    </xf>
    <xf numFmtId="0" fontId="2" fillId="0" borderId="0"/>
    <xf numFmtId="0" fontId="8" fillId="0" borderId="0"/>
    <xf numFmtId="0" fontId="6" fillId="0" borderId="0"/>
    <xf numFmtId="0" fontId="1" fillId="0" borderId="0"/>
    <xf numFmtId="0" fontId="2" fillId="0" borderId="0"/>
    <xf numFmtId="0" fontId="7" fillId="0" borderId="0"/>
    <xf numFmtId="43" fontId="8" fillId="0" borderId="0" applyFont="0" applyFill="0" applyBorder="0" applyAlignment="0" applyProtection="0"/>
    <xf numFmtId="164" fontId="2" fillId="0" borderId="0" applyFont="0" applyFill="0" applyBorder="0" applyAlignment="0" applyProtection="0"/>
    <xf numFmtId="9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2" fillId="0" borderId="0"/>
    <xf numFmtId="0" fontId="12" fillId="7" borderId="0" applyNumberFormat="0" applyBorder="0" applyAlignment="0" applyProtection="0"/>
    <xf numFmtId="0" fontId="13" fillId="8" borderId="0" applyNumberFormat="0" applyBorder="0" applyAlignment="0" applyProtection="0"/>
    <xf numFmtId="0" fontId="14" fillId="9" borderId="0" applyNumberFormat="0" applyBorder="0" applyAlignment="0" applyProtection="0"/>
    <xf numFmtId="0" fontId="18" fillId="0" borderId="8" applyNumberFormat="0" applyFill="0" applyAlignment="0" applyProtection="0"/>
    <xf numFmtId="0" fontId="19" fillId="10" borderId="9" applyNumberFormat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12" borderId="0" applyNumberFormat="0" applyBorder="0" applyAlignment="0" applyProtection="0"/>
    <xf numFmtId="0" fontId="8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22" fillId="16" borderId="0" applyNumberFormat="0" applyBorder="0" applyAlignment="0" applyProtection="0"/>
    <xf numFmtId="0" fontId="22" fillId="17" borderId="0" applyNumberFormat="0" applyBorder="0" applyAlignment="0" applyProtection="0"/>
    <xf numFmtId="0" fontId="22" fillId="18" borderId="0" applyNumberFormat="0" applyBorder="0" applyAlignment="0" applyProtection="0"/>
    <xf numFmtId="0" fontId="8" fillId="21" borderId="0" applyNumberFormat="0" applyBorder="0" applyAlignment="0" applyProtection="0"/>
    <xf numFmtId="0" fontId="1" fillId="20" borderId="0" applyNumberFormat="0" applyBorder="0" applyAlignment="0" applyProtection="0"/>
    <xf numFmtId="0" fontId="8" fillId="21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45" fillId="19" borderId="0" applyNumberFormat="0" applyBorder="0" applyAlignment="0" applyProtection="0"/>
    <xf numFmtId="0" fontId="45" fillId="21" borderId="0" applyNumberFormat="0" applyBorder="0" applyAlignment="0" applyProtection="0"/>
    <xf numFmtId="0" fontId="1" fillId="20" borderId="0" applyNumberFormat="0" applyBorder="0" applyAlignment="0" applyProtection="0"/>
    <xf numFmtId="0" fontId="8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0" borderId="0" applyNumberFormat="0" applyBorder="0" applyAlignment="0" applyProtection="0"/>
    <xf numFmtId="0" fontId="1" fillId="22" borderId="0" applyNumberFormat="0" applyBorder="0" applyAlignment="0" applyProtection="0"/>
    <xf numFmtId="0" fontId="1" fillId="20" borderId="0" applyNumberFormat="0" applyBorder="0" applyAlignment="0" applyProtection="0"/>
    <xf numFmtId="0" fontId="2" fillId="0" borderId="0"/>
    <xf numFmtId="0" fontId="1" fillId="22" borderId="0" applyNumberFormat="0" applyBorder="0" applyAlignment="0" applyProtection="0"/>
    <xf numFmtId="0" fontId="1" fillId="20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8" fillId="23" borderId="0" applyNumberFormat="0" applyBorder="0" applyAlignment="0" applyProtection="0"/>
    <xf numFmtId="0" fontId="45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8" fillId="19" borderId="0" applyNumberFormat="0" applyBorder="0" applyAlignment="0" applyProtection="0"/>
    <xf numFmtId="0" fontId="45" fillId="19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8" fillId="19" borderId="0" applyNumberFormat="0" applyBorder="0" applyAlignment="0" applyProtection="0"/>
    <xf numFmtId="0" fontId="45" fillId="19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8" fillId="23" borderId="0" applyNumberFormat="0" applyBorder="0" applyAlignment="0" applyProtection="0"/>
    <xf numFmtId="0" fontId="45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8" fillId="19" borderId="0" applyNumberFormat="0" applyBorder="0" applyAlignment="0" applyProtection="0"/>
    <xf numFmtId="0" fontId="45" fillId="19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45" fillId="13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8" fillId="29" borderId="0" applyNumberFormat="0" applyBorder="0" applyAlignment="0" applyProtection="0"/>
    <xf numFmtId="0" fontId="45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8" fillId="31" borderId="0" applyNumberFormat="0" applyBorder="0" applyAlignment="0" applyProtection="0"/>
    <xf numFmtId="0" fontId="45" fillId="31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8" fillId="19" borderId="0" applyNumberFormat="0" applyBorder="0" applyAlignment="0" applyProtection="0"/>
    <xf numFmtId="0" fontId="45" fillId="19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8" fillId="29" borderId="0" applyNumberFormat="0" applyBorder="0" applyAlignment="0" applyProtection="0"/>
    <xf numFmtId="0" fontId="45" fillId="29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22" fillId="19" borderId="0" applyNumberFormat="0" applyBorder="0" applyAlignment="0" applyProtection="0"/>
    <xf numFmtId="0" fontId="46" fillId="19" borderId="0" applyNumberFormat="0" applyBorder="0" applyAlignment="0" applyProtection="0"/>
    <xf numFmtId="0" fontId="25" fillId="33" borderId="0" applyNumberFormat="0" applyBorder="0" applyAlignment="0" applyProtection="0"/>
    <xf numFmtId="0" fontId="25" fillId="33" borderId="0" applyNumberFormat="0" applyBorder="0" applyAlignment="0" applyProtection="0"/>
    <xf numFmtId="0" fontId="8" fillId="21" borderId="0" applyNumberFormat="0" applyBorder="0" applyAlignment="0" applyProtection="0"/>
    <xf numFmtId="0" fontId="46" fillId="14" borderId="0" applyNumberFormat="0" applyBorder="0" applyAlignment="0" applyProtection="0"/>
    <xf numFmtId="0" fontId="25" fillId="21" borderId="0" applyNumberFormat="0" applyBorder="0" applyAlignment="0" applyProtection="0"/>
    <xf numFmtId="0" fontId="25" fillId="21" borderId="0" applyNumberFormat="0" applyBorder="0" applyAlignment="0" applyProtection="0"/>
    <xf numFmtId="0" fontId="22" fillId="29" borderId="0" applyNumberFormat="0" applyBorder="0" applyAlignment="0" applyProtection="0"/>
    <xf numFmtId="0" fontId="46" fillId="29" borderId="0" applyNumberFormat="0" applyBorder="0" applyAlignment="0" applyProtection="0"/>
    <xf numFmtId="0" fontId="25" fillId="30" borderId="0" applyNumberFormat="0" applyBorder="0" applyAlignment="0" applyProtection="0"/>
    <xf numFmtId="0" fontId="25" fillId="30" borderId="0" applyNumberFormat="0" applyBorder="0" applyAlignment="0" applyProtection="0"/>
    <xf numFmtId="0" fontId="22" fillId="34" borderId="0" applyNumberFormat="0" applyBorder="0" applyAlignment="0" applyProtection="0"/>
    <xf numFmtId="0" fontId="46" fillId="34" borderId="0" applyNumberFormat="0" applyBorder="0" applyAlignment="0" applyProtection="0"/>
    <xf numFmtId="0" fontId="25" fillId="35" borderId="0" applyNumberFormat="0" applyBorder="0" applyAlignment="0" applyProtection="0"/>
    <xf numFmtId="0" fontId="25" fillId="35" borderId="0" applyNumberFormat="0" applyBorder="0" applyAlignment="0" applyProtection="0"/>
    <xf numFmtId="0" fontId="46" fillId="17" borderId="0" applyNumberFormat="0" applyBorder="0" applyAlignment="0" applyProtection="0"/>
    <xf numFmtId="0" fontId="25" fillId="36" borderId="0" applyNumberFormat="0" applyBorder="0" applyAlignment="0" applyProtection="0"/>
    <xf numFmtId="0" fontId="25" fillId="36" borderId="0" applyNumberFormat="0" applyBorder="0" applyAlignment="0" applyProtection="0"/>
    <xf numFmtId="0" fontId="22" fillId="21" borderId="0" applyNumberFormat="0" applyBorder="0" applyAlignment="0" applyProtection="0"/>
    <xf numFmtId="0" fontId="46" fillId="21" borderId="0" applyNumberFormat="0" applyBorder="0" applyAlignment="0" applyProtection="0"/>
    <xf numFmtId="0" fontId="25" fillId="37" borderId="0" applyNumberFormat="0" applyBorder="0" applyAlignment="0" applyProtection="0"/>
    <xf numFmtId="0" fontId="25" fillId="37" borderId="0" applyNumberFormat="0" applyBorder="0" applyAlignment="0" applyProtection="0"/>
    <xf numFmtId="0" fontId="4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50" fillId="0" borderId="8" applyNumberFormat="0" applyFill="0" applyAlignment="0" applyProtection="0"/>
    <xf numFmtId="0" fontId="27" fillId="0" borderId="11" applyNumberFormat="0" applyFill="0" applyAlignment="0" applyProtection="0"/>
    <xf numFmtId="0" fontId="27" fillId="0" borderId="11" applyNumberFormat="0" applyFill="0" applyAlignment="0" applyProtection="0"/>
    <xf numFmtId="0" fontId="51" fillId="0" borderId="12" applyNumberFormat="0" applyFill="0" applyAlignment="0" applyProtection="0"/>
    <xf numFmtId="0" fontId="52" fillId="0" borderId="12" applyNumberFormat="0" applyFill="0" applyAlignment="0" applyProtection="0"/>
    <xf numFmtId="0" fontId="38" fillId="0" borderId="13" applyNumberFormat="0" applyFill="0" applyAlignment="0" applyProtection="0"/>
    <xf numFmtId="0" fontId="38" fillId="0" borderId="13" applyNumberFormat="0" applyFill="0" applyAlignment="0" applyProtection="0"/>
    <xf numFmtId="0" fontId="53" fillId="0" borderId="14" applyNumberFormat="0" applyFill="0" applyAlignment="0" applyProtection="0"/>
    <xf numFmtId="0" fontId="54" fillId="0" borderId="14" applyNumberFormat="0" applyFill="0" applyAlignment="0" applyProtection="0"/>
    <xf numFmtId="0" fontId="39" fillId="0" borderId="15" applyNumberFormat="0" applyFill="0" applyAlignment="0" applyProtection="0"/>
    <xf numFmtId="0" fontId="39" fillId="0" borderId="15" applyNumberFormat="0" applyFill="0" applyAlignment="0" applyProtection="0"/>
    <xf numFmtId="0" fontId="55" fillId="0" borderId="16" applyNumberFormat="0" applyFill="0" applyAlignment="0" applyProtection="0"/>
    <xf numFmtId="0" fontId="56" fillId="0" borderId="16" applyNumberFormat="0" applyFill="0" applyAlignment="0" applyProtection="0"/>
    <xf numFmtId="0" fontId="40" fillId="0" borderId="17" applyNumberFormat="0" applyFill="0" applyAlignment="0" applyProtection="0"/>
    <xf numFmtId="0" fontId="40" fillId="0" borderId="17" applyNumberFormat="0" applyFill="0" applyAlignment="0" applyProtection="0"/>
    <xf numFmtId="0" fontId="55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171" fontId="2" fillId="0" borderId="0"/>
    <xf numFmtId="0" fontId="2" fillId="0" borderId="0"/>
    <xf numFmtId="0" fontId="16" fillId="19" borderId="7" applyNumberFormat="0" applyAlignment="0" applyProtection="0"/>
    <xf numFmtId="0" fontId="57" fillId="19" borderId="7" applyNumberFormat="0" applyAlignment="0" applyProtection="0"/>
    <xf numFmtId="0" fontId="28" fillId="34" borderId="18" applyNumberFormat="0" applyAlignment="0" applyProtection="0"/>
    <xf numFmtId="0" fontId="28" fillId="34" borderId="18" applyNumberFormat="0" applyAlignment="0" applyProtection="0"/>
    <xf numFmtId="0" fontId="15" fillId="29" borderId="6" applyNumberFormat="0" applyAlignment="0" applyProtection="0"/>
    <xf numFmtId="0" fontId="58" fillId="29" borderId="6" applyNumberFormat="0" applyAlignment="0" applyProtection="0"/>
    <xf numFmtId="0" fontId="29" fillId="27" borderId="19" applyNumberFormat="0" applyAlignment="0" applyProtection="0"/>
    <xf numFmtId="0" fontId="29" fillId="27" borderId="19" applyNumberFormat="0" applyAlignment="0" applyProtection="0"/>
    <xf numFmtId="0" fontId="17" fillId="19" borderId="6" applyNumberFormat="0" applyAlignment="0" applyProtection="0"/>
    <xf numFmtId="0" fontId="59" fillId="19" borderId="6" applyNumberFormat="0" applyAlignment="0" applyProtection="0"/>
    <xf numFmtId="0" fontId="30" fillId="34" borderId="19" applyNumberFormat="0" applyAlignment="0" applyProtection="0"/>
    <xf numFmtId="0" fontId="30" fillId="34" borderId="19" applyNumberFormat="0" applyAlignment="0" applyProtection="0"/>
    <xf numFmtId="0" fontId="60" fillId="10" borderId="9" applyNumberFormat="0" applyAlignment="0" applyProtection="0"/>
    <xf numFmtId="0" fontId="31" fillId="38" borderId="20" applyNumberFormat="0" applyAlignment="0" applyProtection="0"/>
    <xf numFmtId="0" fontId="31" fillId="38" borderId="20" applyNumberFormat="0" applyAlignment="0" applyProtection="0"/>
    <xf numFmtId="0" fontId="61" fillId="7" borderId="0" applyNumberFormat="0" applyBorder="0" applyAlignment="0" applyProtection="0"/>
    <xf numFmtId="0" fontId="32" fillId="24" borderId="0" applyNumberFormat="0" applyBorder="0" applyAlignment="0" applyProtection="0"/>
    <xf numFmtId="0" fontId="32" fillId="24" borderId="0" applyNumberFormat="0" applyBorder="0" applyAlignment="0" applyProtection="0"/>
    <xf numFmtId="0" fontId="62" fillId="0" borderId="0" applyNumberFormat="0" applyFill="0" applyBorder="0" applyAlignment="0" applyProtection="0"/>
    <xf numFmtId="0" fontId="23" fillId="0" borderId="0" applyNumberFormat="0" applyFill="0" applyBorder="0" applyAlignment="0" applyProtection="0">
      <alignment vertical="top"/>
      <protection locked="0"/>
    </xf>
    <xf numFmtId="0" fontId="63" fillId="0" borderId="0" applyNumberFormat="0" applyFill="0" applyBorder="0" applyAlignment="0" applyProtection="0"/>
    <xf numFmtId="0" fontId="64" fillId="8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7" fillId="0" borderId="0"/>
    <xf numFmtId="0" fontId="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8" fillId="0" borderId="0"/>
    <xf numFmtId="0" fontId="8" fillId="0" borderId="0"/>
    <xf numFmtId="0" fontId="8" fillId="0" borderId="0"/>
    <xf numFmtId="0" fontId="1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2" fillId="0" borderId="0"/>
    <xf numFmtId="0" fontId="8" fillId="0" borderId="0"/>
    <xf numFmtId="0" fontId="8" fillId="0" borderId="0"/>
    <xf numFmtId="0" fontId="8" fillId="0" borderId="0"/>
    <xf numFmtId="0" fontId="45" fillId="0" borderId="0"/>
    <xf numFmtId="0" fontId="1" fillId="0" borderId="0"/>
    <xf numFmtId="0" fontId="7" fillId="0" borderId="0"/>
    <xf numFmtId="0" fontId="8" fillId="0" borderId="0"/>
    <xf numFmtId="0" fontId="8" fillId="0" borderId="0"/>
    <xf numFmtId="0" fontId="8" fillId="0" borderId="0"/>
    <xf numFmtId="0" fontId="2" fillId="0" borderId="0"/>
    <xf numFmtId="0" fontId="1" fillId="0" borderId="0"/>
    <xf numFmtId="0" fontId="2" fillId="0" borderId="0"/>
    <xf numFmtId="0" fontId="8" fillId="0" borderId="0"/>
    <xf numFmtId="0" fontId="8" fillId="0" borderId="0"/>
    <xf numFmtId="0" fontId="8" fillId="0" borderId="0"/>
    <xf numFmtId="0" fontId="1" fillId="0" borderId="0"/>
    <xf numFmtId="0" fontId="7" fillId="0" borderId="0"/>
    <xf numFmtId="0" fontId="1" fillId="0" borderId="0"/>
    <xf numFmtId="0" fontId="7" fillId="0" borderId="0"/>
    <xf numFmtId="0" fontId="8" fillId="0" borderId="0"/>
    <xf numFmtId="0" fontId="8" fillId="0" borderId="0"/>
    <xf numFmtId="0" fontId="8" fillId="0" borderId="0"/>
    <xf numFmtId="0" fontId="1" fillId="0" borderId="0"/>
    <xf numFmtId="0" fontId="7" fillId="0" borderId="0"/>
    <xf numFmtId="0" fontId="8" fillId="0" borderId="0"/>
    <xf numFmtId="0" fontId="8" fillId="0" borderId="0"/>
    <xf numFmtId="0" fontId="8" fillId="0" borderId="0"/>
    <xf numFmtId="0" fontId="1" fillId="0" borderId="0"/>
    <xf numFmtId="0" fontId="8" fillId="0" borderId="0"/>
    <xf numFmtId="0" fontId="8" fillId="0" borderId="0"/>
    <xf numFmtId="0" fontId="8" fillId="0" borderId="0"/>
    <xf numFmtId="0" fontId="1" fillId="0" borderId="0"/>
    <xf numFmtId="0" fontId="8" fillId="0" borderId="0"/>
    <xf numFmtId="0" fontId="8" fillId="0" borderId="0"/>
    <xf numFmtId="0" fontId="8" fillId="0" borderId="0"/>
    <xf numFmtId="0" fontId="1" fillId="0" borderId="0"/>
    <xf numFmtId="171" fontId="2" fillId="0" borderId="0"/>
    <xf numFmtId="0" fontId="7" fillId="0" borderId="0"/>
    <xf numFmtId="0" fontId="7" fillId="0" borderId="0"/>
    <xf numFmtId="171" fontId="2" fillId="0" borderId="0"/>
    <xf numFmtId="171" fontId="2" fillId="0" borderId="0"/>
    <xf numFmtId="171" fontId="2" fillId="0" borderId="0"/>
    <xf numFmtId="171" fontId="2" fillId="0" borderId="0"/>
    <xf numFmtId="0" fontId="8" fillId="0" borderId="0"/>
    <xf numFmtId="0" fontId="42" fillId="0" borderId="0"/>
    <xf numFmtId="171" fontId="2" fillId="0" borderId="0"/>
    <xf numFmtId="171" fontId="2" fillId="0" borderId="0"/>
    <xf numFmtId="0" fontId="1" fillId="0" borderId="0"/>
    <xf numFmtId="0" fontId="2" fillId="0" borderId="0"/>
    <xf numFmtId="0" fontId="7" fillId="0" borderId="0"/>
    <xf numFmtId="0" fontId="45" fillId="0" borderId="0"/>
    <xf numFmtId="0" fontId="2" fillId="0" borderId="0"/>
    <xf numFmtId="0" fontId="2" fillId="0" borderId="0"/>
    <xf numFmtId="0" fontId="8" fillId="0" borderId="0"/>
    <xf numFmtId="0" fontId="7" fillId="0" borderId="0"/>
    <xf numFmtId="0" fontId="7" fillId="0" borderId="0"/>
    <xf numFmtId="0" fontId="8" fillId="0" borderId="0"/>
    <xf numFmtId="0" fontId="8" fillId="0" borderId="0"/>
    <xf numFmtId="0" fontId="8" fillId="0" borderId="0"/>
    <xf numFmtId="0" fontId="7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7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171" fontId="2" fillId="0" borderId="0"/>
    <xf numFmtId="0" fontId="8" fillId="0" borderId="0"/>
    <xf numFmtId="0" fontId="7" fillId="0" borderId="0"/>
    <xf numFmtId="0" fontId="7" fillId="0" borderId="0"/>
    <xf numFmtId="171" fontId="2" fillId="0" borderId="0"/>
    <xf numFmtId="0" fontId="45" fillId="0" borderId="0"/>
    <xf numFmtId="0" fontId="7" fillId="0" borderId="0"/>
    <xf numFmtId="0" fontId="7" fillId="0" borderId="0"/>
    <xf numFmtId="171" fontId="2" fillId="0" borderId="0"/>
    <xf numFmtId="0" fontId="7" fillId="0" borderId="0"/>
    <xf numFmtId="0" fontId="7" fillId="0" borderId="0"/>
    <xf numFmtId="171" fontId="2" fillId="0" borderId="0"/>
    <xf numFmtId="0" fontId="7" fillId="0" borderId="0"/>
    <xf numFmtId="0" fontId="7" fillId="0" borderId="0"/>
    <xf numFmtId="171" fontId="2" fillId="0" borderId="0"/>
    <xf numFmtId="0" fontId="7" fillId="0" borderId="0"/>
    <xf numFmtId="0" fontId="7" fillId="0" borderId="0"/>
    <xf numFmtId="0" fontId="8" fillId="0" borderId="0"/>
    <xf numFmtId="0" fontId="8" fillId="0" borderId="0"/>
    <xf numFmtId="0" fontId="8" fillId="0" borderId="0"/>
    <xf numFmtId="0" fontId="1" fillId="0" borderId="0"/>
    <xf numFmtId="0" fontId="8" fillId="0" borderId="0"/>
    <xf numFmtId="0" fontId="8" fillId="0" borderId="0"/>
    <xf numFmtId="0" fontId="8" fillId="0" borderId="0"/>
    <xf numFmtId="0" fontId="1" fillId="0" borderId="0"/>
    <xf numFmtId="0" fontId="8" fillId="0" borderId="0"/>
    <xf numFmtId="0" fontId="8" fillId="0" borderId="0"/>
    <xf numFmtId="0" fontId="8" fillId="0" borderId="0"/>
    <xf numFmtId="0" fontId="1" fillId="0" borderId="0"/>
    <xf numFmtId="0" fontId="8" fillId="0" borderId="0"/>
    <xf numFmtId="0" fontId="8" fillId="0" borderId="0"/>
    <xf numFmtId="0" fontId="8" fillId="0" borderId="0"/>
    <xf numFmtId="0" fontId="1" fillId="0" borderId="0"/>
    <xf numFmtId="0" fontId="8" fillId="0" borderId="0"/>
    <xf numFmtId="0" fontId="8" fillId="0" borderId="0"/>
    <xf numFmtId="0" fontId="1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8" fillId="0" borderId="0"/>
    <xf numFmtId="0" fontId="8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8" fillId="0" borderId="0"/>
    <xf numFmtId="0" fontId="8" fillId="0" borderId="0"/>
    <xf numFmtId="0" fontId="8" fillId="0" borderId="0"/>
    <xf numFmtId="0" fontId="1" fillId="0" borderId="0"/>
    <xf numFmtId="0" fontId="2" fillId="0" borderId="0"/>
    <xf numFmtId="0" fontId="8" fillId="0" borderId="0"/>
    <xf numFmtId="0" fontId="8" fillId="0" borderId="0"/>
    <xf numFmtId="0" fontId="8" fillId="0" borderId="0"/>
    <xf numFmtId="0" fontId="1" fillId="0" borderId="0"/>
    <xf numFmtId="0" fontId="2" fillId="0" borderId="0"/>
    <xf numFmtId="0" fontId="8" fillId="0" borderId="0"/>
    <xf numFmtId="0" fontId="8" fillId="0" borderId="0"/>
    <xf numFmtId="0" fontId="8" fillId="0" borderId="0"/>
    <xf numFmtId="0" fontId="1" fillId="0" borderId="0"/>
    <xf numFmtId="0" fontId="2" fillId="0" borderId="0"/>
    <xf numFmtId="0" fontId="8" fillId="0" borderId="0"/>
    <xf numFmtId="0" fontId="8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8" fillId="0" borderId="0"/>
    <xf numFmtId="0" fontId="7" fillId="0" borderId="0"/>
    <xf numFmtId="0" fontId="7" fillId="0" borderId="0"/>
    <xf numFmtId="0" fontId="45" fillId="0" borderId="0"/>
    <xf numFmtId="0" fontId="7" fillId="0" borderId="0"/>
    <xf numFmtId="0" fontId="7" fillId="0" borderId="0"/>
    <xf numFmtId="0" fontId="45" fillId="0" borderId="0"/>
    <xf numFmtId="0" fontId="7" fillId="0" borderId="0"/>
    <xf numFmtId="0" fontId="7" fillId="0" borderId="0"/>
    <xf numFmtId="0" fontId="45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8" fillId="0" borderId="0"/>
    <xf numFmtId="0" fontId="8" fillId="0" borderId="0"/>
    <xf numFmtId="0" fontId="8" fillId="0" borderId="0"/>
    <xf numFmtId="0" fontId="1" fillId="0" borderId="0"/>
    <xf numFmtId="0" fontId="8" fillId="0" borderId="0"/>
    <xf numFmtId="0" fontId="8" fillId="0" borderId="0"/>
    <xf numFmtId="0" fontId="8" fillId="0" borderId="0"/>
    <xf numFmtId="0" fontId="1" fillId="0" borderId="0"/>
    <xf numFmtId="0" fontId="8" fillId="0" borderId="0"/>
    <xf numFmtId="0" fontId="8" fillId="0" borderId="0"/>
    <xf numFmtId="0" fontId="8" fillId="0" borderId="0"/>
    <xf numFmtId="0" fontId="1" fillId="0" borderId="0"/>
    <xf numFmtId="0" fontId="8" fillId="0" borderId="0"/>
    <xf numFmtId="0" fontId="8" fillId="0" borderId="0"/>
    <xf numFmtId="0" fontId="8" fillId="0" borderId="0"/>
    <xf numFmtId="0" fontId="1" fillId="0" borderId="0"/>
    <xf numFmtId="0" fontId="8" fillId="0" borderId="0"/>
    <xf numFmtId="0" fontId="8" fillId="0" borderId="0"/>
    <xf numFmtId="0" fontId="8" fillId="0" borderId="0"/>
    <xf numFmtId="0" fontId="1" fillId="0" borderId="0"/>
    <xf numFmtId="0" fontId="8" fillId="0" borderId="0"/>
    <xf numFmtId="0" fontId="8" fillId="0" borderId="0"/>
    <xf numFmtId="0" fontId="8" fillId="0" borderId="0"/>
    <xf numFmtId="0" fontId="1" fillId="0" borderId="0"/>
    <xf numFmtId="0" fontId="8" fillId="0" borderId="0"/>
    <xf numFmtId="0" fontId="8" fillId="0" borderId="0"/>
    <xf numFmtId="0" fontId="8" fillId="0" borderId="0"/>
    <xf numFmtId="0" fontId="1" fillId="0" borderId="0"/>
    <xf numFmtId="0" fontId="8" fillId="0" borderId="0"/>
    <xf numFmtId="0" fontId="8" fillId="0" borderId="0"/>
    <xf numFmtId="0" fontId="8" fillId="0" borderId="0"/>
    <xf numFmtId="0" fontId="2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2" fillId="0" borderId="0"/>
    <xf numFmtId="0" fontId="2" fillId="0" borderId="0"/>
    <xf numFmtId="0" fontId="45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43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2" fillId="0" borderId="0"/>
    <xf numFmtId="0" fontId="1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" fillId="0" borderId="0"/>
    <xf numFmtId="0" fontId="8" fillId="0" borderId="0"/>
    <xf numFmtId="0" fontId="8" fillId="0" borderId="0"/>
    <xf numFmtId="0" fontId="8" fillId="0" borderId="0"/>
    <xf numFmtId="0" fontId="45" fillId="0" borderId="0"/>
    <xf numFmtId="0" fontId="8" fillId="0" borderId="0"/>
    <xf numFmtId="0" fontId="8" fillId="0" borderId="0"/>
    <xf numFmtId="0" fontId="8" fillId="0" borderId="0"/>
    <xf numFmtId="0" fontId="45" fillId="0" borderId="0"/>
    <xf numFmtId="0" fontId="8" fillId="0" borderId="0"/>
    <xf numFmtId="0" fontId="8" fillId="0" borderId="0"/>
    <xf numFmtId="0" fontId="8" fillId="0" borderId="0"/>
    <xf numFmtId="0" fontId="45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2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45" fillId="0" borderId="0"/>
    <xf numFmtId="0" fontId="1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45" fillId="0" borderId="0"/>
    <xf numFmtId="0" fontId="1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2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41" fillId="0" borderId="0"/>
    <xf numFmtId="0" fontId="8" fillId="19" borderId="0" applyNumberFormat="0" applyBorder="0" applyAlignment="0" applyProtection="0"/>
    <xf numFmtId="0" fontId="24" fillId="11" borderId="10" applyNumberFormat="0" applyFont="0" applyAlignment="0" applyProtection="0"/>
    <xf numFmtId="0" fontId="1" fillId="11" borderId="10" applyNumberFormat="0" applyFont="0" applyAlignment="0" applyProtection="0"/>
    <xf numFmtId="0" fontId="1" fillId="11" borderId="10" applyNumberFormat="0" applyFont="0" applyAlignment="0" applyProtection="0"/>
    <xf numFmtId="0" fontId="2" fillId="23" borderId="21" applyNumberFormat="0" applyFont="0" applyAlignment="0" applyProtection="0"/>
    <xf numFmtId="0" fontId="2" fillId="23" borderId="21" applyNumberFormat="0" applyFont="0" applyAlignment="0" applyProtection="0"/>
    <xf numFmtId="0" fontId="65" fillId="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44" fillId="0" borderId="0"/>
    <xf numFmtId="0" fontId="9" fillId="0" borderId="22" applyNumberFormat="0" applyFill="0" applyAlignment="0" applyProtection="0"/>
    <xf numFmtId="0" fontId="66" fillId="0" borderId="22" applyNumberFormat="0" applyFill="0" applyAlignment="0" applyProtection="0"/>
    <xf numFmtId="0" fontId="35" fillId="0" borderId="23" applyNumberFormat="0" applyFill="0" applyAlignment="0" applyProtection="0"/>
    <xf numFmtId="0" fontId="35" fillId="0" borderId="23" applyNumberFormat="0" applyFill="0" applyAlignment="0" applyProtection="0"/>
    <xf numFmtId="0" fontId="67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2" fillId="36" borderId="0" applyNumberFormat="0" applyBorder="0" applyAlignment="0" applyProtection="0"/>
    <xf numFmtId="0" fontId="46" fillId="36" borderId="0" applyNumberFormat="0" applyBorder="0" applyAlignment="0" applyProtection="0"/>
    <xf numFmtId="0" fontId="25" fillId="39" borderId="0" applyNumberFormat="0" applyBorder="0" applyAlignment="0" applyProtection="0"/>
    <xf numFmtId="0" fontId="25" fillId="39" borderId="0" applyNumberFormat="0" applyBorder="0" applyAlignment="0" applyProtection="0"/>
    <xf numFmtId="0" fontId="46" fillId="12" borderId="0" applyNumberFormat="0" applyBorder="0" applyAlignment="0" applyProtection="0"/>
    <xf numFmtId="0" fontId="25" fillId="40" borderId="0" applyNumberFormat="0" applyBorder="0" applyAlignment="0" applyProtection="0"/>
    <xf numFmtId="0" fontId="25" fillId="40" borderId="0" applyNumberFormat="0" applyBorder="0" applyAlignment="0" applyProtection="0"/>
    <xf numFmtId="0" fontId="46" fillId="15" borderId="0" applyNumberFormat="0" applyBorder="0" applyAlignment="0" applyProtection="0"/>
    <xf numFmtId="0" fontId="25" fillId="41" borderId="0" applyNumberFormat="0" applyBorder="0" applyAlignment="0" applyProtection="0"/>
    <xf numFmtId="0" fontId="25" fillId="41" borderId="0" applyNumberFormat="0" applyBorder="0" applyAlignment="0" applyProtection="0"/>
    <xf numFmtId="0" fontId="22" fillId="42" borderId="0" applyNumberFormat="0" applyBorder="0" applyAlignment="0" applyProtection="0"/>
    <xf numFmtId="0" fontId="46" fillId="42" borderId="0" applyNumberFormat="0" applyBorder="0" applyAlignment="0" applyProtection="0"/>
    <xf numFmtId="0" fontId="25" fillId="35" borderId="0" applyNumberFormat="0" applyBorder="0" applyAlignment="0" applyProtection="0"/>
    <xf numFmtId="0" fontId="25" fillId="35" borderId="0" applyNumberFormat="0" applyBorder="0" applyAlignment="0" applyProtection="0"/>
    <xf numFmtId="0" fontId="46" fillId="16" borderId="0" applyNumberFormat="0" applyBorder="0" applyAlignment="0" applyProtection="0"/>
    <xf numFmtId="0" fontId="25" fillId="36" borderId="0" applyNumberFormat="0" applyBorder="0" applyAlignment="0" applyProtection="0"/>
    <xf numFmtId="0" fontId="25" fillId="36" borderId="0" applyNumberFormat="0" applyBorder="0" applyAlignment="0" applyProtection="0"/>
    <xf numFmtId="0" fontId="46" fillId="18" borderId="0" applyNumberFormat="0" applyBorder="0" applyAlignment="0" applyProtection="0"/>
    <xf numFmtId="0" fontId="25" fillId="43" borderId="0" applyNumberFormat="0" applyBorder="0" applyAlignment="0" applyProtection="0"/>
    <xf numFmtId="0" fontId="25" fillId="43" borderId="0" applyNumberFormat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8" fillId="23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23" borderId="0" applyNumberFormat="0" applyBorder="0" applyAlignment="0" applyProtection="0"/>
    <xf numFmtId="0" fontId="8" fillId="19" borderId="0" applyNumberFormat="0" applyBorder="0" applyAlignment="0" applyProtection="0"/>
    <xf numFmtId="0" fontId="8" fillId="29" borderId="0" applyNumberFormat="0" applyBorder="0" applyAlignment="0" applyProtection="0"/>
    <xf numFmtId="0" fontId="8" fillId="31" borderId="0" applyNumberFormat="0" applyBorder="0" applyAlignment="0" applyProtection="0"/>
    <xf numFmtId="0" fontId="8" fillId="19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19" borderId="0" applyNumberFormat="0" applyBorder="0" applyAlignment="0" applyProtection="0"/>
    <xf numFmtId="0" fontId="8" fillId="31" borderId="0" applyNumberFormat="0" applyBorder="0" applyAlignment="0" applyProtection="0"/>
    <xf numFmtId="0" fontId="8" fillId="29" borderId="0" applyNumberFormat="0" applyBorder="0" applyAlignment="0" applyProtection="0"/>
    <xf numFmtId="0" fontId="8" fillId="19" borderId="0" applyNumberFormat="0" applyBorder="0" applyAlignment="0" applyProtection="0"/>
    <xf numFmtId="0" fontId="8" fillId="23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23" borderId="0" applyNumberFormat="0" applyBorder="0" applyAlignment="0" applyProtection="0"/>
    <xf numFmtId="0" fontId="8" fillId="21" borderId="0" applyNumberFormat="0" applyBorder="0" applyAlignment="0" applyProtection="0"/>
    <xf numFmtId="0" fontId="8" fillId="19" borderId="0" applyNumberFormat="0" applyBorder="0" applyAlignment="0" applyProtection="0"/>
    <xf numFmtId="0" fontId="8" fillId="23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2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31" borderId="0" applyNumberFormat="0" applyBorder="0" applyAlignment="0" applyProtection="0"/>
    <xf numFmtId="0" fontId="8" fillId="29" borderId="0" applyNumberFormat="0" applyBorder="0" applyAlignment="0" applyProtection="0"/>
    <xf numFmtId="0" fontId="2" fillId="0" borderId="0"/>
    <xf numFmtId="164" fontId="2" fillId="0" borderId="0" applyFont="0" applyFill="0" applyBorder="0" applyAlignment="0" applyProtection="0"/>
    <xf numFmtId="0" fontId="8" fillId="19" borderId="0" applyNumberFormat="0" applyBorder="0" applyAlignment="0" applyProtection="0"/>
    <xf numFmtId="0" fontId="8" fillId="23" borderId="0" applyNumberFormat="0" applyBorder="0" applyAlignment="0" applyProtection="0"/>
    <xf numFmtId="0" fontId="8" fillId="31" borderId="0" applyNumberFormat="0" applyBorder="0" applyAlignment="0" applyProtection="0"/>
    <xf numFmtId="0" fontId="8" fillId="23" borderId="0" applyNumberFormat="0" applyBorder="0" applyAlignment="0" applyProtection="0"/>
    <xf numFmtId="0" fontId="2" fillId="0" borderId="0"/>
    <xf numFmtId="0" fontId="8" fillId="29" borderId="0" applyNumberFormat="0" applyBorder="0" applyAlignment="0" applyProtection="0"/>
    <xf numFmtId="0" fontId="8" fillId="23" borderId="0" applyNumberFormat="0" applyBorder="0" applyAlignment="0" applyProtection="0"/>
    <xf numFmtId="0" fontId="8" fillId="21" borderId="0" applyNumberFormat="0" applyBorder="0" applyAlignment="0" applyProtection="0"/>
    <xf numFmtId="0" fontId="8" fillId="2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164" fontId="2" fillId="0" borderId="0" applyFont="0" applyFill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2" fillId="0" borderId="0"/>
    <xf numFmtId="164" fontId="2" fillId="0" borderId="0" applyFont="0" applyFill="0" applyBorder="0" applyAlignment="0" applyProtection="0"/>
  </cellStyleXfs>
  <cellXfs count="158">
    <xf numFmtId="0" fontId="0" fillId="0" borderId="0" xfId="0"/>
    <xf numFmtId="17" fontId="10" fillId="2" borderId="1" xfId="0" applyNumberFormat="1" applyFont="1" applyFill="1" applyBorder="1" applyAlignment="1">
      <alignment horizontal="center" vertical="center" wrapText="1"/>
    </xf>
    <xf numFmtId="17" fontId="10" fillId="2" borderId="2" xfId="0" applyNumberFormat="1" applyFont="1" applyFill="1" applyBorder="1" applyAlignment="1">
      <alignment horizontal="center" vertical="center" wrapText="1"/>
    </xf>
    <xf numFmtId="0" fontId="4" fillId="0" borderId="0" xfId="7" applyFont="1" applyFill="1" applyBorder="1" applyAlignment="1">
      <alignment vertical="center"/>
    </xf>
    <xf numFmtId="17" fontId="10" fillId="2" borderId="1" xfId="0" applyNumberFormat="1" applyFont="1" applyFill="1" applyBorder="1" applyAlignment="1">
      <alignment horizontal="center" vertical="center"/>
    </xf>
    <xf numFmtId="0" fontId="4" fillId="0" borderId="0" xfId="3" applyFont="1" applyFill="1" applyBorder="1"/>
    <xf numFmtId="0" fontId="10" fillId="2" borderId="1" xfId="0" applyFont="1" applyFill="1" applyBorder="1" applyAlignment="1">
      <alignment horizontal="center" vertical="center"/>
    </xf>
    <xf numFmtId="0" fontId="11" fillId="0" borderId="0" xfId="0" applyFont="1"/>
    <xf numFmtId="3" fontId="11" fillId="0" borderId="0" xfId="0" applyNumberFormat="1" applyFont="1"/>
    <xf numFmtId="0" fontId="11" fillId="0" borderId="0" xfId="0" applyFont="1" applyBorder="1"/>
    <xf numFmtId="166" fontId="11" fillId="0" borderId="0" xfId="0" applyNumberFormat="1" applyFont="1" applyBorder="1"/>
    <xf numFmtId="0" fontId="10" fillId="0" borderId="0" xfId="0" applyFont="1"/>
    <xf numFmtId="3" fontId="11" fillId="0" borderId="0" xfId="0" applyNumberFormat="1" applyFont="1" applyFill="1"/>
    <xf numFmtId="166" fontId="11" fillId="0" borderId="0" xfId="11" applyNumberFormat="1" applyFont="1"/>
    <xf numFmtId="166" fontId="11" fillId="0" borderId="0" xfId="0" applyNumberFormat="1" applyFont="1" applyFill="1" applyBorder="1"/>
    <xf numFmtId="0" fontId="10" fillId="2" borderId="1" xfId="0" applyFont="1" applyFill="1" applyBorder="1" applyAlignment="1">
      <alignment horizontal="center" vertical="center" wrapText="1"/>
    </xf>
    <xf numFmtId="9" fontId="11" fillId="0" borderId="0" xfId="11" applyFont="1" applyBorder="1"/>
    <xf numFmtId="17" fontId="10" fillId="2" borderId="4" xfId="0" applyNumberFormat="1" applyFont="1" applyFill="1" applyBorder="1" applyAlignment="1">
      <alignment horizontal="center" vertical="center" wrapText="1"/>
    </xf>
    <xf numFmtId="3" fontId="11" fillId="0" borderId="0" xfId="0" applyNumberFormat="1" applyFont="1" applyBorder="1"/>
    <xf numFmtId="165" fontId="11" fillId="0" borderId="0" xfId="0" applyNumberFormat="1" applyFont="1"/>
    <xf numFmtId="2" fontId="11" fillId="0" borderId="0" xfId="0" applyNumberFormat="1" applyFont="1"/>
    <xf numFmtId="166" fontId="11" fillId="0" borderId="0" xfId="11" applyNumberFormat="1" applyFont="1" applyFill="1" applyBorder="1"/>
    <xf numFmtId="166" fontId="11" fillId="0" borderId="0" xfId="11" applyNumberFormat="1" applyFont="1" applyBorder="1"/>
    <xf numFmtId="9" fontId="10" fillId="0" borderId="0" xfId="11" applyNumberFormat="1" applyFont="1"/>
    <xf numFmtId="17" fontId="10" fillId="2" borderId="5" xfId="0" applyNumberFormat="1" applyFont="1" applyFill="1" applyBorder="1" applyAlignment="1">
      <alignment horizontal="center" vertical="center"/>
    </xf>
    <xf numFmtId="0" fontId="11" fillId="0" borderId="0" xfId="0" applyFont="1" applyFill="1"/>
    <xf numFmtId="166" fontId="11" fillId="0" borderId="0" xfId="0" applyNumberFormat="1" applyFont="1"/>
    <xf numFmtId="17" fontId="11" fillId="0" borderId="0" xfId="0" applyNumberFormat="1" applyFont="1"/>
    <xf numFmtId="167" fontId="11" fillId="0" borderId="0" xfId="0" applyNumberFormat="1" applyFont="1"/>
    <xf numFmtId="0" fontId="10" fillId="0" borderId="0" xfId="0" applyFont="1" applyBorder="1"/>
    <xf numFmtId="17" fontId="10" fillId="2" borderId="0" xfId="0" applyNumberFormat="1" applyFont="1" applyFill="1" applyBorder="1" applyAlignment="1">
      <alignment horizontal="center" vertical="center" wrapText="1"/>
    </xf>
    <xf numFmtId="17" fontId="10" fillId="2" borderId="3" xfId="0" applyNumberFormat="1" applyFont="1" applyFill="1" applyBorder="1" applyAlignment="1">
      <alignment horizontal="center" vertical="center" wrapText="1"/>
    </xf>
    <xf numFmtId="17" fontId="10" fillId="2" borderId="1" xfId="0" applyNumberFormat="1" applyFont="1" applyFill="1" applyBorder="1" applyAlignment="1">
      <alignment horizontal="center" vertical="center"/>
    </xf>
    <xf numFmtId="0" fontId="11" fillId="0" borderId="0" xfId="0" applyFont="1" applyAlignment="1">
      <alignment horizontal="right"/>
    </xf>
    <xf numFmtId="166" fontId="9" fillId="0" borderId="0" xfId="11" applyNumberFormat="1" applyFont="1" applyFill="1"/>
    <xf numFmtId="2" fontId="0" fillId="0" borderId="0" xfId="0" applyNumberFormat="1"/>
    <xf numFmtId="3" fontId="11" fillId="0" borderId="0" xfId="0" applyNumberFormat="1" applyFont="1" applyFill="1" applyBorder="1"/>
    <xf numFmtId="0" fontId="10" fillId="2" borderId="26" xfId="0" applyFont="1" applyFill="1" applyBorder="1" applyAlignment="1">
      <alignment horizontal="center" vertical="center" wrapText="1"/>
    </xf>
    <xf numFmtId="0" fontId="10" fillId="3" borderId="26" xfId="0" applyFont="1" applyFill="1" applyBorder="1" applyAlignment="1">
      <alignment horizontal="center" vertical="center" wrapText="1"/>
    </xf>
    <xf numFmtId="3" fontId="11" fillId="0" borderId="1" xfId="0" applyNumberFormat="1" applyFont="1" applyBorder="1" applyAlignment="1">
      <alignment vertical="center"/>
    </xf>
    <xf numFmtId="3" fontId="11" fillId="0" borderId="3" xfId="0" applyNumberFormat="1" applyFont="1" applyBorder="1" applyAlignment="1">
      <alignment vertical="center"/>
    </xf>
    <xf numFmtId="165" fontId="11" fillId="0" borderId="3" xfId="0" applyNumberFormat="1" applyFont="1" applyBorder="1" applyAlignment="1">
      <alignment vertical="center"/>
    </xf>
    <xf numFmtId="3" fontId="11" fillId="0" borderId="3" xfId="9" applyNumberFormat="1" applyFont="1" applyBorder="1" applyAlignment="1">
      <alignment horizontal="right"/>
    </xf>
    <xf numFmtId="3" fontId="0" fillId="0" borderId="3" xfId="0" applyNumberFormat="1" applyBorder="1"/>
    <xf numFmtId="3" fontId="11" fillId="0" borderId="3" xfId="0" applyNumberFormat="1" applyFont="1" applyBorder="1"/>
    <xf numFmtId="3" fontId="11" fillId="0" borderId="3" xfId="0" applyNumberFormat="1" applyFont="1" applyFill="1" applyBorder="1"/>
    <xf numFmtId="3" fontId="0" fillId="0" borderId="3" xfId="0" applyNumberFormat="1" applyFont="1" applyBorder="1"/>
    <xf numFmtId="3" fontId="11" fillId="0" borderId="25" xfId="0" applyNumberFormat="1" applyFont="1" applyBorder="1"/>
    <xf numFmtId="168" fontId="11" fillId="0" borderId="1" xfId="0" applyNumberFormat="1" applyFont="1" applyBorder="1" applyAlignment="1">
      <alignment vertical="center"/>
    </xf>
    <xf numFmtId="168" fontId="11" fillId="0" borderId="3" xfId="0" applyNumberFormat="1" applyFont="1" applyBorder="1" applyAlignment="1">
      <alignment vertical="center"/>
    </xf>
    <xf numFmtId="168" fontId="11" fillId="0" borderId="3" xfId="0" applyNumberFormat="1" applyFont="1" applyBorder="1" applyAlignment="1">
      <alignment horizontal="right"/>
    </xf>
    <xf numFmtId="168" fontId="11" fillId="0" borderId="25" xfId="0" applyNumberFormat="1" applyFont="1" applyBorder="1" applyAlignment="1">
      <alignment horizontal="right"/>
    </xf>
    <xf numFmtId="0" fontId="10" fillId="4" borderId="26" xfId="0" applyFont="1" applyFill="1" applyBorder="1" applyAlignment="1">
      <alignment horizontal="center" vertical="center" wrapText="1"/>
    </xf>
    <xf numFmtId="169" fontId="0" fillId="0" borderId="3" xfId="0" applyNumberFormat="1" applyFont="1" applyBorder="1" applyAlignment="1">
      <alignment horizontal="right"/>
    </xf>
    <xf numFmtId="3" fontId="0" fillId="0" borderId="3" xfId="0" applyNumberFormat="1" applyFont="1" applyBorder="1" applyAlignment="1">
      <alignment horizontal="right"/>
    </xf>
    <xf numFmtId="0" fontId="10" fillId="5" borderId="26" xfId="0" applyFont="1" applyFill="1" applyBorder="1" applyAlignment="1">
      <alignment horizontal="center" vertical="center" wrapText="1"/>
    </xf>
    <xf numFmtId="0" fontId="10" fillId="6" borderId="26" xfId="0" applyFont="1" applyFill="1" applyBorder="1" applyAlignment="1">
      <alignment horizontal="center" vertical="center" wrapText="1"/>
    </xf>
    <xf numFmtId="168" fontId="11" fillId="0" borderId="1" xfId="0" applyNumberFormat="1" applyFont="1" applyFill="1" applyBorder="1" applyAlignment="1">
      <alignment vertical="center"/>
    </xf>
    <xf numFmtId="168" fontId="11" fillId="0" borderId="3" xfId="0" applyNumberFormat="1" applyFont="1" applyFill="1" applyBorder="1" applyAlignment="1">
      <alignment vertical="center"/>
    </xf>
    <xf numFmtId="168" fontId="11" fillId="0" borderId="25" xfId="0" applyNumberFormat="1" applyFont="1" applyFill="1" applyBorder="1" applyAlignment="1">
      <alignment vertical="center"/>
    </xf>
    <xf numFmtId="17" fontId="10" fillId="0" borderId="1" xfId="0" applyNumberFormat="1" applyFont="1" applyBorder="1" applyAlignment="1">
      <alignment vertical="center"/>
    </xf>
    <xf numFmtId="17" fontId="10" fillId="0" borderId="3" xfId="0" applyNumberFormat="1" applyFont="1" applyBorder="1" applyAlignment="1">
      <alignment vertical="center"/>
    </xf>
    <xf numFmtId="17" fontId="10" fillId="0" borderId="3" xfId="0" applyNumberFormat="1" applyFont="1" applyBorder="1" applyAlignment="1">
      <alignment horizontal="right"/>
    </xf>
    <xf numFmtId="17" fontId="10" fillId="0" borderId="3" xfId="0" applyNumberFormat="1" applyFont="1" applyBorder="1"/>
    <xf numFmtId="17" fontId="10" fillId="0" borderId="25" xfId="0" applyNumberFormat="1" applyFont="1" applyBorder="1"/>
    <xf numFmtId="3" fontId="11" fillId="0" borderId="5" xfId="0" applyNumberFormat="1" applyFont="1" applyBorder="1" applyAlignment="1">
      <alignment vertical="center"/>
    </xf>
    <xf numFmtId="3" fontId="11" fillId="0" borderId="27" xfId="0" applyNumberFormat="1" applyFont="1" applyBorder="1" applyAlignment="1">
      <alignment vertical="center"/>
    </xf>
    <xf numFmtId="165" fontId="11" fillId="0" borderId="27" xfId="0" applyNumberFormat="1" applyFont="1" applyBorder="1" applyAlignment="1">
      <alignment vertical="center"/>
    </xf>
    <xf numFmtId="3" fontId="11" fillId="0" borderId="27" xfId="9" applyNumberFormat="1" applyFont="1" applyBorder="1" applyAlignment="1">
      <alignment horizontal="right"/>
    </xf>
    <xf numFmtId="3" fontId="11" fillId="0" borderId="27" xfId="0" applyNumberFormat="1" applyFont="1" applyBorder="1"/>
    <xf numFmtId="3" fontId="11" fillId="0" borderId="27" xfId="0" applyNumberFormat="1" applyFont="1" applyFill="1" applyBorder="1"/>
    <xf numFmtId="3" fontId="11" fillId="0" borderId="28" xfId="0" applyNumberFormat="1" applyFont="1" applyBorder="1"/>
    <xf numFmtId="3" fontId="11" fillId="0" borderId="1" xfId="0" applyNumberFormat="1" applyFont="1" applyFill="1" applyBorder="1"/>
    <xf numFmtId="3" fontId="11" fillId="0" borderId="1" xfId="0" applyNumberFormat="1" applyFont="1" applyBorder="1"/>
    <xf numFmtId="166" fontId="11" fillId="0" borderId="1" xfId="0" applyNumberFormat="1" applyFont="1" applyFill="1" applyBorder="1"/>
    <xf numFmtId="166" fontId="11" fillId="0" borderId="3" xfId="0" applyNumberFormat="1" applyFont="1" applyFill="1" applyBorder="1"/>
    <xf numFmtId="166" fontId="11" fillId="0" borderId="1" xfId="11" applyNumberFormat="1" applyFont="1" applyFill="1" applyBorder="1"/>
    <xf numFmtId="166" fontId="11" fillId="0" borderId="3" xfId="11" applyNumberFormat="1" applyFont="1" applyFill="1" applyBorder="1"/>
    <xf numFmtId="0" fontId="4" fillId="0" borderId="4" xfId="7" applyFont="1" applyFill="1" applyBorder="1" applyAlignment="1">
      <alignment vertical="center"/>
    </xf>
    <xf numFmtId="0" fontId="3" fillId="0" borderId="1" xfId="7" quotePrefix="1" applyNumberFormat="1" applyFont="1" applyFill="1" applyBorder="1" applyAlignment="1">
      <alignment horizontal="center" vertical="top"/>
    </xf>
    <xf numFmtId="0" fontId="3" fillId="0" borderId="3" xfId="7" quotePrefix="1" applyNumberFormat="1" applyFont="1" applyFill="1" applyBorder="1" applyAlignment="1">
      <alignment horizontal="center" vertical="top"/>
    </xf>
    <xf numFmtId="0" fontId="3" fillId="0" borderId="3" xfId="7" quotePrefix="1" applyFont="1" applyFill="1" applyBorder="1" applyAlignment="1">
      <alignment horizontal="center" vertical="top"/>
    </xf>
    <xf numFmtId="3" fontId="10" fillId="0" borderId="24" xfId="0" applyNumberFormat="1" applyFont="1" applyFill="1" applyBorder="1"/>
    <xf numFmtId="3" fontId="10" fillId="0" borderId="24" xfId="0" applyNumberFormat="1" applyFont="1" applyBorder="1"/>
    <xf numFmtId="166" fontId="10" fillId="0" borderId="24" xfId="0" applyNumberFormat="1" applyFont="1" applyFill="1" applyBorder="1"/>
    <xf numFmtId="166" fontId="10" fillId="0" borderId="24" xfId="11" applyNumberFormat="1" applyFont="1" applyFill="1" applyBorder="1"/>
    <xf numFmtId="0" fontId="3" fillId="0" borderId="1" xfId="7" quotePrefix="1" applyFont="1" applyFill="1" applyBorder="1" applyAlignment="1">
      <alignment horizontal="center" vertical="top"/>
    </xf>
    <xf numFmtId="0" fontId="4" fillId="0" borderId="5" xfId="7" applyFont="1" applyFill="1" applyBorder="1" applyAlignment="1">
      <alignment vertical="center"/>
    </xf>
    <xf numFmtId="0" fontId="4" fillId="0" borderId="27" xfId="7" applyFont="1" applyFill="1" applyBorder="1" applyAlignment="1">
      <alignment vertical="center"/>
    </xf>
    <xf numFmtId="0" fontId="3" fillId="0" borderId="5" xfId="7" quotePrefix="1" applyNumberFormat="1" applyFont="1" applyFill="1" applyBorder="1" applyAlignment="1">
      <alignment horizontal="center" vertical="top"/>
    </xf>
    <xf numFmtId="0" fontId="3" fillId="0" borderId="27" xfId="7" quotePrefix="1" applyNumberFormat="1" applyFont="1" applyFill="1" applyBorder="1" applyAlignment="1">
      <alignment horizontal="center" vertical="top"/>
    </xf>
    <xf numFmtId="0" fontId="3" fillId="0" borderId="27" xfId="7" quotePrefix="1" applyFont="1" applyFill="1" applyBorder="1" applyAlignment="1">
      <alignment horizontal="center" vertical="top"/>
    </xf>
    <xf numFmtId="165" fontId="10" fillId="0" borderId="24" xfId="0" applyNumberFormat="1" applyFont="1" applyBorder="1"/>
    <xf numFmtId="0" fontId="4" fillId="0" borderId="1" xfId="3" applyFont="1" applyFill="1" applyBorder="1" applyAlignment="1">
      <alignment horizontal="center"/>
    </xf>
    <xf numFmtId="0" fontId="4" fillId="0" borderId="5" xfId="3" applyFont="1" applyFill="1" applyBorder="1"/>
    <xf numFmtId="0" fontId="4" fillId="0" borderId="3" xfId="3" applyFont="1" applyFill="1" applyBorder="1" applyAlignment="1">
      <alignment horizontal="center"/>
    </xf>
    <xf numFmtId="0" fontId="4" fillId="0" borderId="27" xfId="3" applyFont="1" applyFill="1" applyBorder="1"/>
    <xf numFmtId="170" fontId="0" fillId="0" borderId="1" xfId="0" applyNumberFormat="1" applyBorder="1" applyAlignment="1">
      <alignment horizontal="left" vertical="top"/>
    </xf>
    <xf numFmtId="170" fontId="0" fillId="0" borderId="3" xfId="0" applyNumberFormat="1" applyBorder="1" applyAlignment="1">
      <alignment horizontal="left" vertical="top"/>
    </xf>
    <xf numFmtId="17" fontId="10" fillId="2" borderId="31" xfId="0" applyNumberFormat="1" applyFont="1" applyFill="1" applyBorder="1" applyAlignment="1">
      <alignment horizontal="center" vertical="center" wrapText="1"/>
    </xf>
    <xf numFmtId="170" fontId="9" fillId="0" borderId="24" xfId="0" applyNumberFormat="1" applyFont="1" applyBorder="1" applyAlignment="1"/>
    <xf numFmtId="3" fontId="11" fillId="0" borderId="1" xfId="0" applyNumberFormat="1" applyFont="1" applyFill="1" applyBorder="1" applyAlignment="1">
      <alignment horizontal="right" wrapText="1"/>
    </xf>
    <xf numFmtId="3" fontId="11" fillId="0" borderId="3" xfId="0" applyNumberFormat="1" applyFont="1" applyFill="1" applyBorder="1" applyAlignment="1">
      <alignment horizontal="right" wrapText="1"/>
    </xf>
    <xf numFmtId="3" fontId="10" fillId="0" borderId="24" xfId="8" applyNumberFormat="1" applyFont="1" applyFill="1" applyBorder="1" applyAlignment="1">
      <alignment horizontal="right"/>
    </xf>
    <xf numFmtId="165" fontId="11" fillId="0" borderId="1" xfId="0" applyNumberFormat="1" applyFont="1" applyBorder="1"/>
    <xf numFmtId="165" fontId="11" fillId="0" borderId="3" xfId="0" applyNumberFormat="1" applyFont="1" applyBorder="1"/>
    <xf numFmtId="17" fontId="10" fillId="2" borderId="26" xfId="0" applyNumberFormat="1" applyFont="1" applyFill="1" applyBorder="1" applyAlignment="1">
      <alignment horizontal="center" vertical="center" wrapText="1"/>
    </xf>
    <xf numFmtId="3" fontId="0" fillId="0" borderId="1" xfId="0" applyNumberFormat="1" applyFont="1" applyBorder="1"/>
    <xf numFmtId="3" fontId="9" fillId="0" borderId="24" xfId="0" applyNumberFormat="1" applyFont="1" applyBorder="1"/>
    <xf numFmtId="165" fontId="10" fillId="0" borderId="24" xfId="0" applyNumberFormat="1" applyFont="1" applyFill="1" applyBorder="1"/>
    <xf numFmtId="3" fontId="11" fillId="0" borderId="1" xfId="14" applyNumberFormat="1" applyFont="1" applyFill="1" applyBorder="1" applyAlignment="1">
      <alignment horizontal="right"/>
    </xf>
    <xf numFmtId="3" fontId="11" fillId="0" borderId="3" xfId="14" applyNumberFormat="1" applyFont="1" applyFill="1" applyBorder="1" applyAlignment="1">
      <alignment horizontal="right"/>
    </xf>
    <xf numFmtId="3" fontId="2" fillId="0" borderId="1" xfId="0" applyNumberFormat="1" applyFont="1" applyFill="1" applyBorder="1"/>
    <xf numFmtId="3" fontId="2" fillId="0" borderId="3" xfId="0" applyNumberFormat="1" applyFont="1" applyFill="1" applyBorder="1"/>
    <xf numFmtId="166" fontId="0" fillId="0" borderId="1" xfId="11" applyNumberFormat="1" applyFont="1" applyBorder="1"/>
    <xf numFmtId="166" fontId="0" fillId="0" borderId="3" xfId="11" applyNumberFormat="1" applyFont="1" applyBorder="1"/>
    <xf numFmtId="3" fontId="68" fillId="0" borderId="24" xfId="0" applyNumberFormat="1" applyFont="1" applyFill="1" applyBorder="1" applyAlignment="1">
      <alignment vertical="center"/>
    </xf>
    <xf numFmtId="166" fontId="9" fillId="0" borderId="24" xfId="11" applyNumberFormat="1" applyFont="1" applyBorder="1"/>
    <xf numFmtId="3" fontId="0" fillId="0" borderId="1" xfId="0" applyNumberFormat="1" applyBorder="1"/>
    <xf numFmtId="0" fontId="10" fillId="0" borderId="24" xfId="0" applyFont="1" applyFill="1" applyBorder="1"/>
    <xf numFmtId="0" fontId="10" fillId="0" borderId="1" xfId="0" applyFont="1" applyFill="1" applyBorder="1"/>
    <xf numFmtId="0" fontId="10" fillId="0" borderId="3" xfId="0" applyFont="1" applyFill="1" applyBorder="1"/>
    <xf numFmtId="0" fontId="69" fillId="0" borderId="29" xfId="7" applyFont="1" applyFill="1" applyBorder="1" applyAlignment="1">
      <alignment horizontal="center" vertical="top" wrapText="1"/>
    </xf>
    <xf numFmtId="0" fontId="69" fillId="0" borderId="30" xfId="7" applyFont="1" applyFill="1" applyBorder="1" applyAlignment="1">
      <alignment horizontal="center" vertical="top" wrapText="1"/>
    </xf>
    <xf numFmtId="0" fontId="3" fillId="0" borderId="29" xfId="3" applyFont="1" applyFill="1" applyBorder="1" applyAlignment="1">
      <alignment horizontal="center"/>
    </xf>
    <xf numFmtId="0" fontId="3" fillId="0" borderId="30" xfId="3" applyFont="1" applyFill="1" applyBorder="1" applyAlignment="1">
      <alignment horizontal="center"/>
    </xf>
    <xf numFmtId="0" fontId="69" fillId="0" borderId="30" xfId="7" quotePrefix="1" applyFont="1" applyFill="1" applyBorder="1" applyAlignment="1">
      <alignment horizontal="center" vertical="top" wrapText="1"/>
    </xf>
    <xf numFmtId="0" fontId="10" fillId="2" borderId="24" xfId="0" applyFont="1" applyFill="1" applyBorder="1" applyAlignment="1">
      <alignment horizontal="center" vertical="center"/>
    </xf>
    <xf numFmtId="17" fontId="68" fillId="2" borderId="24" xfId="0" applyNumberFormat="1" applyFont="1" applyFill="1" applyBorder="1" applyAlignment="1">
      <alignment horizontal="center" vertical="center"/>
    </xf>
    <xf numFmtId="17" fontId="10" fillId="2" borderId="32" xfId="0" applyNumberFormat="1" applyFont="1" applyFill="1" applyBorder="1" applyAlignment="1">
      <alignment horizontal="center" vertical="center" wrapText="1"/>
    </xf>
    <xf numFmtId="17" fontId="10" fillId="2" borderId="24" xfId="0" applyNumberFormat="1" applyFont="1" applyFill="1" applyBorder="1" applyAlignment="1">
      <alignment horizontal="center" vertical="center" wrapText="1"/>
    </xf>
    <xf numFmtId="17" fontId="10" fillId="2" borderId="33" xfId="0" applyNumberFormat="1" applyFont="1" applyFill="1" applyBorder="1" applyAlignment="1">
      <alignment horizontal="center" vertical="center" wrapText="1"/>
    </xf>
    <xf numFmtId="4" fontId="68" fillId="0" borderId="0" xfId="14" applyNumberFormat="1" applyFont="1" applyFill="1" applyBorder="1" applyAlignment="1">
      <alignment horizontal="right" vertical="center"/>
    </xf>
    <xf numFmtId="17" fontId="10" fillId="2" borderId="24" xfId="0" applyNumberFormat="1" applyFont="1" applyFill="1" applyBorder="1" applyAlignment="1">
      <alignment horizontal="center" vertical="center"/>
    </xf>
    <xf numFmtId="4" fontId="3" fillId="0" borderId="0" xfId="14" applyNumberFormat="1" applyFont="1" applyFill="1" applyBorder="1" applyAlignment="1">
      <alignment horizontal="right" vertical="center"/>
    </xf>
    <xf numFmtId="0" fontId="3" fillId="0" borderId="1" xfId="7" applyFont="1" applyFill="1" applyBorder="1" applyAlignment="1">
      <alignment vertical="center"/>
    </xf>
    <xf numFmtId="0" fontId="3" fillId="0" borderId="3" xfId="7" applyFont="1" applyFill="1" applyBorder="1" applyAlignment="1">
      <alignment vertical="center"/>
    </xf>
    <xf numFmtId="4" fontId="2" fillId="0" borderId="1" xfId="14" applyNumberFormat="1" applyFont="1" applyFill="1" applyBorder="1"/>
    <xf numFmtId="4" fontId="2" fillId="0" borderId="3" xfId="14" applyNumberFormat="1" applyFont="1" applyFill="1" applyBorder="1"/>
    <xf numFmtId="4" fontId="0" fillId="0" borderId="1" xfId="0" applyNumberFormat="1" applyBorder="1"/>
    <xf numFmtId="4" fontId="0" fillId="0" borderId="3" xfId="0" applyNumberFormat="1" applyBorder="1"/>
    <xf numFmtId="0" fontId="3" fillId="0" borderId="24" xfId="7" applyFont="1" applyFill="1" applyBorder="1" applyAlignment="1">
      <alignment vertical="center"/>
    </xf>
    <xf numFmtId="4" fontId="68" fillId="0" borderId="24" xfId="14" applyNumberFormat="1" applyFont="1" applyFill="1" applyBorder="1" applyAlignment="1">
      <alignment horizontal="right" vertical="center"/>
    </xf>
    <xf numFmtId="4" fontId="9" fillId="0" borderId="24" xfId="0" applyNumberFormat="1" applyFont="1" applyBorder="1"/>
    <xf numFmtId="0" fontId="4" fillId="0" borderId="1" xfId="14" applyFont="1" applyFill="1" applyBorder="1" applyAlignment="1">
      <alignment vertical="center"/>
    </xf>
    <xf numFmtId="0" fontId="4" fillId="0" borderId="3" xfId="14" applyFont="1" applyFill="1" applyBorder="1" applyAlignment="1">
      <alignment vertical="center" wrapText="1"/>
    </xf>
    <xf numFmtId="2" fontId="70" fillId="0" borderId="1" xfId="14" applyNumberFormat="1" applyFont="1" applyFill="1" applyBorder="1" applyAlignment="1">
      <alignment vertical="center"/>
    </xf>
    <xf numFmtId="4" fontId="70" fillId="0" borderId="3" xfId="14" applyNumberFormat="1" applyFont="1" applyFill="1" applyBorder="1" applyAlignment="1">
      <alignment vertical="center"/>
    </xf>
    <xf numFmtId="2" fontId="2" fillId="0" borderId="1" xfId="14" applyNumberFormat="1" applyFont="1" applyFill="1" applyBorder="1" applyAlignment="1">
      <alignment vertical="center"/>
    </xf>
    <xf numFmtId="4" fontId="2" fillId="0" borderId="3" xfId="14" applyNumberFormat="1" applyFont="1" applyFill="1" applyBorder="1" applyAlignment="1">
      <alignment vertical="center"/>
    </xf>
    <xf numFmtId="2" fontId="0" fillId="0" borderId="1" xfId="0" applyNumberFormat="1" applyBorder="1"/>
    <xf numFmtId="2" fontId="0" fillId="0" borderId="3" xfId="0" applyNumberFormat="1" applyBorder="1"/>
    <xf numFmtId="0" fontId="4" fillId="0" borderId="24" xfId="14" applyFont="1" applyFill="1" applyBorder="1" applyAlignment="1">
      <alignment vertical="center" wrapText="1"/>
    </xf>
    <xf numFmtId="4" fontId="3" fillId="0" borderId="24" xfId="14" applyNumberFormat="1" applyFont="1" applyFill="1" applyBorder="1" applyAlignment="1">
      <alignment horizontal="right" vertical="center"/>
    </xf>
    <xf numFmtId="2" fontId="9" fillId="0" borderId="24" xfId="0" applyNumberFormat="1" applyFont="1" applyBorder="1"/>
    <xf numFmtId="4" fontId="2" fillId="0" borderId="3" xfId="0" applyNumberFormat="1" applyFont="1" applyFill="1" applyBorder="1"/>
    <xf numFmtId="4" fontId="68" fillId="0" borderId="24" xfId="0" applyNumberFormat="1" applyFont="1" applyFill="1" applyBorder="1" applyAlignment="1">
      <alignment horizontal="right" vertical="center"/>
    </xf>
    <xf numFmtId="17" fontId="68" fillId="2" borderId="24" xfId="0" applyNumberFormat="1" applyFont="1" applyFill="1" applyBorder="1" applyAlignment="1">
      <alignment horizontal="center" vertical="center" wrapText="1"/>
    </xf>
  </cellXfs>
  <cellStyles count="894">
    <cellStyle name="%20 - Vurgu1 2" xfId="36"/>
    <cellStyle name="%20 - Vurgu1 2 2" xfId="41"/>
    <cellStyle name="%20 - Vurgu1 2 3" xfId="43"/>
    <cellStyle name="%20 - Vurgu1 2_25.İL-EMOD-Öncelikli Yaşam" xfId="35"/>
    <cellStyle name="%20 - Vurgu1 3" xfId="34"/>
    <cellStyle name="%20 - Vurgu1 3 2" xfId="33"/>
    <cellStyle name="%20 - Vurgu1 3 3" xfId="32"/>
    <cellStyle name="%20 - Vurgu1 4" xfId="38"/>
    <cellStyle name="%20 - Vurgu1 4 2" xfId="30"/>
    <cellStyle name="%20 - Vurgu1 4 3" xfId="46"/>
    <cellStyle name="%20 - Vurgu1 5" xfId="39"/>
    <cellStyle name="%20 - Vurgu1 6" xfId="796"/>
    <cellStyle name="%20 - Vurgu1 7" xfId="866"/>
    <cellStyle name="%20 - Vurgu1 8" xfId="869"/>
    <cellStyle name="%20 - Vurgu1 9" xfId="890"/>
    <cellStyle name="%20 - Vurgu2 2" xfId="37"/>
    <cellStyle name="%20 - Vurgu2 2 2" xfId="42"/>
    <cellStyle name="%20 - Vurgu2 2 3" xfId="45"/>
    <cellStyle name="%20 - Vurgu2 2_25.İL-EMOD-Öncelikli Yaşam" xfId="40"/>
    <cellStyle name="%20 - Vurgu2 3" xfId="47"/>
    <cellStyle name="%20 - Vurgu2 3 2" xfId="48"/>
    <cellStyle name="%20 - Vurgu2 3 3" xfId="49"/>
    <cellStyle name="%20 - Vurgu2 4" xfId="50"/>
    <cellStyle name="%20 - Vurgu2 4 2" xfId="51"/>
    <cellStyle name="%20 - Vurgu2 4 3" xfId="52"/>
    <cellStyle name="%20 - Vurgu2 5" xfId="31"/>
    <cellStyle name="%20 - Vurgu2 6" xfId="166"/>
    <cellStyle name="%20 - Vurgu2 7" xfId="865"/>
    <cellStyle name="%20 - Vurgu2 8" xfId="29"/>
    <cellStyle name="%20 - Vurgu2 9" xfId="884"/>
    <cellStyle name="%20 - Vurgu3 2" xfId="54"/>
    <cellStyle name="%20 - Vurgu3 2 2" xfId="55"/>
    <cellStyle name="%20 - Vurgu3 2 3" xfId="56"/>
    <cellStyle name="%20 - Vurgu3 2_25.İL-EMOD-Öncelikli Yaşam" xfId="57"/>
    <cellStyle name="%20 - Vurgu3 3" xfId="58"/>
    <cellStyle name="%20 - Vurgu3 3 2" xfId="59"/>
    <cellStyle name="%20 - Vurgu3 3 3" xfId="60"/>
    <cellStyle name="%20 - Vurgu3 4" xfId="61"/>
    <cellStyle name="%20 - Vurgu3 4 2" xfId="62"/>
    <cellStyle name="%20 - Vurgu3 4 3" xfId="63"/>
    <cellStyle name="%20 - Vurgu3 5" xfId="53"/>
    <cellStyle name="%20 - Vurgu3 6" xfId="847"/>
    <cellStyle name="%20 - Vurgu3 7" xfId="864"/>
    <cellStyle name="%20 - Vurgu3 8" xfId="878"/>
    <cellStyle name="%20 - Vurgu3 9" xfId="880"/>
    <cellStyle name="%20 - Vurgu4 2" xfId="65"/>
    <cellStyle name="%20 - Vurgu4 2 2" xfId="66"/>
    <cellStyle name="%20 - Vurgu4 2 3" xfId="67"/>
    <cellStyle name="%20 - Vurgu4 2_25.İL-EMOD-Öncelikli Yaşam" xfId="68"/>
    <cellStyle name="%20 - Vurgu4 3" xfId="69"/>
    <cellStyle name="%20 - Vurgu4 3 2" xfId="70"/>
    <cellStyle name="%20 - Vurgu4 3 3" xfId="71"/>
    <cellStyle name="%20 - Vurgu4 4" xfId="72"/>
    <cellStyle name="%20 - Vurgu4 4 2" xfId="73"/>
    <cellStyle name="%20 - Vurgu4 4 3" xfId="74"/>
    <cellStyle name="%20 - Vurgu4 5" xfId="64"/>
    <cellStyle name="%20 - Vurgu4 6" xfId="848"/>
    <cellStyle name="%20 - Vurgu4 7" xfId="863"/>
    <cellStyle name="%20 - Vurgu4 8" xfId="871"/>
    <cellStyle name="%20 - Vurgu4 9" xfId="889"/>
    <cellStyle name="%20 - Vurgu5 2" xfId="76"/>
    <cellStyle name="%20 - Vurgu5 2 2" xfId="77"/>
    <cellStyle name="%20 - Vurgu5 2 3" xfId="78"/>
    <cellStyle name="%20 - Vurgu5 2_25.İL-EMOD-Öncelikli Yaşam" xfId="79"/>
    <cellStyle name="%20 - Vurgu5 3" xfId="80"/>
    <cellStyle name="%20 - Vurgu5 3 2" xfId="81"/>
    <cellStyle name="%20 - Vurgu5 3 3" xfId="82"/>
    <cellStyle name="%20 - Vurgu5 4" xfId="83"/>
    <cellStyle name="%20 - Vurgu5 4 2" xfId="84"/>
    <cellStyle name="%20 - Vurgu5 4 3" xfId="85"/>
    <cellStyle name="%20 - Vurgu5 5" xfId="75"/>
    <cellStyle name="%20 - Vurgu5 6" xfId="849"/>
    <cellStyle name="%20 - Vurgu5 7" xfId="862"/>
    <cellStyle name="%20 - Vurgu5 8" xfId="877"/>
    <cellStyle name="%20 - Vurgu5 9" xfId="887"/>
    <cellStyle name="%20 - Vurgu6 2" xfId="87"/>
    <cellStyle name="%20 - Vurgu6 2 2" xfId="88"/>
    <cellStyle name="%20 - Vurgu6 2 3" xfId="89"/>
    <cellStyle name="%20 - Vurgu6 2_25.İL-EMOD-Öncelikli Yaşam" xfId="90"/>
    <cellStyle name="%20 - Vurgu6 3" xfId="91"/>
    <cellStyle name="%20 - Vurgu6 3 2" xfId="92"/>
    <cellStyle name="%20 - Vurgu6 3 3" xfId="93"/>
    <cellStyle name="%20 - Vurgu6 4" xfId="94"/>
    <cellStyle name="%20 - Vurgu6 4 2" xfId="95"/>
    <cellStyle name="%20 - Vurgu6 4 3" xfId="96"/>
    <cellStyle name="%20 - Vurgu6 5" xfId="86"/>
    <cellStyle name="%20 - Vurgu6 6" xfId="850"/>
    <cellStyle name="%20 - Vurgu6 7" xfId="861"/>
    <cellStyle name="%20 - Vurgu6 8" xfId="867"/>
    <cellStyle name="%20 - Vurgu6 9" xfId="883"/>
    <cellStyle name="%40 - Vurgu1 2" xfId="98"/>
    <cellStyle name="%40 - Vurgu1 2 2" xfId="99"/>
    <cellStyle name="%40 - Vurgu1 2 3" xfId="100"/>
    <cellStyle name="%40 - Vurgu1 2_25.İL-EMOD-Öncelikli Yaşam" xfId="101"/>
    <cellStyle name="%40 - Vurgu1 3" xfId="102"/>
    <cellStyle name="%40 - Vurgu1 3 2" xfId="103"/>
    <cellStyle name="%40 - Vurgu1 3 3" xfId="104"/>
    <cellStyle name="%40 - Vurgu1 4" xfId="105"/>
    <cellStyle name="%40 - Vurgu1 4 2" xfId="106"/>
    <cellStyle name="%40 - Vurgu1 4 3" xfId="107"/>
    <cellStyle name="%40 - Vurgu1 5" xfId="97"/>
    <cellStyle name="%40 - Vurgu1 6" xfId="851"/>
    <cellStyle name="%40 - Vurgu1 7" xfId="860"/>
    <cellStyle name="%40 - Vurgu1 8" xfId="868"/>
    <cellStyle name="%40 - Vurgu1 9" xfId="891"/>
    <cellStyle name="%40 - Vurgu2" xfId="23" builtinId="35" customBuiltin="1"/>
    <cellStyle name="%40 - Vurgu2 2" xfId="108"/>
    <cellStyle name="%40 - Vurgu2 2 2" xfId="109"/>
    <cellStyle name="%40 - Vurgu2 2 3" xfId="110"/>
    <cellStyle name="%40 - Vurgu2 2_25.İL-EMOD-Öncelikli Yaşam" xfId="111"/>
    <cellStyle name="%40 - Vurgu2 3" xfId="112"/>
    <cellStyle name="%40 - Vurgu2 3 2" xfId="113"/>
    <cellStyle name="%40 - Vurgu2 3 3" xfId="114"/>
    <cellStyle name="%40 - Vurgu2 4" xfId="115"/>
    <cellStyle name="%40 - Vurgu2 4 2" xfId="116"/>
    <cellStyle name="%40 - Vurgu2 4 3" xfId="117"/>
    <cellStyle name="%40 - Vurgu3 2" xfId="119"/>
    <cellStyle name="%40 - Vurgu3 2 2" xfId="120"/>
    <cellStyle name="%40 - Vurgu3 2 3" xfId="121"/>
    <cellStyle name="%40 - Vurgu3 2_25.İL-EMOD-Öncelikli Yaşam" xfId="122"/>
    <cellStyle name="%40 - Vurgu3 3" xfId="123"/>
    <cellStyle name="%40 - Vurgu3 3 2" xfId="124"/>
    <cellStyle name="%40 - Vurgu3 3 3" xfId="125"/>
    <cellStyle name="%40 - Vurgu3 4" xfId="126"/>
    <cellStyle name="%40 - Vurgu3 4 2" xfId="127"/>
    <cellStyle name="%40 - Vurgu3 4 3" xfId="128"/>
    <cellStyle name="%40 - Vurgu3 5" xfId="118"/>
    <cellStyle name="%40 - Vurgu3 6" xfId="852"/>
    <cellStyle name="%40 - Vurgu3 7" xfId="859"/>
    <cellStyle name="%40 - Vurgu3 8" xfId="874"/>
    <cellStyle name="%40 - Vurgu3 9" xfId="882"/>
    <cellStyle name="%40 - Vurgu4 2" xfId="130"/>
    <cellStyle name="%40 - Vurgu4 2 2" xfId="131"/>
    <cellStyle name="%40 - Vurgu4 2 3" xfId="132"/>
    <cellStyle name="%40 - Vurgu4 2_25.İL-EMOD-Öncelikli Yaşam" xfId="133"/>
    <cellStyle name="%40 - Vurgu4 3" xfId="134"/>
    <cellStyle name="%40 - Vurgu4 3 2" xfId="135"/>
    <cellStyle name="%40 - Vurgu4 3 3" xfId="136"/>
    <cellStyle name="%40 - Vurgu4 4" xfId="137"/>
    <cellStyle name="%40 - Vurgu4 4 2" xfId="138"/>
    <cellStyle name="%40 - Vurgu4 4 3" xfId="139"/>
    <cellStyle name="%40 - Vurgu4 5" xfId="129"/>
    <cellStyle name="%40 - Vurgu4 6" xfId="853"/>
    <cellStyle name="%40 - Vurgu4 7" xfId="858"/>
    <cellStyle name="%40 - Vurgu4 8" xfId="873"/>
    <cellStyle name="%40 - Vurgu4 9" xfId="879"/>
    <cellStyle name="%40 - Vurgu5 2" xfId="141"/>
    <cellStyle name="%40 - Vurgu5 2 2" xfId="142"/>
    <cellStyle name="%40 - Vurgu5 2 3" xfId="143"/>
    <cellStyle name="%40 - Vurgu5 2_25.İL-EMOD-Öncelikli Yaşam" xfId="144"/>
    <cellStyle name="%40 - Vurgu5 3" xfId="145"/>
    <cellStyle name="%40 - Vurgu5 3 2" xfId="146"/>
    <cellStyle name="%40 - Vurgu5 3 3" xfId="147"/>
    <cellStyle name="%40 - Vurgu5 4" xfId="148"/>
    <cellStyle name="%40 - Vurgu5 4 2" xfId="149"/>
    <cellStyle name="%40 - Vurgu5 4 3" xfId="150"/>
    <cellStyle name="%40 - Vurgu5 5" xfId="140"/>
    <cellStyle name="%40 - Vurgu5 6" xfId="854"/>
    <cellStyle name="%40 - Vurgu5 7" xfId="857"/>
    <cellStyle name="%40 - Vurgu5 8" xfId="872"/>
    <cellStyle name="%40 - Vurgu5 9" xfId="886"/>
    <cellStyle name="%40 - Vurgu6 2" xfId="152"/>
    <cellStyle name="%40 - Vurgu6 2 2" xfId="153"/>
    <cellStyle name="%40 - Vurgu6 2 3" xfId="154"/>
    <cellStyle name="%40 - Vurgu6 2_25.İL-EMOD-Öncelikli Yaşam" xfId="155"/>
    <cellStyle name="%40 - Vurgu6 3" xfId="156"/>
    <cellStyle name="%40 - Vurgu6 3 2" xfId="157"/>
    <cellStyle name="%40 - Vurgu6 3 3" xfId="158"/>
    <cellStyle name="%40 - Vurgu6 4" xfId="159"/>
    <cellStyle name="%40 - Vurgu6 4 2" xfId="160"/>
    <cellStyle name="%40 - Vurgu6 4 3" xfId="161"/>
    <cellStyle name="%40 - Vurgu6 5" xfId="151"/>
    <cellStyle name="%40 - Vurgu6 6" xfId="855"/>
    <cellStyle name="%40 - Vurgu6 7" xfId="856"/>
    <cellStyle name="%40 - Vurgu6 8" xfId="870"/>
    <cellStyle name="%40 - Vurgu6 9" xfId="885"/>
    <cellStyle name="%60 - Vurgu1 2" xfId="163"/>
    <cellStyle name="%60 - Vurgu1 3" xfId="164"/>
    <cellStyle name="%60 - Vurgu1 4" xfId="165"/>
    <cellStyle name="%60 - Vurgu1 5" xfId="162"/>
    <cellStyle name="%60 - Vurgu2" xfId="24" builtinId="36" customBuiltin="1"/>
    <cellStyle name="%60 - Vurgu2 2" xfId="167"/>
    <cellStyle name="%60 - Vurgu2 3" xfId="168"/>
    <cellStyle name="%60 - Vurgu2 4" xfId="169"/>
    <cellStyle name="%60 - Vurgu3 2" xfId="171"/>
    <cellStyle name="%60 - Vurgu3 3" xfId="172"/>
    <cellStyle name="%60 - Vurgu3 4" xfId="173"/>
    <cellStyle name="%60 - Vurgu3 5" xfId="170"/>
    <cellStyle name="%60 - Vurgu4 2" xfId="175"/>
    <cellStyle name="%60 - Vurgu4 3" xfId="176"/>
    <cellStyle name="%60 - Vurgu4 4" xfId="177"/>
    <cellStyle name="%60 - Vurgu4 5" xfId="174"/>
    <cellStyle name="%60 - Vurgu5" xfId="27" builtinId="48" customBuiltin="1"/>
    <cellStyle name="%60 - Vurgu5 2" xfId="178"/>
    <cellStyle name="%60 - Vurgu5 3" xfId="179"/>
    <cellStyle name="%60 - Vurgu5 4" xfId="180"/>
    <cellStyle name="%60 - Vurgu6 2" xfId="182"/>
    <cellStyle name="%60 - Vurgu6 3" xfId="183"/>
    <cellStyle name="%60 - Vurgu6 4" xfId="184"/>
    <cellStyle name="%60 - Vurgu6 5" xfId="181"/>
    <cellStyle name="Açıklama Metni" xfId="21" builtinId="53" customBuiltin="1"/>
    <cellStyle name="Açıklama Metni 2" xfId="185"/>
    <cellStyle name="Açıklama Metni 3" xfId="186"/>
    <cellStyle name="Açıklama Metni 4" xfId="187"/>
    <cellStyle name="Ana Başlık 2" xfId="189"/>
    <cellStyle name="Ana Başlık 3" xfId="190"/>
    <cellStyle name="Ana Başlık 4" xfId="191"/>
    <cellStyle name="Ana Başlık 5" xfId="188"/>
    <cellStyle name="Bağlı Hücre" xfId="18" builtinId="24" customBuiltin="1"/>
    <cellStyle name="Bağlı Hücre 2" xfId="192"/>
    <cellStyle name="Bağlı Hücre 3" xfId="193"/>
    <cellStyle name="Bağlı Hücre 4" xfId="194"/>
    <cellStyle name="Başlık 1 2" xfId="196"/>
    <cellStyle name="Başlık 1 3" xfId="197"/>
    <cellStyle name="Başlık 1 4" xfId="198"/>
    <cellStyle name="Başlık 1 5" xfId="195"/>
    <cellStyle name="Başlık 2 2" xfId="200"/>
    <cellStyle name="Başlık 2 3" xfId="201"/>
    <cellStyle name="Başlık 2 4" xfId="202"/>
    <cellStyle name="Başlık 2 5" xfId="199"/>
    <cellStyle name="Başlık 3 2" xfId="204"/>
    <cellStyle name="Başlık 3 3" xfId="205"/>
    <cellStyle name="Başlık 3 4" xfId="206"/>
    <cellStyle name="Başlık 3 5" xfId="203"/>
    <cellStyle name="Başlık 4 2" xfId="208"/>
    <cellStyle name="Başlık 4 3" xfId="209"/>
    <cellStyle name="Başlık 4 4" xfId="210"/>
    <cellStyle name="Başlık 4 5" xfId="207"/>
    <cellStyle name="Binlik Ayracı 2" xfId="1"/>
    <cellStyle name="Binlik Ayracı 3" xfId="13"/>
    <cellStyle name="Binlik Ayracı 4" xfId="12"/>
    <cellStyle name="Comma 2" xfId="211"/>
    <cellStyle name="Comma 2 2" xfId="212"/>
    <cellStyle name="Çıkış 2" xfId="214"/>
    <cellStyle name="Çıkış 3" xfId="215"/>
    <cellStyle name="Çıkış 4" xfId="216"/>
    <cellStyle name="Çıkış 5" xfId="213"/>
    <cellStyle name="Giriş 2" xfId="218"/>
    <cellStyle name="Giriş 3" xfId="219"/>
    <cellStyle name="Giriş 4" xfId="220"/>
    <cellStyle name="Giriş 5" xfId="217"/>
    <cellStyle name="Hesaplama 2" xfId="222"/>
    <cellStyle name="Hesaplama 3" xfId="223"/>
    <cellStyle name="Hesaplama 4" xfId="224"/>
    <cellStyle name="Hesaplama 5" xfId="221"/>
    <cellStyle name="Hyperlink" xfId="2"/>
    <cellStyle name="İşaretli Hücre" xfId="19" builtinId="23" customBuiltin="1"/>
    <cellStyle name="İşaretli Hücre 2" xfId="225"/>
    <cellStyle name="İşaretli Hücre 3" xfId="226"/>
    <cellStyle name="İşaretli Hücre 4" xfId="227"/>
    <cellStyle name="İyi" xfId="15" builtinId="26" customBuiltin="1"/>
    <cellStyle name="İyi 2" xfId="228"/>
    <cellStyle name="İyi 3" xfId="229"/>
    <cellStyle name="İyi 4" xfId="230"/>
    <cellStyle name="İzlenen Köprü 2" xfId="231"/>
    <cellStyle name="Köprü 2" xfId="232"/>
    <cellStyle name="Köprü 3" xfId="233"/>
    <cellStyle name="Kötü" xfId="16" builtinId="27" customBuiltin="1"/>
    <cellStyle name="Kötü 2" xfId="234"/>
    <cellStyle name="Kötü 3" xfId="235"/>
    <cellStyle name="Kötü 4" xfId="236"/>
    <cellStyle name="Normal" xfId="0" builtinId="0"/>
    <cellStyle name="Normal 10" xfId="237"/>
    <cellStyle name="Normal 10 2" xfId="238"/>
    <cellStyle name="Normal 100" xfId="239"/>
    <cellStyle name="Normal 101" xfId="240"/>
    <cellStyle name="Normal 102" xfId="241"/>
    <cellStyle name="Normal 103" xfId="242"/>
    <cellStyle name="Normal 104" xfId="14"/>
    <cellStyle name="Normal 105" xfId="243"/>
    <cellStyle name="Normal 105 2" xfId="244"/>
    <cellStyle name="Normal 106" xfId="245"/>
    <cellStyle name="Normal 107" xfId="246"/>
    <cellStyle name="Normal 108" xfId="247"/>
    <cellStyle name="Normal 109" xfId="248"/>
    <cellStyle name="Normal 11" xfId="249"/>
    <cellStyle name="Normal 11 10" xfId="250"/>
    <cellStyle name="Normal 11 11" xfId="251"/>
    <cellStyle name="Normal 11 12" xfId="252"/>
    <cellStyle name="Normal 11 2" xfId="253"/>
    <cellStyle name="Normal 11 2 2" xfId="254"/>
    <cellStyle name="Normal 11 2 3" xfId="255"/>
    <cellStyle name="Normal 11 3" xfId="256"/>
    <cellStyle name="Normal 11 3 2" xfId="257"/>
    <cellStyle name="Normal 11 3 3" xfId="258"/>
    <cellStyle name="Normal 11 4" xfId="259"/>
    <cellStyle name="Normal 11 4 2" xfId="260"/>
    <cellStyle name="Normal 11 4 3" xfId="261"/>
    <cellStyle name="Normal 11 5" xfId="262"/>
    <cellStyle name="Normal 11 5 2" xfId="263"/>
    <cellStyle name="Normal 11 5 3" xfId="264"/>
    <cellStyle name="Normal 11 6" xfId="265"/>
    <cellStyle name="Normal 11 6 2" xfId="266"/>
    <cellStyle name="Normal 11 6 3" xfId="267"/>
    <cellStyle name="Normal 11 7" xfId="268"/>
    <cellStyle name="Normal 11 7 2" xfId="269"/>
    <cellStyle name="Normal 11 7 3" xfId="270"/>
    <cellStyle name="Normal 11 8" xfId="271"/>
    <cellStyle name="Normal 11 8 2" xfId="272"/>
    <cellStyle name="Normal 11 8 3" xfId="273"/>
    <cellStyle name="Normal 11 9" xfId="274"/>
    <cellStyle name="Normal 110" xfId="44"/>
    <cellStyle name="Normal 110 2" xfId="875"/>
    <cellStyle name="Normal 111" xfId="881"/>
    <cellStyle name="Normal 111 2" xfId="892"/>
    <cellStyle name="Normal 12" xfId="275"/>
    <cellStyle name="Normal 12 2" xfId="276"/>
    <cellStyle name="Normal 12 2 2" xfId="277"/>
    <cellStyle name="Normal 12 2 3" xfId="278"/>
    <cellStyle name="Normal 12 3" xfId="279"/>
    <cellStyle name="Normal 12 4" xfId="280"/>
    <cellStyle name="Normal 13" xfId="281"/>
    <cellStyle name="Normal 13 2" xfId="282"/>
    <cellStyle name="Normal 13 2 2" xfId="283"/>
    <cellStyle name="Normal 13 2 3" xfId="284"/>
    <cellStyle name="Normal 13 3" xfId="285"/>
    <cellStyle name="Normal 13 4" xfId="286"/>
    <cellStyle name="Normal 14" xfId="287"/>
    <cellStyle name="Normal 14 2" xfId="288"/>
    <cellStyle name="Normal 14 2 2" xfId="289"/>
    <cellStyle name="Normal 14 2 3" xfId="290"/>
    <cellStyle name="Normal 14 3" xfId="291"/>
    <cellStyle name="Normal 15" xfId="292"/>
    <cellStyle name="Normal 15 2" xfId="293"/>
    <cellStyle name="Normal 16" xfId="294"/>
    <cellStyle name="Normal 16 2" xfId="295"/>
    <cellStyle name="Normal 16 2 2" xfId="296"/>
    <cellStyle name="Normal 16 2 3" xfId="297"/>
    <cellStyle name="Normal 16 3" xfId="298"/>
    <cellStyle name="Normal 17" xfId="299"/>
    <cellStyle name="Normal 17 2" xfId="300"/>
    <cellStyle name="Normal 17 2 2" xfId="301"/>
    <cellStyle name="Normal 17 2 3" xfId="302"/>
    <cellStyle name="Normal 17 3" xfId="303"/>
    <cellStyle name="Normal 18" xfId="304"/>
    <cellStyle name="Normal 18 2" xfId="305"/>
    <cellStyle name="Normal 18 3" xfId="306"/>
    <cellStyle name="Normal 18 4" xfId="307"/>
    <cellStyle name="Normal 19" xfId="308"/>
    <cellStyle name="Normal 19 2" xfId="309"/>
    <cellStyle name="Normal 19 3" xfId="310"/>
    <cellStyle name="Normal 19 4" xfId="311"/>
    <cellStyle name="Normal 2" xfId="3"/>
    <cellStyle name="Normal 2 10" xfId="312"/>
    <cellStyle name="Normal 2 10 2" xfId="313"/>
    <cellStyle name="Normal 2 10 3" xfId="314"/>
    <cellStyle name="Normal 2 11" xfId="315"/>
    <cellStyle name="Normal 2 12" xfId="316"/>
    <cellStyle name="Normal 2 13" xfId="317"/>
    <cellStyle name="Normal 2 14" xfId="318"/>
    <cellStyle name="Normal 2 15" xfId="319"/>
    <cellStyle name="Normal 2 16" xfId="320"/>
    <cellStyle name="Normal 2 17" xfId="321"/>
    <cellStyle name="Normal 2 18" xfId="322"/>
    <cellStyle name="Normal 2 19" xfId="323"/>
    <cellStyle name="Normal 2 2" xfId="324"/>
    <cellStyle name="Normal 2 2 2" xfId="325"/>
    <cellStyle name="Normal 2 2 3" xfId="326"/>
    <cellStyle name="Normal 2 2 4" xfId="327"/>
    <cellStyle name="Normal 2 3" xfId="328"/>
    <cellStyle name="Normal 2 3 2" xfId="329"/>
    <cellStyle name="Normal 2 3 2 2" xfId="330"/>
    <cellStyle name="Normal 2 3 3" xfId="331"/>
    <cellStyle name="Normal 2 4" xfId="332"/>
    <cellStyle name="Normal 2 4 10" xfId="333"/>
    <cellStyle name="Normal 2 4 11" xfId="334"/>
    <cellStyle name="Normal 2 4 12" xfId="335"/>
    <cellStyle name="Normal 2 4 2" xfId="336"/>
    <cellStyle name="Normal 2 4 2 2" xfId="337"/>
    <cellStyle name="Normal 2 4 2 3" xfId="338"/>
    <cellStyle name="Normal 2 4 2 4" xfId="339"/>
    <cellStyle name="Normal 2 4 2 5" xfId="340"/>
    <cellStyle name="Normal 2 4 3" xfId="341"/>
    <cellStyle name="Normal 2 4 3 2" xfId="342"/>
    <cellStyle name="Normal 2 4 3 3" xfId="343"/>
    <cellStyle name="Normal 2 4 4" xfId="344"/>
    <cellStyle name="Normal 2 4 4 2" xfId="345"/>
    <cellStyle name="Normal 2 4 4 3" xfId="346"/>
    <cellStyle name="Normal 2 4 5" xfId="347"/>
    <cellStyle name="Normal 2 4 5 2" xfId="348"/>
    <cellStyle name="Normal 2 4 5 3" xfId="349"/>
    <cellStyle name="Normal 2 4 6" xfId="350"/>
    <cellStyle name="Normal 2 4 6 2" xfId="351"/>
    <cellStyle name="Normal 2 4 6 3" xfId="352"/>
    <cellStyle name="Normal 2 4 7" xfId="353"/>
    <cellStyle name="Normal 2 4 7 2" xfId="354"/>
    <cellStyle name="Normal 2 4 7 3" xfId="355"/>
    <cellStyle name="Normal 2 4 8" xfId="356"/>
    <cellStyle name="Normal 2 4 8 2" xfId="357"/>
    <cellStyle name="Normal 2 4 8 3" xfId="358"/>
    <cellStyle name="Normal 2 4 9" xfId="359"/>
    <cellStyle name="Normal 2 5" xfId="360"/>
    <cellStyle name="Normal 2 5 2" xfId="361"/>
    <cellStyle name="Normal 2 5 2 2" xfId="362"/>
    <cellStyle name="Normal 2 5 3" xfId="363"/>
    <cellStyle name="Normal 2 6" xfId="364"/>
    <cellStyle name="Normal 2 6 2" xfId="365"/>
    <cellStyle name="Normal 2 6 2 2" xfId="366"/>
    <cellStyle name="Normal 2 6 3" xfId="367"/>
    <cellStyle name="Normal 2 7" xfId="368"/>
    <cellStyle name="Normal 2 7 2" xfId="369"/>
    <cellStyle name="Normal 2 7 3" xfId="370"/>
    <cellStyle name="Normal 2 8" xfId="371"/>
    <cellStyle name="Normal 2 8 2" xfId="372"/>
    <cellStyle name="Normal 2 8 3" xfId="373"/>
    <cellStyle name="Normal 2 9" xfId="374"/>
    <cellStyle name="Normal 2 9 2" xfId="375"/>
    <cellStyle name="Normal 2 9 3" xfId="376"/>
    <cellStyle name="Normal 20" xfId="377"/>
    <cellStyle name="Normal 20 2" xfId="378"/>
    <cellStyle name="Normal 20 3" xfId="379"/>
    <cellStyle name="Normal 20 4" xfId="380"/>
    <cellStyle name="Normal 21" xfId="381"/>
    <cellStyle name="Normal 21 2" xfId="382"/>
    <cellStyle name="Normal 21 3" xfId="383"/>
    <cellStyle name="Normal 21 4" xfId="384"/>
    <cellStyle name="Normal 22" xfId="385"/>
    <cellStyle name="Normal 22 2" xfId="386"/>
    <cellStyle name="Normal 22 3" xfId="387"/>
    <cellStyle name="Normal 22 4" xfId="388"/>
    <cellStyle name="Normal 23" xfId="389"/>
    <cellStyle name="Normal 23 2" xfId="390"/>
    <cellStyle name="Normal 23 3" xfId="391"/>
    <cellStyle name="Normal 23 4" xfId="392"/>
    <cellStyle name="Normal 24" xfId="393"/>
    <cellStyle name="Normal 24 2" xfId="394"/>
    <cellStyle name="Normal 24 2 2" xfId="395"/>
    <cellStyle name="Normal 24 3" xfId="396"/>
    <cellStyle name="Normal 24 3 2" xfId="397"/>
    <cellStyle name="Normal 24 4" xfId="398"/>
    <cellStyle name="Normal 24 5" xfId="399"/>
    <cellStyle name="Normal 24 6" xfId="400"/>
    <cellStyle name="Normal 25" xfId="401"/>
    <cellStyle name="Normal 25 2" xfId="402"/>
    <cellStyle name="Normal 25 2 2" xfId="403"/>
    <cellStyle name="Normal 25 2 3" xfId="404"/>
    <cellStyle name="Normal 25 2 4" xfId="405"/>
    <cellStyle name="Normal 25 3" xfId="406"/>
    <cellStyle name="Normal 25 4" xfId="407"/>
    <cellStyle name="Normal 25 5" xfId="408"/>
    <cellStyle name="Normal 25 6" xfId="409"/>
    <cellStyle name="Normal 26" xfId="410"/>
    <cellStyle name="Normal 26 2" xfId="411"/>
    <cellStyle name="Normal 26 2 2" xfId="412"/>
    <cellStyle name="Normal 26 2 3" xfId="413"/>
    <cellStyle name="Normal 26 3" xfId="414"/>
    <cellStyle name="Normal 27" xfId="415"/>
    <cellStyle name="Normal 27 2" xfId="416"/>
    <cellStyle name="Normal 27 2 2" xfId="417"/>
    <cellStyle name="Normal 27 2 3" xfId="418"/>
    <cellStyle name="Normal 27 3" xfId="419"/>
    <cellStyle name="Normal 28" xfId="420"/>
    <cellStyle name="Normal 28 2" xfId="421"/>
    <cellStyle name="Normal 28 2 2" xfId="422"/>
    <cellStyle name="Normal 28 2 3" xfId="423"/>
    <cellStyle name="Normal 28 3" xfId="424"/>
    <cellStyle name="Normal 29" xfId="425"/>
    <cellStyle name="Normal 29 2" xfId="426"/>
    <cellStyle name="Normal 29 2 2" xfId="427"/>
    <cellStyle name="Normal 29 2 3" xfId="428"/>
    <cellStyle name="Normal 29 2 4" xfId="429"/>
    <cellStyle name="Normal 29 3" xfId="430"/>
    <cellStyle name="Normal 29 4" xfId="431"/>
    <cellStyle name="Normal 29 5" xfId="432"/>
    <cellStyle name="Normal 3" xfId="4"/>
    <cellStyle name="Normal 3 2" xfId="434"/>
    <cellStyle name="Normal 3 2 2" xfId="435"/>
    <cellStyle name="Normal 3 2 3" xfId="436"/>
    <cellStyle name="Normal 3 3" xfId="437"/>
    <cellStyle name="Normal 3 3 2" xfId="438"/>
    <cellStyle name="Normal 3 3 3" xfId="439"/>
    <cellStyle name="Normal 3 4" xfId="440"/>
    <cellStyle name="Normal 3 4 2" xfId="441"/>
    <cellStyle name="Normal 3 4 3" xfId="442"/>
    <cellStyle name="Normal 3 5" xfId="443"/>
    <cellStyle name="Normal 3 5 2" xfId="444"/>
    <cellStyle name="Normal 3 5 3" xfId="445"/>
    <cellStyle name="Normal 3 6" xfId="446"/>
    <cellStyle name="Normal 3 7" xfId="447"/>
    <cellStyle name="Normal 3 8" xfId="433"/>
    <cellStyle name="Normal 30" xfId="448"/>
    <cellStyle name="Normal 30 2" xfId="449"/>
    <cellStyle name="Normal 30 3" xfId="450"/>
    <cellStyle name="Normal 30 4" xfId="451"/>
    <cellStyle name="Normal 31" xfId="452"/>
    <cellStyle name="Normal 31 2" xfId="453"/>
    <cellStyle name="Normal 31 3" xfId="454"/>
    <cellStyle name="Normal 31 4" xfId="455"/>
    <cellStyle name="Normal 32" xfId="456"/>
    <cellStyle name="Normal 32 2" xfId="457"/>
    <cellStyle name="Normal 32 3" xfId="458"/>
    <cellStyle name="Normal 32 4" xfId="459"/>
    <cellStyle name="Normal 33" xfId="460"/>
    <cellStyle name="Normal 33 2" xfId="461"/>
    <cellStyle name="Normal 33 3" xfId="462"/>
    <cellStyle name="Normal 33 4" xfId="463"/>
    <cellStyle name="Normal 34" xfId="464"/>
    <cellStyle name="Normal 34 2" xfId="465"/>
    <cellStyle name="Normal 34 3" xfId="466"/>
    <cellStyle name="Normal 34 4" xfId="467"/>
    <cellStyle name="Normal 35" xfId="468"/>
    <cellStyle name="Normal 35 2" xfId="469"/>
    <cellStyle name="Normal 35 3" xfId="470"/>
    <cellStyle name="Normal 35 4" xfId="471"/>
    <cellStyle name="Normal 36" xfId="472"/>
    <cellStyle name="Normal 36 2" xfId="473"/>
    <cellStyle name="Normal 36 3" xfId="474"/>
    <cellStyle name="Normal 36 4" xfId="475"/>
    <cellStyle name="Normal 37" xfId="476"/>
    <cellStyle name="Normal 37 2" xfId="477"/>
    <cellStyle name="Normal 37 3" xfId="478"/>
    <cellStyle name="Normal 37 4" xfId="479"/>
    <cellStyle name="Normal 38" xfId="480"/>
    <cellStyle name="Normal 38 2" xfId="481"/>
    <cellStyle name="Normal 38 3" xfId="482"/>
    <cellStyle name="Normal 39" xfId="483"/>
    <cellStyle name="Normal 39 2" xfId="484"/>
    <cellStyle name="Normal 39 3" xfId="485"/>
    <cellStyle name="Normal 4" xfId="486"/>
    <cellStyle name="Normal 4 2" xfId="487"/>
    <cellStyle name="Normal 4 2 2" xfId="5"/>
    <cellStyle name="Normal 4 2 2 2" xfId="6"/>
    <cellStyle name="Normal 4 2_25.İL-EMOD-Öncelikli Yaşam" xfId="488"/>
    <cellStyle name="Normal 4 3" xfId="489"/>
    <cellStyle name="Normal 4 3 10" xfId="490"/>
    <cellStyle name="Normal 4 3 10 2" xfId="491"/>
    <cellStyle name="Normal 4 3 10 3" xfId="492"/>
    <cellStyle name="Normal 4 3 11" xfId="493"/>
    <cellStyle name="Normal 4 3 12" xfId="494"/>
    <cellStyle name="Normal 4 3 13" xfId="495"/>
    <cellStyle name="Normal 4 3 2" xfId="496"/>
    <cellStyle name="Normal 4 3 2 10" xfId="497"/>
    <cellStyle name="Normal 4 3 2 11" xfId="498"/>
    <cellStyle name="Normal 4 3 2 2" xfId="499"/>
    <cellStyle name="Normal 4 3 2 2 2" xfId="500"/>
    <cellStyle name="Normal 4 3 2 2 3" xfId="501"/>
    <cellStyle name="Normal 4 3 2 2 4" xfId="502"/>
    <cellStyle name="Normal 4 3 2 3" xfId="503"/>
    <cellStyle name="Normal 4 3 2 3 2" xfId="504"/>
    <cellStyle name="Normal 4 3 2 3 3" xfId="505"/>
    <cellStyle name="Normal 4 3 2 4" xfId="506"/>
    <cellStyle name="Normal 4 3 2 4 2" xfId="507"/>
    <cellStyle name="Normal 4 3 2 4 3" xfId="508"/>
    <cellStyle name="Normal 4 3 2 5" xfId="509"/>
    <cellStyle name="Normal 4 3 2 5 2" xfId="510"/>
    <cellStyle name="Normal 4 3 2 5 3" xfId="511"/>
    <cellStyle name="Normal 4 3 2 6" xfId="512"/>
    <cellStyle name="Normal 4 3 2 6 2" xfId="513"/>
    <cellStyle name="Normal 4 3 2 6 3" xfId="514"/>
    <cellStyle name="Normal 4 3 2 7" xfId="515"/>
    <cellStyle name="Normal 4 3 2 7 2" xfId="516"/>
    <cellStyle name="Normal 4 3 2 7 3" xfId="517"/>
    <cellStyle name="Normal 4 3 2 8" xfId="518"/>
    <cellStyle name="Normal 4 3 2 8 2" xfId="519"/>
    <cellStyle name="Normal 4 3 2 8 3" xfId="520"/>
    <cellStyle name="Normal 4 3 2 9" xfId="521"/>
    <cellStyle name="Normal 4 3 3" xfId="522"/>
    <cellStyle name="Normal 4 3 3 2" xfId="523"/>
    <cellStyle name="Normal 4 3 3 3" xfId="524"/>
    <cellStyle name="Normal 4 3 3 4" xfId="525"/>
    <cellStyle name="Normal 4 3 4" xfId="526"/>
    <cellStyle name="Normal 4 3 4 10" xfId="527"/>
    <cellStyle name="Normal 4 3 4 11" xfId="528"/>
    <cellStyle name="Normal 4 3 4 2" xfId="529"/>
    <cellStyle name="Normal 4 3 4 2 2" xfId="530"/>
    <cellStyle name="Normal 4 3 4 2 3" xfId="531"/>
    <cellStyle name="Normal 4 3 4 2 4" xfId="532"/>
    <cellStyle name="Normal 4 3 4 3" xfId="533"/>
    <cellStyle name="Normal 4 3 4 3 2" xfId="534"/>
    <cellStyle name="Normal 4 3 4 3 3" xfId="535"/>
    <cellStyle name="Normal 4 3 4 4" xfId="536"/>
    <cellStyle name="Normal 4 3 4 4 2" xfId="537"/>
    <cellStyle name="Normal 4 3 4 4 3" xfId="538"/>
    <cellStyle name="Normal 4 3 4 5" xfId="539"/>
    <cellStyle name="Normal 4 3 4 5 2" xfId="540"/>
    <cellStyle name="Normal 4 3 4 5 3" xfId="541"/>
    <cellStyle name="Normal 4 3 4 6" xfId="542"/>
    <cellStyle name="Normal 4 3 4 6 2" xfId="543"/>
    <cellStyle name="Normal 4 3 4 6 3" xfId="544"/>
    <cellStyle name="Normal 4 3 4 7" xfId="545"/>
    <cellStyle name="Normal 4 3 4 7 2" xfId="546"/>
    <cellStyle name="Normal 4 3 4 7 3" xfId="547"/>
    <cellStyle name="Normal 4 3 4 8" xfId="548"/>
    <cellStyle name="Normal 4 3 4 8 2" xfId="549"/>
    <cellStyle name="Normal 4 3 4 8 3" xfId="550"/>
    <cellStyle name="Normal 4 3 4 9" xfId="551"/>
    <cellStyle name="Normal 4 3 5" xfId="552"/>
    <cellStyle name="Normal 4 3 5 2" xfId="553"/>
    <cellStyle name="Normal 4 3 5 3" xfId="554"/>
    <cellStyle name="Normal 4 3 5 4" xfId="555"/>
    <cellStyle name="Normal 4 3 6" xfId="556"/>
    <cellStyle name="Normal 4 3 6 2" xfId="557"/>
    <cellStyle name="Normal 4 3 6 3" xfId="558"/>
    <cellStyle name="Normal 4 3 7" xfId="559"/>
    <cellStyle name="Normal 4 3 7 2" xfId="560"/>
    <cellStyle name="Normal 4 3 7 3" xfId="561"/>
    <cellStyle name="Normal 4 3 8" xfId="562"/>
    <cellStyle name="Normal 4 3 8 2" xfId="563"/>
    <cellStyle name="Normal 4 3 8 3" xfId="564"/>
    <cellStyle name="Normal 4 3 9" xfId="565"/>
    <cellStyle name="Normal 4 3 9 2" xfId="566"/>
    <cellStyle name="Normal 4 3 9 3" xfId="567"/>
    <cellStyle name="Normal 4 4" xfId="568"/>
    <cellStyle name="Normal 4 5" xfId="569"/>
    <cellStyle name="Normal 4_25.İL-EMOD-Öncelikli Yaşam" xfId="570"/>
    <cellStyle name="Normal 40" xfId="571"/>
    <cellStyle name="Normal 40 2" xfId="572"/>
    <cellStyle name="Normal 40 3" xfId="573"/>
    <cellStyle name="Normal 41" xfId="574"/>
    <cellStyle name="Normal 41 2" xfId="575"/>
    <cellStyle name="Normal 41 3" xfId="576"/>
    <cellStyle name="Normal 42" xfId="577"/>
    <cellStyle name="Normal 42 2" xfId="578"/>
    <cellStyle name="Normal 42 3" xfId="579"/>
    <cellStyle name="Normal 43" xfId="580"/>
    <cellStyle name="Normal 43 2" xfId="581"/>
    <cellStyle name="Normal 43 3" xfId="582"/>
    <cellStyle name="Normal 44" xfId="583"/>
    <cellStyle name="Normal 44 2" xfId="584"/>
    <cellStyle name="Normal 44 3" xfId="585"/>
    <cellStyle name="Normal 45" xfId="586"/>
    <cellStyle name="Normal 45 2" xfId="587"/>
    <cellStyle name="Normal 45 3" xfId="588"/>
    <cellStyle name="Normal 46" xfId="589"/>
    <cellStyle name="Normal 46 2" xfId="590"/>
    <cellStyle name="Normal 46 3" xfId="591"/>
    <cellStyle name="Normal 47" xfId="592"/>
    <cellStyle name="Normal 47 2" xfId="593"/>
    <cellStyle name="Normal 47 3" xfId="594"/>
    <cellStyle name="Normal 48" xfId="595"/>
    <cellStyle name="Normal 48 2" xfId="596"/>
    <cellStyle name="Normal 48 3" xfId="597"/>
    <cellStyle name="Normal 49" xfId="598"/>
    <cellStyle name="Normal 49 2" xfId="599"/>
    <cellStyle name="Normal 49 3" xfId="600"/>
    <cellStyle name="Normal 5" xfId="601"/>
    <cellStyle name="Normal 5 2" xfId="602"/>
    <cellStyle name="Normal 5 3" xfId="603"/>
    <cellStyle name="Normal 5 4" xfId="604"/>
    <cellStyle name="Normal 5 5" xfId="605"/>
    <cellStyle name="Normal 5 6" xfId="606"/>
    <cellStyle name="Normal 5 7" xfId="607"/>
    <cellStyle name="Normal 50" xfId="608"/>
    <cellStyle name="Normal 50 2" xfId="609"/>
    <cellStyle name="Normal 50 3" xfId="610"/>
    <cellStyle name="Normal 51" xfId="611"/>
    <cellStyle name="Normal 51 2" xfId="612"/>
    <cellStyle name="Normal 51 3" xfId="613"/>
    <cellStyle name="Normal 52" xfId="614"/>
    <cellStyle name="Normal 52 2" xfId="615"/>
    <cellStyle name="Normal 52 3" xfId="616"/>
    <cellStyle name="Normal 53" xfId="617"/>
    <cellStyle name="Normal 53 2" xfId="618"/>
    <cellStyle name="Normal 53 3" xfId="619"/>
    <cellStyle name="Normal 54" xfId="620"/>
    <cellStyle name="Normal 54 2" xfId="621"/>
    <cellStyle name="Normal 54 3" xfId="622"/>
    <cellStyle name="Normal 55" xfId="623"/>
    <cellStyle name="Normal 55 2" xfId="624"/>
    <cellStyle name="Normal 55 3" xfId="625"/>
    <cellStyle name="Normal 56" xfId="626"/>
    <cellStyle name="Normal 56 2" xfId="627"/>
    <cellStyle name="Normal 56 3" xfId="628"/>
    <cellStyle name="Normal 57" xfId="629"/>
    <cellStyle name="Normal 57 2" xfId="630"/>
    <cellStyle name="Normal 57 3" xfId="631"/>
    <cellStyle name="Normal 58" xfId="632"/>
    <cellStyle name="Normal 58 2" xfId="633"/>
    <cellStyle name="Normal 58 3" xfId="634"/>
    <cellStyle name="Normal 59" xfId="635"/>
    <cellStyle name="Normal 59 2" xfId="636"/>
    <cellStyle name="Normal 59 3" xfId="637"/>
    <cellStyle name="Normal 6" xfId="638"/>
    <cellStyle name="Normal 6 10" xfId="639"/>
    <cellStyle name="Normal 6 11" xfId="640"/>
    <cellStyle name="Normal 6 12" xfId="641"/>
    <cellStyle name="Normal 6 2" xfId="642"/>
    <cellStyle name="Normal 6 2 2" xfId="643"/>
    <cellStyle name="Normal 6 2 3" xfId="644"/>
    <cellStyle name="Normal 6 2 4" xfId="645"/>
    <cellStyle name="Normal 6 3" xfId="646"/>
    <cellStyle name="Normal 6 3 2" xfId="647"/>
    <cellStyle name="Normal 6 3 3" xfId="648"/>
    <cellStyle name="Normal 6 3 4" xfId="649"/>
    <cellStyle name="Normal 6 4" xfId="650"/>
    <cellStyle name="Normal 6 4 2" xfId="651"/>
    <cellStyle name="Normal 6 4 3" xfId="652"/>
    <cellStyle name="Normal 6 4 4" xfId="653"/>
    <cellStyle name="Normal 6 5" xfId="654"/>
    <cellStyle name="Normal 6 5 2" xfId="655"/>
    <cellStyle name="Normal 6 5 3" xfId="656"/>
    <cellStyle name="Normal 6 6" xfId="657"/>
    <cellStyle name="Normal 6 6 2" xfId="658"/>
    <cellStyle name="Normal 6 6 2 2" xfId="659"/>
    <cellStyle name="Normal 6 6 2 3" xfId="660"/>
    <cellStyle name="Normal 6 6 3" xfId="661"/>
    <cellStyle name="Normal 6 6 4" xfId="662"/>
    <cellStyle name="Normal 6 7" xfId="663"/>
    <cellStyle name="Normal 6 7 2" xfId="664"/>
    <cellStyle name="Normal 6 7 3" xfId="665"/>
    <cellStyle name="Normal 6 8" xfId="666"/>
    <cellStyle name="Normal 6 8 2" xfId="667"/>
    <cellStyle name="Normal 6 8 3" xfId="668"/>
    <cellStyle name="Normal 6 9" xfId="669"/>
    <cellStyle name="Normal 60" xfId="670"/>
    <cellStyle name="Normal 60 2" xfId="671"/>
    <cellStyle name="Normal 60 3" xfId="672"/>
    <cellStyle name="Normal 61" xfId="673"/>
    <cellStyle name="Normal 61 2" xfId="674"/>
    <cellStyle name="Normal 61 3" xfId="675"/>
    <cellStyle name="Normal 62" xfId="676"/>
    <cellStyle name="Normal 62 2" xfId="677"/>
    <cellStyle name="Normal 62 3" xfId="678"/>
    <cellStyle name="Normal 63" xfId="679"/>
    <cellStyle name="Normal 63 2" xfId="680"/>
    <cellStyle name="Normal 63 3" xfId="681"/>
    <cellStyle name="Normal 64" xfId="682"/>
    <cellStyle name="Normal 65" xfId="683"/>
    <cellStyle name="Normal 65 2" xfId="684"/>
    <cellStyle name="Normal 65 3" xfId="685"/>
    <cellStyle name="Normal 66" xfId="686"/>
    <cellStyle name="Normal 66 2" xfId="687"/>
    <cellStyle name="Normal 66 3" xfId="688"/>
    <cellStyle name="Normal 67" xfId="689"/>
    <cellStyle name="Normal 67 2" xfId="690"/>
    <cellStyle name="Normal 67 3" xfId="691"/>
    <cellStyle name="Normal 68" xfId="692"/>
    <cellStyle name="Normal 68 2" xfId="693"/>
    <cellStyle name="Normal 68 3" xfId="694"/>
    <cellStyle name="Normal 69" xfId="695"/>
    <cellStyle name="Normal 69 2" xfId="696"/>
    <cellStyle name="Normal 69 3" xfId="697"/>
    <cellStyle name="Normal 7" xfId="698"/>
    <cellStyle name="Normal 7 2" xfId="699"/>
    <cellStyle name="Normal 70" xfId="700"/>
    <cellStyle name="Normal 70 2" xfId="701"/>
    <cellStyle name="Normal 70 3" xfId="702"/>
    <cellStyle name="Normal 71" xfId="703"/>
    <cellStyle name="Normal 71 2" xfId="704"/>
    <cellStyle name="Normal 71 3" xfId="705"/>
    <cellStyle name="Normal 72" xfId="706"/>
    <cellStyle name="Normal 72 2" xfId="707"/>
    <cellStyle name="Normal 72 3" xfId="708"/>
    <cellStyle name="Normal 73" xfId="709"/>
    <cellStyle name="Normal 73 2" xfId="710"/>
    <cellStyle name="Normal 73 3" xfId="711"/>
    <cellStyle name="Normal 74" xfId="712"/>
    <cellStyle name="Normal 74 2" xfId="713"/>
    <cellStyle name="Normal 74 3" xfId="714"/>
    <cellStyle name="Normal 75" xfId="715"/>
    <cellStyle name="Normal 75 2" xfId="716"/>
    <cellStyle name="Normal 75 3" xfId="717"/>
    <cellStyle name="Normal 76" xfId="718"/>
    <cellStyle name="Normal 76 2" xfId="719"/>
    <cellStyle name="Normal 76 3" xfId="720"/>
    <cellStyle name="Normal 77" xfId="721"/>
    <cellStyle name="Normal 77 2" xfId="722"/>
    <cellStyle name="Normal 77 3" xfId="723"/>
    <cellStyle name="Normal 78" xfId="724"/>
    <cellStyle name="Normal 78 2" xfId="725"/>
    <cellStyle name="Normal 78 3" xfId="726"/>
    <cellStyle name="Normal 79" xfId="727"/>
    <cellStyle name="Normal 79 2" xfId="728"/>
    <cellStyle name="Normal 79 3" xfId="729"/>
    <cellStyle name="Normal 8" xfId="730"/>
    <cellStyle name="Normal 8 2" xfId="731"/>
    <cellStyle name="Normal 80" xfId="732"/>
    <cellStyle name="Normal 80 2" xfId="733"/>
    <cellStyle name="Normal 80 3" xfId="734"/>
    <cellStyle name="Normal 81" xfId="735"/>
    <cellStyle name="Normal 81 2" xfId="736"/>
    <cellStyle name="Normal 81 3" xfId="737"/>
    <cellStyle name="Normal 82" xfId="738"/>
    <cellStyle name="Normal 82 2" xfId="739"/>
    <cellStyle name="Normal 82 3" xfId="740"/>
    <cellStyle name="Normal 83" xfId="741"/>
    <cellStyle name="Normal 83 2" xfId="742"/>
    <cellStyle name="Normal 83 3" xfId="743"/>
    <cellStyle name="Normal 84" xfId="744"/>
    <cellStyle name="Normal 84 2" xfId="745"/>
    <cellStyle name="Normal 84 3" xfId="746"/>
    <cellStyle name="Normal 85" xfId="747"/>
    <cellStyle name="Normal 85 2" xfId="748"/>
    <cellStyle name="Normal 85 3" xfId="749"/>
    <cellStyle name="Normal 86" xfId="750"/>
    <cellStyle name="Normal 86 2" xfId="751"/>
    <cellStyle name="Normal 86 3" xfId="752"/>
    <cellStyle name="Normal 87" xfId="753"/>
    <cellStyle name="Normal 87 2" xfId="754"/>
    <cellStyle name="Normal 87 3" xfId="755"/>
    <cellStyle name="Normal 88" xfId="756"/>
    <cellStyle name="Normal 88 2" xfId="757"/>
    <cellStyle name="Normal 88 3" xfId="758"/>
    <cellStyle name="Normal 89" xfId="759"/>
    <cellStyle name="Normal 89 2" xfId="760"/>
    <cellStyle name="Normal 89 3" xfId="761"/>
    <cellStyle name="Normal 9" xfId="762"/>
    <cellStyle name="Normal 9 2" xfId="763"/>
    <cellStyle name="Normal 9 2 2" xfId="764"/>
    <cellStyle name="Normal 9 2 3" xfId="765"/>
    <cellStyle name="Normal 9 3" xfId="766"/>
    <cellStyle name="Normal 9 4" xfId="767"/>
    <cellStyle name="Normal 90" xfId="768"/>
    <cellStyle name="Normal 90 2" xfId="769"/>
    <cellStyle name="Normal 90 3" xfId="770"/>
    <cellStyle name="Normal 91" xfId="771"/>
    <cellStyle name="Normal 91 2" xfId="772"/>
    <cellStyle name="Normal 91 3" xfId="773"/>
    <cellStyle name="Normal 92" xfId="774"/>
    <cellStyle name="Normal 92 2" xfId="775"/>
    <cellStyle name="Normal 92 3" xfId="776"/>
    <cellStyle name="Normal 93" xfId="777"/>
    <cellStyle name="Normal 93 2" xfId="778"/>
    <cellStyle name="Normal 93 3" xfId="779"/>
    <cellStyle name="Normal 94" xfId="780"/>
    <cellStyle name="Normal 94 2" xfId="781"/>
    <cellStyle name="Normal 94 3" xfId="782"/>
    <cellStyle name="Normal 95" xfId="783"/>
    <cellStyle name="Normal 95 2" xfId="784"/>
    <cellStyle name="Normal 95 3" xfId="785"/>
    <cellStyle name="Normal 96" xfId="786"/>
    <cellStyle name="Normal 96 2" xfId="787"/>
    <cellStyle name="Normal 96 3" xfId="788"/>
    <cellStyle name="Normal 97" xfId="789"/>
    <cellStyle name="Normal 97 2" xfId="790"/>
    <cellStyle name="Normal 97 3" xfId="791"/>
    <cellStyle name="Normal 98" xfId="792"/>
    <cellStyle name="Normal 98 2" xfId="793"/>
    <cellStyle name="Normal 98 3" xfId="794"/>
    <cellStyle name="Normal 99" xfId="795"/>
    <cellStyle name="Normal_Sayfa2" xfId="7"/>
    <cellStyle name="Normal_TABLO-69" xfId="8"/>
    <cellStyle name="Not 2" xfId="797"/>
    <cellStyle name="Not 3" xfId="798"/>
    <cellStyle name="Not 3 2" xfId="799"/>
    <cellStyle name="Not 3_25.İL-EMOD-Öncelikli Yaşam" xfId="800"/>
    <cellStyle name="Not 4" xfId="801"/>
    <cellStyle name="Nötr" xfId="17" builtinId="28" customBuiltin="1"/>
    <cellStyle name="Nötr 2" xfId="802"/>
    <cellStyle name="Nötr 3" xfId="803"/>
    <cellStyle name="Nötr 4" xfId="804"/>
    <cellStyle name="Stil 1" xfId="805"/>
    <cellStyle name="Toplam 2" xfId="807"/>
    <cellStyle name="Toplam 3" xfId="808"/>
    <cellStyle name="Toplam 4" xfId="809"/>
    <cellStyle name="Toplam 5" xfId="806"/>
    <cellStyle name="Uyarı Metni" xfId="20" builtinId="11" customBuiltin="1"/>
    <cellStyle name="Uyarı Metni 2" xfId="810"/>
    <cellStyle name="Uyarı Metni 3" xfId="811"/>
    <cellStyle name="Uyarı Metni 4" xfId="812"/>
    <cellStyle name="Virgül" xfId="9" builtinId="3"/>
    <cellStyle name="Virgül 2" xfId="814"/>
    <cellStyle name="Virgül 2 2" xfId="10"/>
    <cellStyle name="Virgül 3" xfId="815"/>
    <cellStyle name="Virgül 3 2" xfId="816"/>
    <cellStyle name="Virgül 4" xfId="817"/>
    <cellStyle name="Virgül 4 2" xfId="818"/>
    <cellStyle name="Virgül 5" xfId="819"/>
    <cellStyle name="Virgül 6" xfId="820"/>
    <cellStyle name="Virgül 7" xfId="813"/>
    <cellStyle name="Virgül 7 2" xfId="876"/>
    <cellStyle name="Virgül 8" xfId="888"/>
    <cellStyle name="Virgül 8 2" xfId="893"/>
    <cellStyle name="Vurgu1 2" xfId="822"/>
    <cellStyle name="Vurgu1 3" xfId="823"/>
    <cellStyle name="Vurgu1 4" xfId="824"/>
    <cellStyle name="Vurgu1 5" xfId="821"/>
    <cellStyle name="Vurgu2" xfId="22" builtinId="33" customBuiltin="1"/>
    <cellStyle name="Vurgu2 2" xfId="825"/>
    <cellStyle name="Vurgu2 3" xfId="826"/>
    <cellStyle name="Vurgu2 4" xfId="827"/>
    <cellStyle name="Vurgu3" xfId="25" builtinId="37" customBuiltin="1"/>
    <cellStyle name="Vurgu3 2" xfId="828"/>
    <cellStyle name="Vurgu3 3" xfId="829"/>
    <cellStyle name="Vurgu3 4" xfId="830"/>
    <cellStyle name="Vurgu4 2" xfId="832"/>
    <cellStyle name="Vurgu4 3" xfId="833"/>
    <cellStyle name="Vurgu4 4" xfId="834"/>
    <cellStyle name="Vurgu4 5" xfId="831"/>
    <cellStyle name="Vurgu5" xfId="26" builtinId="45" customBuiltin="1"/>
    <cellStyle name="Vurgu5 2" xfId="835"/>
    <cellStyle name="Vurgu5 3" xfId="836"/>
    <cellStyle name="Vurgu5 4" xfId="837"/>
    <cellStyle name="Vurgu6" xfId="28" builtinId="49" customBuiltin="1"/>
    <cellStyle name="Vurgu6 2" xfId="838"/>
    <cellStyle name="Vurgu6 3" xfId="839"/>
    <cellStyle name="Vurgu6 4" xfId="840"/>
    <cellStyle name="Yüzde" xfId="11" builtinId="5"/>
    <cellStyle name="Yüzde 2" xfId="841"/>
    <cellStyle name="Yüzde 2 2" xfId="842"/>
    <cellStyle name="Yüzde 2 3" xfId="843"/>
    <cellStyle name="Yüzde 3" xfId="844"/>
    <cellStyle name="Yüzde 4" xfId="845"/>
    <cellStyle name="Yüzde 4 2" xfId="84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304;stihdam_&#304;zleme_B&#252;lteni_07_201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ndeksler"/>
      <sheetName val="4a_Sektör"/>
      <sheetName val="4a_İmalat_Sektör"/>
      <sheetName val="4a_İşyeri_Sektör"/>
      <sheetName val="4a_İl"/>
      <sheetName val="4b_Esnaf_İl"/>
      <sheetName val="4b_Tarım_İl"/>
      <sheetName val="4c_Kamu_İl "/>
      <sheetName val="4a_İşyeri_İl"/>
      <sheetName val="4a_Kadın_Sektör"/>
      <sheetName val="4a_Kadın_İmalat_Sektör"/>
      <sheetName val="4a_Kadın_İl"/>
      <sheetName val="İşsizlikSigortası_Başvuru"/>
      <sheetName val="İşsizlikSigortası_Ödeme"/>
      <sheetName val="Ortalama_Günlük_Kazanç_Sektör"/>
      <sheetName val="Ortalama_Günlük_Kazanç_İ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>
        <row r="2">
          <cell r="I2" t="str">
            <v xml:space="preserve">Makine ve Ekipman İmalatı </v>
          </cell>
          <cell r="J2">
            <v>0.157</v>
          </cell>
        </row>
        <row r="3">
          <cell r="I3" t="str">
            <v>Suyun Toplanması Arıtılması ve Dağt.</v>
          </cell>
          <cell r="J3">
            <v>0.158</v>
          </cell>
        </row>
        <row r="4">
          <cell r="I4" t="str">
            <v>İstihdam Faaliyetleri</v>
          </cell>
          <cell r="J4">
            <v>0.159</v>
          </cell>
        </row>
        <row r="5">
          <cell r="I5" t="str">
            <v>Güvenlik ve Soruşturma Faaliyet.</v>
          </cell>
          <cell r="J5">
            <v>0.159</v>
          </cell>
        </row>
        <row r="6">
          <cell r="I6" t="str">
            <v>Bilgisayar, Elekronik ve Optik Ür.</v>
          </cell>
          <cell r="J6">
            <v>0.159</v>
          </cell>
        </row>
        <row r="7">
          <cell r="I7" t="str">
            <v>Balıkçılık ve Su Ürünleri Yetiş.</v>
          </cell>
          <cell r="J7">
            <v>0.16800000000000001</v>
          </cell>
        </row>
        <row r="8">
          <cell r="I8" t="str">
            <v xml:space="preserve">Bilgisayar Programlama ve Danış.   </v>
          </cell>
          <cell r="J8">
            <v>0.17599999999999999</v>
          </cell>
        </row>
        <row r="9">
          <cell r="I9" t="str">
            <v>Uluslararası Örgüt ve Tems.Faal.</v>
          </cell>
          <cell r="J9">
            <v>0.17699999999999999</v>
          </cell>
        </row>
        <row r="10">
          <cell r="I10" t="str">
            <v>Kömür ve Linyit Çıkartılması</v>
          </cell>
          <cell r="J10">
            <v>0.17899999999999999</v>
          </cell>
        </row>
        <row r="11">
          <cell r="I11" t="str">
            <v>Kok Kömürü ve Petrol Ürün. İm.</v>
          </cell>
          <cell r="J11">
            <v>0.21</v>
          </cell>
        </row>
      </sheetData>
      <sheetData sheetId="15">
        <row r="2">
          <cell r="K2" t="str">
            <v>UŞAK</v>
          </cell>
          <cell r="L2">
            <v>0.12300701794590764</v>
          </cell>
        </row>
        <row r="3">
          <cell r="K3" t="str">
            <v>İZMİR</v>
          </cell>
          <cell r="L3">
            <v>0.12432805605478901</v>
          </cell>
        </row>
        <row r="4">
          <cell r="K4" t="str">
            <v>KONYA</v>
          </cell>
          <cell r="L4">
            <v>0.12445102540277581</v>
          </cell>
        </row>
        <row r="5">
          <cell r="K5" t="str">
            <v>İSTANBUL</v>
          </cell>
          <cell r="L5">
            <v>0.12769638841135844</v>
          </cell>
        </row>
        <row r="6">
          <cell r="K6" t="str">
            <v>SAKARYA</v>
          </cell>
          <cell r="L6">
            <v>0.12888131230683139</v>
          </cell>
        </row>
        <row r="7">
          <cell r="K7" t="str">
            <v>YALOVA</v>
          </cell>
          <cell r="L7">
            <v>0.12954269286780146</v>
          </cell>
        </row>
        <row r="8">
          <cell r="K8" t="str">
            <v>IĞDIR</v>
          </cell>
          <cell r="L8">
            <v>0.13198780886429221</v>
          </cell>
        </row>
        <row r="9">
          <cell r="K9" t="str">
            <v>MANİSA</v>
          </cell>
          <cell r="L9">
            <v>0.13730145117426074</v>
          </cell>
        </row>
        <row r="10">
          <cell r="K10" t="str">
            <v>BURSA</v>
          </cell>
          <cell r="L10">
            <v>0.13763499334892293</v>
          </cell>
        </row>
        <row r="11">
          <cell r="K11" t="str">
            <v>KIRŞEHİR</v>
          </cell>
          <cell r="L11">
            <v>0.13886681008385224</v>
          </cell>
        </row>
        <row r="12">
          <cell r="K12" t="str">
            <v>KARAMAN</v>
          </cell>
          <cell r="L12">
            <v>0.14027858710632543</v>
          </cell>
        </row>
        <row r="13">
          <cell r="K13" t="str">
            <v>DÜZCE</v>
          </cell>
          <cell r="L13">
            <v>0.14310802724156751</v>
          </cell>
        </row>
        <row r="14">
          <cell r="K14" t="str">
            <v>OSMANİYE</v>
          </cell>
          <cell r="L14">
            <v>0.14492804365183642</v>
          </cell>
        </row>
        <row r="15">
          <cell r="K15" t="str">
            <v>TEKİRDAĞ</v>
          </cell>
          <cell r="L15">
            <v>0.1478371187944022</v>
          </cell>
        </row>
        <row r="16">
          <cell r="K16" t="str">
            <v>SİİRT</v>
          </cell>
          <cell r="L16">
            <v>0.15039670529125132</v>
          </cell>
        </row>
      </sheetData>
    </sheetDataSet>
  </externalBook>
</externalLink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BA86"/>
  <sheetViews>
    <sheetView zoomScale="95" zoomScaleNormal="95" workbookViewId="0">
      <pane ySplit="1" topLeftCell="A71" activePane="bottomLeft" state="frozen"/>
      <selection pane="bottomLeft" activeCell="K66" sqref="K66"/>
    </sheetView>
  </sheetViews>
  <sheetFormatPr defaultColWidth="8.81640625" defaultRowHeight="14.5"/>
  <cols>
    <col min="1" max="1" width="9.1796875" style="7" customWidth="1"/>
    <col min="2" max="2" width="17.7265625" style="7" bestFit="1" customWidth="1"/>
    <col min="3" max="3" width="11.54296875" style="7" bestFit="1" customWidth="1"/>
    <col min="4" max="4" width="15.54296875" style="7" bestFit="1" customWidth="1"/>
    <col min="5" max="5" width="17.7265625" style="7" bestFit="1" customWidth="1"/>
    <col min="6" max="6" width="12.81640625" style="7" bestFit="1" customWidth="1"/>
    <col min="7" max="7" width="18" style="7" customWidth="1"/>
    <col min="8" max="8" width="14.54296875" style="7" bestFit="1" customWidth="1"/>
    <col min="9" max="9" width="11.453125" style="7" bestFit="1" customWidth="1"/>
    <col min="10" max="10" width="8.81640625" style="7"/>
    <col min="11" max="11" width="9.1796875" style="7" bestFit="1" customWidth="1"/>
    <col min="12" max="14" width="8.81640625" style="7"/>
    <col min="15" max="15" width="10.1796875" style="7" bestFit="1" customWidth="1"/>
    <col min="16" max="16384" width="8.81640625" style="7"/>
  </cols>
  <sheetData>
    <row r="1" spans="1:53" ht="15" thickBot="1">
      <c r="A1" s="37" t="s">
        <v>0</v>
      </c>
      <c r="B1" s="38" t="s">
        <v>256</v>
      </c>
      <c r="C1" s="38" t="s">
        <v>257</v>
      </c>
      <c r="D1" s="52" t="s">
        <v>262</v>
      </c>
      <c r="E1" s="52" t="s">
        <v>263</v>
      </c>
      <c r="F1" s="55" t="s">
        <v>260</v>
      </c>
      <c r="G1" s="55" t="s">
        <v>261</v>
      </c>
      <c r="H1" s="56" t="s">
        <v>259</v>
      </c>
      <c r="I1" s="56" t="s">
        <v>258</v>
      </c>
    </row>
    <row r="2" spans="1:53">
      <c r="A2" s="60">
        <v>39722</v>
      </c>
      <c r="B2" s="39">
        <v>9119936</v>
      </c>
      <c r="C2" s="48">
        <f>(B2/$B$2)*100</f>
        <v>100</v>
      </c>
      <c r="D2" s="39">
        <v>1910373</v>
      </c>
      <c r="E2" s="48">
        <f t="shared" ref="E2:E65" si="0">(D2/$D$2)*100</f>
        <v>100</v>
      </c>
      <c r="F2" s="39">
        <v>1137405</v>
      </c>
      <c r="G2" s="48">
        <f>(F2/$F$2)*100</f>
        <v>100</v>
      </c>
      <c r="H2" s="65">
        <v>2187772</v>
      </c>
      <c r="I2" s="57">
        <f>(H2/$H$2)*100</f>
        <v>100</v>
      </c>
      <c r="J2" s="8"/>
      <c r="K2" s="19"/>
      <c r="O2" s="18"/>
      <c r="P2" s="9"/>
    </row>
    <row r="3" spans="1:53">
      <c r="A3" s="61">
        <v>39753</v>
      </c>
      <c r="B3" s="40">
        <v>9022823</v>
      </c>
      <c r="C3" s="49">
        <f t="shared" ref="C3:C66" si="1">(B3/$B$2)*100</f>
        <v>98.935157001101757</v>
      </c>
      <c r="D3" s="40">
        <v>1911654</v>
      </c>
      <c r="E3" s="49">
        <f t="shared" si="0"/>
        <v>100.06705496779948</v>
      </c>
      <c r="F3" s="40">
        <v>1140518</v>
      </c>
      <c r="G3" s="49">
        <f t="shared" ref="G3:G66" si="2">(F3/$F$2)*100</f>
        <v>100.27369318756291</v>
      </c>
      <c r="H3" s="66">
        <v>2199425</v>
      </c>
      <c r="I3" s="58">
        <f t="shared" ref="I3:I66" si="3">(H3/$H$2)*100</f>
        <v>100.53264234115804</v>
      </c>
      <c r="J3" s="8"/>
      <c r="K3" s="19"/>
      <c r="O3" s="18"/>
      <c r="P3" s="9"/>
    </row>
    <row r="4" spans="1:53">
      <c r="A4" s="61">
        <v>39783</v>
      </c>
      <c r="B4" s="40">
        <v>8802989</v>
      </c>
      <c r="C4" s="49">
        <f t="shared" si="1"/>
        <v>96.524679559154805</v>
      </c>
      <c r="D4" s="40">
        <v>1897864</v>
      </c>
      <c r="E4" s="49">
        <f t="shared" si="0"/>
        <v>99.345206407335112</v>
      </c>
      <c r="F4" s="40">
        <v>1141467</v>
      </c>
      <c r="G4" s="49">
        <f t="shared" si="2"/>
        <v>100.35712872723437</v>
      </c>
      <c r="H4" s="66">
        <v>2205676</v>
      </c>
      <c r="I4" s="58">
        <f t="shared" si="3"/>
        <v>100.81836681336081</v>
      </c>
      <c r="J4" s="8"/>
      <c r="K4" s="19"/>
      <c r="O4" s="18"/>
      <c r="P4" s="9"/>
    </row>
    <row r="5" spans="1:53">
      <c r="A5" s="61">
        <v>39814</v>
      </c>
      <c r="B5" s="40">
        <v>8481011</v>
      </c>
      <c r="C5" s="49">
        <f t="shared" si="1"/>
        <v>92.994194257503565</v>
      </c>
      <c r="D5" s="40">
        <v>1912296</v>
      </c>
      <c r="E5" s="49">
        <f t="shared" si="0"/>
        <v>100.10066097039687</v>
      </c>
      <c r="F5" s="40">
        <v>1144082</v>
      </c>
      <c r="G5" s="49">
        <f t="shared" si="2"/>
        <v>100.58703803834166</v>
      </c>
      <c r="H5" s="66">
        <v>2208984</v>
      </c>
      <c r="I5" s="58">
        <f t="shared" si="3"/>
        <v>100.96957086935933</v>
      </c>
      <c r="J5" s="8"/>
      <c r="K5" s="19"/>
      <c r="O5" s="18"/>
      <c r="P5" s="9"/>
    </row>
    <row r="6" spans="1:53">
      <c r="A6" s="61">
        <v>39845</v>
      </c>
      <c r="B6" s="40">
        <v>8362290</v>
      </c>
      <c r="C6" s="49">
        <f t="shared" si="1"/>
        <v>91.692419771366815</v>
      </c>
      <c r="D6" s="40">
        <v>1918636</v>
      </c>
      <c r="E6" s="49">
        <f t="shared" si="0"/>
        <v>100.43253333249579</v>
      </c>
      <c r="F6" s="40">
        <v>1146634</v>
      </c>
      <c r="G6" s="49">
        <f t="shared" si="2"/>
        <v>100.81140842531904</v>
      </c>
      <c r="H6" s="66">
        <v>2213460</v>
      </c>
      <c r="I6" s="58">
        <f t="shared" si="3"/>
        <v>101.17416257269953</v>
      </c>
      <c r="J6" s="8"/>
      <c r="K6" s="19"/>
      <c r="O6" s="18"/>
      <c r="P6" s="9"/>
    </row>
    <row r="7" spans="1:53">
      <c r="A7" s="61">
        <v>39873</v>
      </c>
      <c r="B7" s="40">
        <v>8410234</v>
      </c>
      <c r="C7" s="49">
        <f t="shared" si="1"/>
        <v>92.218125214913798</v>
      </c>
      <c r="D7" s="40">
        <v>1916016</v>
      </c>
      <c r="E7" s="49">
        <f t="shared" si="0"/>
        <v>100.29538734058741</v>
      </c>
      <c r="F7" s="40">
        <v>1150295</v>
      </c>
      <c r="G7" s="49">
        <f t="shared" si="2"/>
        <v>101.13328146086926</v>
      </c>
      <c r="H7" s="66">
        <v>2279020</v>
      </c>
      <c r="I7" s="58">
        <f t="shared" si="3"/>
        <v>104.17081853136432</v>
      </c>
      <c r="J7" s="8"/>
      <c r="K7" s="19"/>
      <c r="O7" s="18"/>
      <c r="P7" s="9"/>
    </row>
    <row r="8" spans="1:53">
      <c r="A8" s="61">
        <v>39904</v>
      </c>
      <c r="B8" s="40">
        <v>8503053</v>
      </c>
      <c r="C8" s="49">
        <f t="shared" si="1"/>
        <v>93.235884550067013</v>
      </c>
      <c r="D8" s="40">
        <v>1931510</v>
      </c>
      <c r="E8" s="49">
        <f t="shared" si="0"/>
        <v>101.10643314159067</v>
      </c>
      <c r="F8" s="40">
        <v>1149546</v>
      </c>
      <c r="G8" s="49">
        <f t="shared" si="2"/>
        <v>101.06742980732457</v>
      </c>
      <c r="H8" s="66">
        <v>2271908</v>
      </c>
      <c r="I8" s="58">
        <f t="shared" si="3"/>
        <v>103.84573895268794</v>
      </c>
      <c r="J8" s="8"/>
      <c r="K8" s="19"/>
      <c r="O8" s="18"/>
      <c r="P8" s="9"/>
    </row>
    <row r="9" spans="1:53">
      <c r="A9" s="61">
        <v>39934</v>
      </c>
      <c r="B9" s="40">
        <v>8674726</v>
      </c>
      <c r="C9" s="49">
        <f t="shared" si="1"/>
        <v>95.118277145804527</v>
      </c>
      <c r="D9" s="40">
        <v>1945342</v>
      </c>
      <c r="E9" s="49">
        <f t="shared" si="0"/>
        <v>101.83048022558945</v>
      </c>
      <c r="F9" s="40">
        <v>1153672</v>
      </c>
      <c r="G9" s="49">
        <f t="shared" si="2"/>
        <v>101.4301853781195</v>
      </c>
      <c r="H9" s="66">
        <v>2270276</v>
      </c>
      <c r="I9" s="58">
        <f t="shared" si="3"/>
        <v>103.77114251393655</v>
      </c>
      <c r="J9" s="8"/>
      <c r="K9" s="19"/>
      <c r="O9" s="18"/>
      <c r="P9" s="9"/>
    </row>
    <row r="10" spans="1:53">
      <c r="A10" s="61">
        <v>39965</v>
      </c>
      <c r="B10" s="40">
        <v>8922743</v>
      </c>
      <c r="C10" s="49">
        <f t="shared" si="1"/>
        <v>97.837780879164058</v>
      </c>
      <c r="D10" s="40">
        <v>1894680</v>
      </c>
      <c r="E10" s="49">
        <f t="shared" si="0"/>
        <v>99.178537385107518</v>
      </c>
      <c r="F10" s="40">
        <v>1158562</v>
      </c>
      <c r="G10" s="49">
        <f t="shared" si="2"/>
        <v>101.86011139391861</v>
      </c>
      <c r="H10" s="66">
        <v>2271485</v>
      </c>
      <c r="I10" s="58">
        <f t="shared" si="3"/>
        <v>103.82640421396745</v>
      </c>
      <c r="J10" s="8"/>
      <c r="K10" s="19"/>
      <c r="O10" s="18"/>
      <c r="P10" s="9"/>
    </row>
    <row r="11" spans="1:53">
      <c r="A11" s="61">
        <v>39995</v>
      </c>
      <c r="B11" s="40">
        <v>9013349</v>
      </c>
      <c r="C11" s="49">
        <f t="shared" si="1"/>
        <v>98.831274693155748</v>
      </c>
      <c r="D11" s="40">
        <v>1830370</v>
      </c>
      <c r="E11" s="49">
        <f t="shared" si="0"/>
        <v>95.812179087539448</v>
      </c>
      <c r="F11" s="40">
        <v>1049015</v>
      </c>
      <c r="G11" s="49">
        <f t="shared" si="2"/>
        <v>92.228801526281316</v>
      </c>
      <c r="H11" s="66">
        <v>2260614</v>
      </c>
      <c r="I11" s="58">
        <f t="shared" si="3"/>
        <v>103.32950599971112</v>
      </c>
      <c r="J11" s="8"/>
      <c r="K11" s="19"/>
      <c r="O11" s="18"/>
      <c r="P11" s="9"/>
      <c r="Q11" s="27"/>
      <c r="R11" s="27"/>
      <c r="S11" s="27"/>
      <c r="T11" s="27"/>
      <c r="U11" s="27"/>
      <c r="V11" s="27"/>
      <c r="W11" s="27"/>
      <c r="X11" s="27"/>
      <c r="Y11" s="27"/>
      <c r="Z11" s="27"/>
      <c r="AA11" s="27"/>
      <c r="AB11" s="27"/>
      <c r="AC11" s="27"/>
      <c r="AD11" s="27"/>
      <c r="AE11" s="27"/>
      <c r="AF11" s="27"/>
      <c r="AG11" s="27"/>
      <c r="AH11" s="27"/>
      <c r="AI11" s="27"/>
      <c r="AJ11" s="27"/>
      <c r="AK11" s="27"/>
      <c r="AL11" s="27"/>
      <c r="AM11" s="27"/>
      <c r="AN11" s="27"/>
      <c r="AO11" s="27"/>
      <c r="AP11" s="27"/>
      <c r="AQ11" s="27"/>
      <c r="AR11" s="27"/>
      <c r="AS11" s="27"/>
      <c r="AT11" s="27"/>
      <c r="AU11" s="27"/>
      <c r="AV11" s="27"/>
      <c r="AW11" s="27"/>
      <c r="AX11" s="27"/>
      <c r="AY11" s="27"/>
      <c r="AZ11" s="27"/>
      <c r="BA11" s="27"/>
    </row>
    <row r="12" spans="1:53">
      <c r="A12" s="61">
        <v>40026</v>
      </c>
      <c r="B12" s="40">
        <v>8977653</v>
      </c>
      <c r="C12" s="49">
        <f t="shared" si="1"/>
        <v>98.439868437673255</v>
      </c>
      <c r="D12" s="40">
        <v>1786003</v>
      </c>
      <c r="E12" s="49">
        <f t="shared" si="0"/>
        <v>93.489753048226703</v>
      </c>
      <c r="F12" s="40">
        <v>1053385</v>
      </c>
      <c r="G12" s="49">
        <f t="shared" si="2"/>
        <v>92.613009438150883</v>
      </c>
      <c r="H12" s="66">
        <v>2248048</v>
      </c>
      <c r="I12" s="58">
        <f t="shared" si="3"/>
        <v>102.75513170476631</v>
      </c>
      <c r="J12" s="8"/>
      <c r="K12" s="19"/>
      <c r="O12" s="18"/>
      <c r="P12" s="9"/>
      <c r="Q12" s="28"/>
      <c r="R12" s="28"/>
      <c r="S12" s="28"/>
      <c r="T12" s="28"/>
      <c r="U12" s="28"/>
      <c r="V12" s="28"/>
      <c r="W12" s="28"/>
      <c r="X12" s="28"/>
      <c r="Y12" s="28"/>
      <c r="Z12" s="28"/>
      <c r="AA12" s="28"/>
      <c r="AB12" s="28"/>
      <c r="AC12" s="28"/>
      <c r="AD12" s="28"/>
      <c r="AE12" s="28"/>
      <c r="AF12" s="28"/>
      <c r="AG12" s="28"/>
      <c r="AH12" s="28"/>
      <c r="AI12" s="28"/>
      <c r="AJ12" s="28"/>
      <c r="AK12" s="28"/>
      <c r="AL12" s="28"/>
      <c r="AM12" s="28"/>
      <c r="AN12" s="28"/>
      <c r="AO12" s="28"/>
      <c r="AP12" s="28"/>
      <c r="AQ12" s="28"/>
      <c r="AR12" s="28"/>
      <c r="AS12" s="28"/>
      <c r="AT12" s="28"/>
      <c r="AU12" s="28"/>
      <c r="AV12" s="28"/>
      <c r="AW12" s="28"/>
      <c r="AX12" s="28"/>
      <c r="AY12" s="28"/>
      <c r="AZ12" s="28"/>
      <c r="BA12" s="28"/>
    </row>
    <row r="13" spans="1:53">
      <c r="A13" s="61">
        <v>40057</v>
      </c>
      <c r="B13" s="40">
        <v>8950211</v>
      </c>
      <c r="C13" s="49">
        <f t="shared" si="1"/>
        <v>98.138967203278611</v>
      </c>
      <c r="D13" s="40">
        <v>1820914</v>
      </c>
      <c r="E13" s="49">
        <f t="shared" si="0"/>
        <v>95.317197217506731</v>
      </c>
      <c r="F13" s="40">
        <v>1059182</v>
      </c>
      <c r="G13" s="49">
        <f t="shared" si="2"/>
        <v>93.122678377534825</v>
      </c>
      <c r="H13" s="66">
        <v>2262750</v>
      </c>
      <c r="I13" s="58">
        <f t="shared" si="3"/>
        <v>103.42713957395927</v>
      </c>
      <c r="J13" s="8"/>
      <c r="K13" s="19"/>
      <c r="O13" s="18"/>
      <c r="P13" s="9"/>
      <c r="Q13" s="28"/>
      <c r="R13" s="28"/>
      <c r="S13" s="28"/>
      <c r="T13" s="28"/>
      <c r="U13" s="28"/>
      <c r="V13" s="28"/>
      <c r="W13" s="28"/>
      <c r="X13" s="28"/>
      <c r="Y13" s="28"/>
      <c r="Z13" s="28"/>
      <c r="AA13" s="28"/>
      <c r="AB13" s="28"/>
      <c r="AC13" s="28"/>
      <c r="AD13" s="28"/>
      <c r="AE13" s="28"/>
      <c r="AF13" s="28"/>
      <c r="AG13" s="28"/>
      <c r="AH13" s="28"/>
      <c r="AI13" s="28"/>
      <c r="AJ13" s="28"/>
      <c r="AK13" s="28"/>
      <c r="AL13" s="28"/>
      <c r="AM13" s="28"/>
      <c r="AN13" s="28"/>
      <c r="AO13" s="28"/>
      <c r="AP13" s="28"/>
      <c r="AQ13" s="28"/>
      <c r="AR13" s="28"/>
      <c r="AS13" s="28"/>
      <c r="AT13" s="28"/>
      <c r="AU13" s="28"/>
      <c r="AV13" s="28"/>
      <c r="AW13" s="28"/>
      <c r="AX13" s="28"/>
      <c r="AY13" s="28"/>
      <c r="AZ13" s="28"/>
      <c r="BA13" s="28"/>
    </row>
    <row r="14" spans="1:53">
      <c r="A14" s="61">
        <v>40087</v>
      </c>
      <c r="B14" s="40">
        <v>9046769</v>
      </c>
      <c r="C14" s="49">
        <f t="shared" si="1"/>
        <v>99.197724633155318</v>
      </c>
      <c r="D14" s="40">
        <v>1831341</v>
      </c>
      <c r="E14" s="49">
        <f t="shared" si="0"/>
        <v>95.863006857823052</v>
      </c>
      <c r="F14" s="40">
        <v>1061647</v>
      </c>
      <c r="G14" s="49">
        <f t="shared" si="2"/>
        <v>93.339399774047067</v>
      </c>
      <c r="H14" s="66">
        <v>2279402</v>
      </c>
      <c r="I14" s="58">
        <f t="shared" si="3"/>
        <v>104.1882792173956</v>
      </c>
      <c r="J14" s="8"/>
      <c r="K14" s="19"/>
      <c r="O14" s="18"/>
      <c r="P14" s="9"/>
    </row>
    <row r="15" spans="1:53">
      <c r="A15" s="61">
        <v>40118</v>
      </c>
      <c r="B15" s="40">
        <v>8975981</v>
      </c>
      <c r="C15" s="49">
        <f t="shared" si="1"/>
        <v>98.42153497568404</v>
      </c>
      <c r="D15" s="40">
        <v>1833978</v>
      </c>
      <c r="E15" s="49">
        <f t="shared" si="0"/>
        <v>96.001042728304881</v>
      </c>
      <c r="F15" s="40">
        <v>1066653</v>
      </c>
      <c r="G15" s="49">
        <f t="shared" si="2"/>
        <v>93.779524443799701</v>
      </c>
      <c r="H15" s="66">
        <v>2266276</v>
      </c>
      <c r="I15" s="58">
        <f t="shared" si="3"/>
        <v>103.58830810523216</v>
      </c>
      <c r="J15" s="8"/>
      <c r="K15" s="19"/>
      <c r="O15" s="18"/>
      <c r="P15" s="9"/>
    </row>
    <row r="16" spans="1:53">
      <c r="A16" s="61">
        <v>40148</v>
      </c>
      <c r="B16" s="40">
        <v>9030202</v>
      </c>
      <c r="C16" s="49">
        <f t="shared" si="1"/>
        <v>99.016067656615135</v>
      </c>
      <c r="D16" s="40">
        <v>1832133</v>
      </c>
      <c r="E16" s="49">
        <f t="shared" si="0"/>
        <v>95.904464730186206</v>
      </c>
      <c r="F16" s="40">
        <v>1016692</v>
      </c>
      <c r="G16" s="49">
        <f t="shared" si="2"/>
        <v>89.386981769906058</v>
      </c>
      <c r="H16" s="66">
        <v>2241418</v>
      </c>
      <c r="I16" s="58">
        <f t="shared" si="3"/>
        <v>102.4520836723388</v>
      </c>
      <c r="J16" s="8"/>
      <c r="K16" s="19"/>
      <c r="O16" s="18"/>
      <c r="P16" s="9"/>
    </row>
    <row r="17" spans="1:16">
      <c r="A17" s="61">
        <v>40179</v>
      </c>
      <c r="B17" s="40">
        <v>8874966</v>
      </c>
      <c r="C17" s="49">
        <f t="shared" si="1"/>
        <v>97.31390658881817</v>
      </c>
      <c r="D17" s="40">
        <v>1829450</v>
      </c>
      <c r="E17" s="49">
        <f t="shared" si="0"/>
        <v>95.76402095297621</v>
      </c>
      <c r="F17" s="40">
        <v>1023665</v>
      </c>
      <c r="G17" s="49">
        <f t="shared" si="2"/>
        <v>90.000043959715313</v>
      </c>
      <c r="H17" s="66">
        <v>2224741</v>
      </c>
      <c r="I17" s="58">
        <f t="shared" si="3"/>
        <v>101.68980131384806</v>
      </c>
      <c r="J17" s="8"/>
      <c r="K17" s="19"/>
      <c r="O17" s="18"/>
      <c r="P17" s="9"/>
    </row>
    <row r="18" spans="1:16">
      <c r="A18" s="61">
        <v>40210</v>
      </c>
      <c r="B18" s="40">
        <v>8900113</v>
      </c>
      <c r="C18" s="49">
        <f t="shared" si="1"/>
        <v>97.589643172934544</v>
      </c>
      <c r="D18" s="40">
        <v>1836308</v>
      </c>
      <c r="E18" s="49">
        <f t="shared" si="0"/>
        <v>96.123008438666176</v>
      </c>
      <c r="F18" s="40">
        <v>1036251</v>
      </c>
      <c r="G18" s="49">
        <f t="shared" si="2"/>
        <v>91.106597913671919</v>
      </c>
      <c r="H18" s="66">
        <v>2232394</v>
      </c>
      <c r="I18" s="58">
        <f t="shared" si="3"/>
        <v>102.03960924630171</v>
      </c>
      <c r="J18" s="8"/>
      <c r="K18" s="19"/>
      <c r="O18" s="18"/>
      <c r="P18" s="9"/>
    </row>
    <row r="19" spans="1:16">
      <c r="A19" s="61">
        <v>40238</v>
      </c>
      <c r="B19" s="40">
        <v>9136036</v>
      </c>
      <c r="C19" s="49">
        <f t="shared" si="1"/>
        <v>100.17653632657071</v>
      </c>
      <c r="D19" s="40">
        <v>1836519</v>
      </c>
      <c r="E19" s="49">
        <f t="shared" si="0"/>
        <v>96.134053402136658</v>
      </c>
      <c r="F19" s="40">
        <v>1044023</v>
      </c>
      <c r="G19" s="49">
        <f t="shared" si="2"/>
        <v>91.789907728557552</v>
      </c>
      <c r="H19" s="66">
        <v>2233661</v>
      </c>
      <c r="I19" s="58">
        <f t="shared" si="3"/>
        <v>102.09752204525884</v>
      </c>
      <c r="J19" s="8"/>
      <c r="K19" s="19"/>
      <c r="O19" s="18"/>
      <c r="P19" s="9"/>
    </row>
    <row r="20" spans="1:16">
      <c r="A20" s="61">
        <v>40269</v>
      </c>
      <c r="B20" s="40">
        <v>9361665</v>
      </c>
      <c r="C20" s="49">
        <f t="shared" si="1"/>
        <v>102.65055588109391</v>
      </c>
      <c r="D20" s="40">
        <v>1840882</v>
      </c>
      <c r="E20" s="49">
        <f t="shared" si="0"/>
        <v>96.362438120723027</v>
      </c>
      <c r="F20" s="40">
        <v>1049270</v>
      </c>
      <c r="G20" s="49">
        <f t="shared" si="2"/>
        <v>92.251220981092928</v>
      </c>
      <c r="H20" s="66">
        <v>2228659</v>
      </c>
      <c r="I20" s="58">
        <f t="shared" si="3"/>
        <v>101.86888761717401</v>
      </c>
      <c r="J20" s="8"/>
      <c r="K20" s="19"/>
      <c r="O20" s="18"/>
      <c r="P20" s="9"/>
    </row>
    <row r="21" spans="1:16">
      <c r="A21" s="61">
        <v>40299</v>
      </c>
      <c r="B21" s="40">
        <v>9604589</v>
      </c>
      <c r="C21" s="49">
        <f t="shared" si="1"/>
        <v>105.31421492431525</v>
      </c>
      <c r="D21" s="40">
        <v>1850444</v>
      </c>
      <c r="E21" s="49">
        <f t="shared" si="0"/>
        <v>96.862968645390197</v>
      </c>
      <c r="F21" s="40">
        <v>1047511</v>
      </c>
      <c r="G21" s="49">
        <f t="shared" si="2"/>
        <v>92.096570702608133</v>
      </c>
      <c r="H21" s="66">
        <v>2220134</v>
      </c>
      <c r="I21" s="58">
        <f t="shared" si="3"/>
        <v>101.47922178362279</v>
      </c>
      <c r="J21" s="8"/>
      <c r="K21" s="19"/>
      <c r="O21" s="18"/>
      <c r="P21" s="9"/>
    </row>
    <row r="22" spans="1:16">
      <c r="A22" s="61">
        <v>40330</v>
      </c>
      <c r="B22" s="40">
        <v>9743072</v>
      </c>
      <c r="C22" s="49">
        <f t="shared" si="1"/>
        <v>106.83267952757562</v>
      </c>
      <c r="D22" s="40">
        <v>1849129</v>
      </c>
      <c r="E22" s="49">
        <f t="shared" si="0"/>
        <v>96.794133920443798</v>
      </c>
      <c r="F22" s="40">
        <v>1054916</v>
      </c>
      <c r="G22" s="49">
        <f t="shared" si="2"/>
        <v>92.747614086451179</v>
      </c>
      <c r="H22" s="66">
        <v>2250200</v>
      </c>
      <c r="I22" s="58">
        <f t="shared" si="3"/>
        <v>102.85349661664927</v>
      </c>
      <c r="J22" s="8"/>
      <c r="K22" s="19"/>
      <c r="O22" s="18"/>
      <c r="P22" s="9"/>
    </row>
    <row r="23" spans="1:16">
      <c r="A23" s="61">
        <v>40360</v>
      </c>
      <c r="B23" s="40">
        <v>9976855</v>
      </c>
      <c r="C23" s="49">
        <f t="shared" si="1"/>
        <v>109.39610760426388</v>
      </c>
      <c r="D23" s="40">
        <v>1859828.0926363636</v>
      </c>
      <c r="E23" s="49">
        <f t="shared" si="0"/>
        <v>97.354186467059762</v>
      </c>
      <c r="F23" s="40">
        <v>1068099</v>
      </c>
      <c r="G23" s="49">
        <f t="shared" si="2"/>
        <v>93.906655940496137</v>
      </c>
      <c r="H23" s="66">
        <v>2238882</v>
      </c>
      <c r="I23" s="58">
        <f t="shared" si="3"/>
        <v>102.33616665722023</v>
      </c>
      <c r="J23" s="8"/>
      <c r="K23" s="19"/>
      <c r="O23" s="18"/>
      <c r="P23" s="9"/>
    </row>
    <row r="24" spans="1:16">
      <c r="A24" s="61">
        <v>40391</v>
      </c>
      <c r="B24" s="40">
        <v>9937919</v>
      </c>
      <c r="C24" s="49">
        <f t="shared" si="1"/>
        <v>108.96917478368269</v>
      </c>
      <c r="D24" s="40">
        <v>1861234</v>
      </c>
      <c r="E24" s="49">
        <f t="shared" si="0"/>
        <v>97.427779810539619</v>
      </c>
      <c r="F24" s="40">
        <v>1075781</v>
      </c>
      <c r="G24" s="49">
        <f t="shared" si="2"/>
        <v>94.582053006624733</v>
      </c>
      <c r="H24" s="66">
        <v>2244534</v>
      </c>
      <c r="I24" s="58">
        <f t="shared" si="3"/>
        <v>102.59451167671952</v>
      </c>
      <c r="J24" s="8"/>
      <c r="K24" s="19"/>
      <c r="O24" s="18"/>
      <c r="P24" s="9"/>
    </row>
    <row r="25" spans="1:16">
      <c r="A25" s="61">
        <v>40422</v>
      </c>
      <c r="B25" s="40">
        <v>9959685</v>
      </c>
      <c r="C25" s="49">
        <f t="shared" si="1"/>
        <v>109.20783873921923</v>
      </c>
      <c r="D25" s="40">
        <v>1817693.7794000001</v>
      </c>
      <c r="E25" s="49">
        <f t="shared" si="0"/>
        <v>95.14863219905223</v>
      </c>
      <c r="F25" s="40">
        <v>1083929</v>
      </c>
      <c r="G25" s="49">
        <f t="shared" si="2"/>
        <v>95.298420527428661</v>
      </c>
      <c r="H25" s="66">
        <v>2246537</v>
      </c>
      <c r="I25" s="58">
        <f t="shared" si="3"/>
        <v>102.68606600687824</v>
      </c>
      <c r="J25" s="8"/>
      <c r="K25" s="19"/>
      <c r="O25" s="18"/>
      <c r="P25" s="9"/>
    </row>
    <row r="26" spans="1:16">
      <c r="A26" s="61">
        <v>40452</v>
      </c>
      <c r="B26" s="40">
        <v>9992591</v>
      </c>
      <c r="C26" s="49">
        <f t="shared" si="1"/>
        <v>109.56865267475561</v>
      </c>
      <c r="D26" s="40">
        <v>1824281.3330515001</v>
      </c>
      <c r="E26" s="49">
        <f t="shared" si="0"/>
        <v>95.493462954695246</v>
      </c>
      <c r="F26" s="40">
        <v>1089543</v>
      </c>
      <c r="G26" s="49">
        <f t="shared" si="2"/>
        <v>95.792000211006638</v>
      </c>
      <c r="H26" s="66">
        <v>2263441</v>
      </c>
      <c r="I26" s="58">
        <f t="shared" si="3"/>
        <v>103.45872421806294</v>
      </c>
      <c r="J26" s="8"/>
      <c r="K26" s="19"/>
      <c r="O26" s="18"/>
      <c r="P26" s="9"/>
    </row>
    <row r="27" spans="1:16">
      <c r="A27" s="61">
        <v>40483</v>
      </c>
      <c r="B27" s="40">
        <v>9914876</v>
      </c>
      <c r="C27" s="49">
        <f t="shared" si="1"/>
        <v>108.71650853690203</v>
      </c>
      <c r="D27" s="40">
        <v>1832451.5024645755</v>
      </c>
      <c r="E27" s="49">
        <f t="shared" si="0"/>
        <v>95.921136995998964</v>
      </c>
      <c r="F27" s="40">
        <v>1095643</v>
      </c>
      <c r="G27" s="49">
        <f t="shared" si="2"/>
        <v>96.328308737872618</v>
      </c>
      <c r="H27" s="66">
        <v>2260299</v>
      </c>
      <c r="I27" s="58">
        <f t="shared" si="3"/>
        <v>103.31510779002566</v>
      </c>
      <c r="J27" s="8"/>
      <c r="K27" s="19"/>
      <c r="O27" s="18"/>
      <c r="P27" s="9"/>
    </row>
    <row r="28" spans="1:16">
      <c r="A28" s="61">
        <v>40513</v>
      </c>
      <c r="B28" s="40">
        <v>10030810</v>
      </c>
      <c r="C28" s="49">
        <f t="shared" si="1"/>
        <v>109.98772359806033</v>
      </c>
      <c r="D28" s="40">
        <v>1862191.7550279992</v>
      </c>
      <c r="E28" s="49">
        <f t="shared" si="0"/>
        <v>97.477914262188548</v>
      </c>
      <c r="F28" s="40">
        <v>1101131</v>
      </c>
      <c r="G28" s="49">
        <f t="shared" si="2"/>
        <v>96.810810573190736</v>
      </c>
      <c r="H28" s="66">
        <v>2282511</v>
      </c>
      <c r="I28" s="58">
        <f t="shared" si="3"/>
        <v>104.33038726156107</v>
      </c>
      <c r="J28" s="8"/>
      <c r="K28" s="19"/>
      <c r="O28" s="18"/>
      <c r="P28" s="9"/>
    </row>
    <row r="29" spans="1:16">
      <c r="A29" s="61">
        <v>40544</v>
      </c>
      <c r="B29" s="40">
        <v>9960858</v>
      </c>
      <c r="C29" s="49">
        <f t="shared" si="1"/>
        <v>109.22070067158367</v>
      </c>
      <c r="D29" s="40">
        <v>1876534.0000000005</v>
      </c>
      <c r="E29" s="49">
        <f t="shared" si="0"/>
        <v>98.228670526645871</v>
      </c>
      <c r="F29" s="40">
        <v>1115031</v>
      </c>
      <c r="G29" s="49">
        <f t="shared" si="2"/>
        <v>98.032890659000088</v>
      </c>
      <c r="H29" s="66">
        <v>2287486</v>
      </c>
      <c r="I29" s="58">
        <f t="shared" si="3"/>
        <v>104.55778755738716</v>
      </c>
      <c r="J29" s="8"/>
      <c r="K29" s="19"/>
      <c r="O29" s="18"/>
      <c r="P29" s="9"/>
    </row>
    <row r="30" spans="1:16">
      <c r="A30" s="61">
        <v>40575</v>
      </c>
      <c r="B30" s="40">
        <v>9970036</v>
      </c>
      <c r="C30" s="49">
        <f t="shared" si="1"/>
        <v>109.32133734271821</v>
      </c>
      <c r="D30" s="40">
        <v>1883401.7738148256</v>
      </c>
      <c r="E30" s="49">
        <f t="shared" si="0"/>
        <v>98.588169630476642</v>
      </c>
      <c r="F30" s="40">
        <v>1144364</v>
      </c>
      <c r="G30" s="49">
        <f t="shared" si="2"/>
        <v>100.61183131778037</v>
      </c>
      <c r="H30" s="66">
        <v>2301439</v>
      </c>
      <c r="I30" s="58">
        <f t="shared" si="3"/>
        <v>105.19555968355021</v>
      </c>
      <c r="J30" s="8"/>
      <c r="K30" s="19"/>
      <c r="O30" s="18"/>
      <c r="P30" s="9"/>
    </row>
    <row r="31" spans="1:16">
      <c r="A31" s="61">
        <v>40603</v>
      </c>
      <c r="B31" s="40">
        <v>10252034</v>
      </c>
      <c r="C31" s="49">
        <f t="shared" si="1"/>
        <v>112.41344237503421</v>
      </c>
      <c r="D31" s="40">
        <v>1901118.7959576449</v>
      </c>
      <c r="E31" s="49">
        <f t="shared" si="0"/>
        <v>99.515581300491846</v>
      </c>
      <c r="F31" s="40">
        <v>1157888</v>
      </c>
      <c r="G31" s="49">
        <f t="shared" si="2"/>
        <v>101.80085369767144</v>
      </c>
      <c r="H31" s="66">
        <v>2306478</v>
      </c>
      <c r="I31" s="58">
        <f t="shared" si="3"/>
        <v>105.42588532991554</v>
      </c>
      <c r="J31" s="8"/>
      <c r="K31" s="19"/>
      <c r="O31" s="18"/>
      <c r="P31" s="9"/>
    </row>
    <row r="32" spans="1:16">
      <c r="A32" s="61">
        <v>40634</v>
      </c>
      <c r="B32" s="40">
        <v>10511792</v>
      </c>
      <c r="C32" s="49">
        <f t="shared" si="1"/>
        <v>115.26168604691962</v>
      </c>
      <c r="D32" s="40">
        <v>1906281.7196028521</v>
      </c>
      <c r="E32" s="49">
        <f t="shared" si="0"/>
        <v>99.785838660976268</v>
      </c>
      <c r="F32" s="40">
        <v>1195761</v>
      </c>
      <c r="G32" s="49">
        <f t="shared" si="2"/>
        <v>105.13062629406411</v>
      </c>
      <c r="H32" s="66">
        <v>2305863</v>
      </c>
      <c r="I32" s="58">
        <f t="shared" si="3"/>
        <v>105.39777453957726</v>
      </c>
      <c r="J32" s="8"/>
      <c r="K32" s="19"/>
      <c r="O32" s="18"/>
      <c r="P32" s="9"/>
    </row>
    <row r="33" spans="1:16">
      <c r="A33" s="61">
        <v>40664</v>
      </c>
      <c r="B33" s="40">
        <v>10771209</v>
      </c>
      <c r="C33" s="49">
        <f t="shared" si="1"/>
        <v>118.10619065747829</v>
      </c>
      <c r="D33" s="40">
        <v>1885039.9718485156</v>
      </c>
      <c r="E33" s="49">
        <f t="shared" si="0"/>
        <v>98.673922414550219</v>
      </c>
      <c r="F33" s="40">
        <v>1218210</v>
      </c>
      <c r="G33" s="49">
        <f t="shared" si="2"/>
        <v>107.10432959236155</v>
      </c>
      <c r="H33" s="66">
        <v>2312096</v>
      </c>
      <c r="I33" s="58">
        <f t="shared" si="3"/>
        <v>105.68267625694085</v>
      </c>
      <c r="J33" s="8"/>
      <c r="K33" s="19"/>
      <c r="O33" s="18"/>
      <c r="P33" s="9"/>
    </row>
    <row r="34" spans="1:16">
      <c r="A34" s="61">
        <v>40695</v>
      </c>
      <c r="B34" s="40">
        <v>11045909</v>
      </c>
      <c r="C34" s="49">
        <f t="shared" si="1"/>
        <v>121.1182731984084</v>
      </c>
      <c r="D34" s="40">
        <v>1889623.9999999995</v>
      </c>
      <c r="E34" s="49">
        <f t="shared" si="0"/>
        <v>98.913877028203373</v>
      </c>
      <c r="F34" s="40">
        <v>1199684</v>
      </c>
      <c r="G34" s="49">
        <f t="shared" si="2"/>
        <v>105.47553422044038</v>
      </c>
      <c r="H34" s="66">
        <v>2370551</v>
      </c>
      <c r="I34" s="58">
        <f t="shared" si="3"/>
        <v>108.3545725971445</v>
      </c>
      <c r="J34" s="8"/>
      <c r="K34" s="19"/>
      <c r="O34" s="18"/>
      <c r="P34" s="9"/>
    </row>
    <row r="35" spans="1:16">
      <c r="A35" s="61">
        <v>40725</v>
      </c>
      <c r="B35" s="40">
        <v>11112453</v>
      </c>
      <c r="C35" s="49">
        <f t="shared" si="1"/>
        <v>121.84792744159607</v>
      </c>
      <c r="D35" s="40">
        <v>1868398.0000000002</v>
      </c>
      <c r="E35" s="49">
        <f t="shared" si="0"/>
        <v>97.802785110551724</v>
      </c>
      <c r="F35" s="40">
        <v>1184844</v>
      </c>
      <c r="G35" s="49">
        <f t="shared" si="2"/>
        <v>104.1708098698353</v>
      </c>
      <c r="H35" s="66">
        <v>2376533</v>
      </c>
      <c r="I35" s="58">
        <f t="shared" si="3"/>
        <v>108.62800145536188</v>
      </c>
      <c r="J35" s="8"/>
      <c r="K35" s="19"/>
      <c r="O35" s="18"/>
      <c r="P35" s="9"/>
    </row>
    <row r="36" spans="1:16">
      <c r="A36" s="61">
        <v>40756</v>
      </c>
      <c r="B36" s="40">
        <v>10886860</v>
      </c>
      <c r="C36" s="49">
        <f t="shared" si="1"/>
        <v>119.37430262668509</v>
      </c>
      <c r="D36" s="40">
        <v>1876833</v>
      </c>
      <c r="E36" s="49">
        <f t="shared" si="0"/>
        <v>98.244321920378894</v>
      </c>
      <c r="F36" s="40">
        <v>1166692</v>
      </c>
      <c r="G36" s="49">
        <f t="shared" si="2"/>
        <v>102.57489636497115</v>
      </c>
      <c r="H36" s="66">
        <v>2509484</v>
      </c>
      <c r="I36" s="58">
        <f t="shared" si="3"/>
        <v>114.70500582327591</v>
      </c>
      <c r="J36" s="8"/>
      <c r="K36" s="19"/>
      <c r="O36" s="18"/>
      <c r="P36" s="9"/>
    </row>
    <row r="37" spans="1:16">
      <c r="A37" s="61">
        <v>40787</v>
      </c>
      <c r="B37" s="40">
        <v>11061597</v>
      </c>
      <c r="C37" s="49">
        <f t="shared" si="1"/>
        <v>121.29029194941718</v>
      </c>
      <c r="D37" s="40">
        <v>1864766</v>
      </c>
      <c r="E37" s="49">
        <f t="shared" si="0"/>
        <v>97.612665170623742</v>
      </c>
      <c r="F37" s="40">
        <v>1155959</v>
      </c>
      <c r="G37" s="49">
        <f t="shared" si="2"/>
        <v>101.63125711597891</v>
      </c>
      <c r="H37" s="66">
        <v>2537648</v>
      </c>
      <c r="I37" s="58">
        <f t="shared" si="3"/>
        <v>115.99234289496346</v>
      </c>
      <c r="J37" s="8"/>
      <c r="K37" s="19"/>
      <c r="O37" s="18"/>
      <c r="P37" s="9"/>
    </row>
    <row r="38" spans="1:16">
      <c r="A38" s="61">
        <v>40817</v>
      </c>
      <c r="B38" s="40">
        <v>11078121</v>
      </c>
      <c r="C38" s="49">
        <f t="shared" si="1"/>
        <v>121.47147743142057</v>
      </c>
      <c r="D38" s="40">
        <v>1869097</v>
      </c>
      <c r="E38" s="49">
        <f t="shared" si="0"/>
        <v>97.839374823660094</v>
      </c>
      <c r="F38" s="40">
        <v>1154076</v>
      </c>
      <c r="G38" s="49">
        <f t="shared" si="2"/>
        <v>101.46570482809554</v>
      </c>
      <c r="H38" s="66">
        <v>2579366</v>
      </c>
      <c r="I38" s="58">
        <f t="shared" si="3"/>
        <v>117.8992143605458</v>
      </c>
      <c r="J38" s="8"/>
      <c r="K38" s="19"/>
      <c r="O38" s="18"/>
      <c r="P38" s="9"/>
    </row>
    <row r="39" spans="1:16">
      <c r="A39" s="61">
        <v>40848</v>
      </c>
      <c r="B39" s="40">
        <v>10984191</v>
      </c>
      <c r="C39" s="49">
        <f t="shared" si="1"/>
        <v>120.44153599323504</v>
      </c>
      <c r="D39" s="40">
        <v>1878909</v>
      </c>
      <c r="E39" s="49">
        <f t="shared" si="0"/>
        <v>98.352991797936838</v>
      </c>
      <c r="F39" s="40">
        <v>1142647</v>
      </c>
      <c r="G39" s="49">
        <f t="shared" si="2"/>
        <v>100.46087365538222</v>
      </c>
      <c r="H39" s="66">
        <v>2543634</v>
      </c>
      <c r="I39" s="58">
        <f t="shared" si="3"/>
        <v>116.26595458758958</v>
      </c>
      <c r="J39" s="8"/>
      <c r="K39" s="19"/>
      <c r="O39" s="9"/>
    </row>
    <row r="40" spans="1:16">
      <c r="A40" s="61">
        <v>40878</v>
      </c>
      <c r="B40" s="40">
        <v>11030939</v>
      </c>
      <c r="C40" s="49">
        <f t="shared" si="1"/>
        <v>120.95412730966532</v>
      </c>
      <c r="D40" s="40">
        <v>1880740</v>
      </c>
      <c r="E40" s="49">
        <f t="shared" si="0"/>
        <v>98.448836954877393</v>
      </c>
      <c r="F40" s="40">
        <v>1121777</v>
      </c>
      <c r="G40" s="49">
        <f t="shared" si="2"/>
        <v>98.625995138055487</v>
      </c>
      <c r="H40" s="66">
        <v>2554200</v>
      </c>
      <c r="I40" s="58">
        <f t="shared" si="3"/>
        <v>116.74891167818218</v>
      </c>
      <c r="J40" s="8"/>
      <c r="K40" s="19"/>
      <c r="O40" s="9"/>
    </row>
    <row r="41" spans="1:16">
      <c r="A41" s="61">
        <v>40909</v>
      </c>
      <c r="B41" s="40">
        <v>10957242</v>
      </c>
      <c r="C41" s="49">
        <f t="shared" si="1"/>
        <v>120.14604049852981</v>
      </c>
      <c r="D41" s="40">
        <v>1900471</v>
      </c>
      <c r="E41" s="49">
        <f t="shared" si="0"/>
        <v>99.481671903863798</v>
      </c>
      <c r="F41" s="40">
        <v>1139504</v>
      </c>
      <c r="G41" s="49">
        <f t="shared" si="2"/>
        <v>100.18454288490028</v>
      </c>
      <c r="H41" s="66">
        <v>2563237</v>
      </c>
      <c r="I41" s="58">
        <f t="shared" si="3"/>
        <v>117.16198031604756</v>
      </c>
      <c r="J41" s="8"/>
      <c r="K41" s="19"/>
    </row>
    <row r="42" spans="1:16">
      <c r="A42" s="61">
        <v>40940</v>
      </c>
      <c r="B42" s="40">
        <v>10845430</v>
      </c>
      <c r="C42" s="49">
        <f t="shared" si="1"/>
        <v>118.92002312296927</v>
      </c>
      <c r="D42" s="40">
        <v>1921116</v>
      </c>
      <c r="E42" s="49">
        <f t="shared" si="0"/>
        <v>100.56235091262282</v>
      </c>
      <c r="F42" s="40">
        <v>1138592</v>
      </c>
      <c r="G42" s="49">
        <f t="shared" si="2"/>
        <v>100.10436036416228</v>
      </c>
      <c r="H42" s="66">
        <v>2576419</v>
      </c>
      <c r="I42" s="58">
        <f t="shared" si="3"/>
        <v>117.76451110993284</v>
      </c>
      <c r="J42" s="8"/>
      <c r="K42" s="19"/>
    </row>
    <row r="43" spans="1:16">
      <c r="A43" s="61">
        <v>40969</v>
      </c>
      <c r="B43" s="40">
        <v>11257343</v>
      </c>
      <c r="C43" s="49">
        <f t="shared" si="1"/>
        <v>123.43664473084021</v>
      </c>
      <c r="D43" s="40">
        <v>1932074</v>
      </c>
      <c r="E43" s="49">
        <f t="shared" si="0"/>
        <v>101.1359561719099</v>
      </c>
      <c r="F43" s="40">
        <v>1136096</v>
      </c>
      <c r="G43" s="49">
        <f t="shared" si="2"/>
        <v>99.8849134653004</v>
      </c>
      <c r="H43" s="66">
        <v>2574644</v>
      </c>
      <c r="I43" s="58">
        <f t="shared" si="3"/>
        <v>117.68337834107028</v>
      </c>
      <c r="J43" s="8"/>
      <c r="K43" s="19"/>
    </row>
    <row r="44" spans="1:16">
      <c r="A44" s="61">
        <v>41000</v>
      </c>
      <c r="B44" s="40">
        <v>11521869</v>
      </c>
      <c r="C44" s="49">
        <f t="shared" si="1"/>
        <v>126.3371694713647</v>
      </c>
      <c r="D44" s="40">
        <v>1937480</v>
      </c>
      <c r="E44" s="49">
        <f t="shared" si="0"/>
        <v>101.4189375582674</v>
      </c>
      <c r="F44" s="40">
        <v>1121103</v>
      </c>
      <c r="G44" s="49">
        <f t="shared" si="2"/>
        <v>98.566737441808328</v>
      </c>
      <c r="H44" s="66">
        <v>2569269</v>
      </c>
      <c r="I44" s="58">
        <f t="shared" si="3"/>
        <v>117.43769460437376</v>
      </c>
      <c r="J44" s="8"/>
      <c r="K44" s="19"/>
    </row>
    <row r="45" spans="1:16">
      <c r="A45" s="61">
        <v>41030</v>
      </c>
      <c r="B45" s="40">
        <v>11820778</v>
      </c>
      <c r="C45" s="49">
        <f t="shared" si="1"/>
        <v>129.61470343651536</v>
      </c>
      <c r="D45" s="40">
        <v>1931182</v>
      </c>
      <c r="E45" s="49">
        <f t="shared" si="0"/>
        <v>101.0892637197029</v>
      </c>
      <c r="F45" s="40">
        <v>1113613</v>
      </c>
      <c r="G45" s="49">
        <f t="shared" si="2"/>
        <v>97.908220906361407</v>
      </c>
      <c r="H45" s="66">
        <v>2574350</v>
      </c>
      <c r="I45" s="58">
        <f t="shared" si="3"/>
        <v>117.66994001203051</v>
      </c>
      <c r="J45" s="8"/>
      <c r="K45" s="19"/>
    </row>
    <row r="46" spans="1:16">
      <c r="A46" s="61">
        <v>41061</v>
      </c>
      <c r="B46" s="40">
        <v>12087084</v>
      </c>
      <c r="C46" s="49">
        <f t="shared" si="1"/>
        <v>132.53474585786566</v>
      </c>
      <c r="D46" s="40">
        <v>1935759</v>
      </c>
      <c r="E46" s="49">
        <f t="shared" si="0"/>
        <v>101.32885043915508</v>
      </c>
      <c r="F46" s="40">
        <v>1104403</v>
      </c>
      <c r="G46" s="49">
        <f t="shared" si="2"/>
        <v>97.098482950224422</v>
      </c>
      <c r="H46" s="66">
        <v>2610813</v>
      </c>
      <c r="I46" s="58">
        <f t="shared" si="3"/>
        <v>119.33661277317746</v>
      </c>
      <c r="J46" s="8"/>
      <c r="K46" s="19"/>
    </row>
    <row r="47" spans="1:16">
      <c r="A47" s="61">
        <v>41091</v>
      </c>
      <c r="B47" s="40">
        <v>12107944</v>
      </c>
      <c r="C47" s="49">
        <f t="shared" si="1"/>
        <v>132.76347553316162</v>
      </c>
      <c r="D47" s="40">
        <v>1938997</v>
      </c>
      <c r="E47" s="49">
        <f t="shared" si="0"/>
        <v>101.49834613449835</v>
      </c>
      <c r="F47" s="40">
        <v>1103934</v>
      </c>
      <c r="G47" s="49">
        <f t="shared" si="2"/>
        <v>97.057248737257169</v>
      </c>
      <c r="H47" s="66">
        <v>2613791</v>
      </c>
      <c r="I47" s="58">
        <f t="shared" si="3"/>
        <v>119.47273299045787</v>
      </c>
      <c r="J47" s="8"/>
      <c r="K47" s="19"/>
    </row>
    <row r="48" spans="1:16">
      <c r="A48" s="61">
        <v>41122</v>
      </c>
      <c r="B48" s="40">
        <v>11716148</v>
      </c>
      <c r="C48" s="49">
        <f t="shared" si="1"/>
        <v>128.46743661359028</v>
      </c>
      <c r="D48" s="40">
        <v>1937355</v>
      </c>
      <c r="E48" s="49">
        <f t="shared" si="0"/>
        <v>101.41239433346263</v>
      </c>
      <c r="F48" s="40">
        <v>1101083</v>
      </c>
      <c r="G48" s="49">
        <f t="shared" si="2"/>
        <v>96.80659044052031</v>
      </c>
      <c r="H48" s="66">
        <v>2600540</v>
      </c>
      <c r="I48" s="58">
        <f t="shared" si="3"/>
        <v>118.86704830302244</v>
      </c>
      <c r="J48" s="8"/>
      <c r="K48" s="19"/>
    </row>
    <row r="49" spans="1:11">
      <c r="A49" s="61">
        <v>41153</v>
      </c>
      <c r="B49" s="40">
        <v>12069085</v>
      </c>
      <c r="C49" s="49">
        <f t="shared" si="1"/>
        <v>132.33738701675099</v>
      </c>
      <c r="D49" s="40">
        <v>1937908</v>
      </c>
      <c r="E49" s="49">
        <f t="shared" si="0"/>
        <v>101.44134155999902</v>
      </c>
      <c r="F49" s="40">
        <v>1097163</v>
      </c>
      <c r="G49" s="49">
        <f t="shared" si="2"/>
        <v>96.461946272435938</v>
      </c>
      <c r="H49" s="66">
        <v>2613470</v>
      </c>
      <c r="I49" s="58">
        <f t="shared" si="3"/>
        <v>119.45806052915935</v>
      </c>
      <c r="J49" s="8"/>
      <c r="K49" s="19"/>
    </row>
    <row r="50" spans="1:11">
      <c r="A50" s="61">
        <v>41183</v>
      </c>
      <c r="B50" s="40">
        <v>11743906</v>
      </c>
      <c r="C50" s="49">
        <f t="shared" si="1"/>
        <v>128.77180278458093</v>
      </c>
      <c r="D50" s="40">
        <v>1987922</v>
      </c>
      <c r="E50" s="49">
        <f t="shared" si="0"/>
        <v>104.05936432309292</v>
      </c>
      <c r="F50" s="40">
        <v>1079239</v>
      </c>
      <c r="G50" s="49">
        <f t="shared" si="2"/>
        <v>94.886078397756307</v>
      </c>
      <c r="H50" s="66">
        <v>2688851</v>
      </c>
      <c r="I50" s="58">
        <f t="shared" si="3"/>
        <v>122.90362066979557</v>
      </c>
      <c r="J50" s="8"/>
      <c r="K50" s="19"/>
    </row>
    <row r="51" spans="1:11">
      <c r="A51" s="61">
        <v>41214</v>
      </c>
      <c r="B51" s="40">
        <v>11996881</v>
      </c>
      <c r="C51" s="49">
        <f t="shared" si="1"/>
        <v>131.54567093453286</v>
      </c>
      <c r="D51" s="40">
        <v>1933781</v>
      </c>
      <c r="E51" s="49">
        <f t="shared" si="0"/>
        <v>101.22531044984409</v>
      </c>
      <c r="F51" s="40">
        <v>1071133</v>
      </c>
      <c r="G51" s="49">
        <f t="shared" si="2"/>
        <v>94.173403493038975</v>
      </c>
      <c r="H51" s="66">
        <v>2622715</v>
      </c>
      <c r="I51" s="58">
        <f t="shared" si="3"/>
        <v>119.88063655627734</v>
      </c>
      <c r="J51" s="8"/>
      <c r="K51" s="19"/>
    </row>
    <row r="52" spans="1:11">
      <c r="A52" s="61">
        <v>41244</v>
      </c>
      <c r="B52" s="40">
        <v>11939620</v>
      </c>
      <c r="C52" s="49">
        <f t="shared" si="1"/>
        <v>130.91780468634869</v>
      </c>
      <c r="D52" s="40">
        <v>1910505</v>
      </c>
      <c r="E52" s="49">
        <f t="shared" si="0"/>
        <v>100.00690964539385</v>
      </c>
      <c r="F52" s="40">
        <v>1056852</v>
      </c>
      <c r="G52" s="49">
        <f t="shared" si="2"/>
        <v>92.917826104158152</v>
      </c>
      <c r="H52" s="66">
        <v>2662608</v>
      </c>
      <c r="I52" s="58">
        <f t="shared" si="3"/>
        <v>121.70408982288832</v>
      </c>
      <c r="J52" s="8"/>
      <c r="K52" s="19"/>
    </row>
    <row r="53" spans="1:11">
      <c r="A53" s="61">
        <v>41275</v>
      </c>
      <c r="B53" s="40">
        <v>11818115</v>
      </c>
      <c r="C53" s="49">
        <f t="shared" si="1"/>
        <v>129.58550367020118</v>
      </c>
      <c r="D53" s="40">
        <v>1913440</v>
      </c>
      <c r="E53" s="49">
        <f t="shared" si="0"/>
        <v>100.16054456381032</v>
      </c>
      <c r="F53" s="40">
        <v>1050279</v>
      </c>
      <c r="G53" s="49">
        <f t="shared" si="2"/>
        <v>92.339931686602398</v>
      </c>
      <c r="H53" s="66">
        <v>2667984</v>
      </c>
      <c r="I53" s="58">
        <f t="shared" si="3"/>
        <v>121.949819268187</v>
      </c>
      <c r="J53" s="8"/>
      <c r="K53" s="19"/>
    </row>
    <row r="54" spans="1:11">
      <c r="A54" s="61">
        <v>41306</v>
      </c>
      <c r="B54" s="40">
        <v>11748042</v>
      </c>
      <c r="C54" s="49">
        <f t="shared" si="1"/>
        <v>128.81715398002794</v>
      </c>
      <c r="D54" s="40">
        <v>1927111.9999999998</v>
      </c>
      <c r="E54" s="49">
        <f t="shared" si="0"/>
        <v>100.87621632005894</v>
      </c>
      <c r="F54" s="40">
        <v>1042120</v>
      </c>
      <c r="G54" s="49">
        <f t="shared" si="2"/>
        <v>91.622597052061494</v>
      </c>
      <c r="H54" s="66">
        <v>2670744</v>
      </c>
      <c r="I54" s="58">
        <f t="shared" si="3"/>
        <v>122.07597501019303</v>
      </c>
      <c r="K54" s="19"/>
    </row>
    <row r="55" spans="1:11">
      <c r="A55" s="61">
        <v>41334</v>
      </c>
      <c r="B55" s="40">
        <v>12030850</v>
      </c>
      <c r="C55" s="49">
        <f t="shared" si="1"/>
        <v>131.91814065361862</v>
      </c>
      <c r="D55" s="40">
        <v>1938193</v>
      </c>
      <c r="E55" s="49">
        <f t="shared" si="0"/>
        <v>101.45626011255393</v>
      </c>
      <c r="F55" s="40">
        <v>1034903</v>
      </c>
      <c r="G55" s="49">
        <f t="shared" si="2"/>
        <v>90.988082521177589</v>
      </c>
      <c r="H55" s="66">
        <v>2651342</v>
      </c>
      <c r="I55" s="58">
        <f t="shared" si="3"/>
        <v>121.18913671077243</v>
      </c>
      <c r="K55" s="19"/>
    </row>
    <row r="56" spans="1:11">
      <c r="A56" s="61">
        <v>41365</v>
      </c>
      <c r="B56" s="40">
        <v>12262422</v>
      </c>
      <c r="C56" s="49">
        <f t="shared" si="1"/>
        <v>134.45732513912378</v>
      </c>
      <c r="D56" s="40">
        <v>1948982</v>
      </c>
      <c r="E56" s="49">
        <f t="shared" si="0"/>
        <v>102.02101893190492</v>
      </c>
      <c r="F56" s="40">
        <v>1027778</v>
      </c>
      <c r="G56" s="49">
        <f t="shared" si="2"/>
        <v>90.361656577912001</v>
      </c>
      <c r="H56" s="66">
        <v>2649513</v>
      </c>
      <c r="I56" s="58">
        <f t="shared" si="3"/>
        <v>121.10553567739235</v>
      </c>
      <c r="J56" s="9"/>
      <c r="K56" s="19"/>
    </row>
    <row r="57" spans="1:11">
      <c r="A57" s="61">
        <v>41395</v>
      </c>
      <c r="B57" s="40">
        <v>12354071</v>
      </c>
      <c r="C57" s="49">
        <f t="shared" si="1"/>
        <v>135.46225543688027</v>
      </c>
      <c r="D57" s="40">
        <v>1958586</v>
      </c>
      <c r="E57" s="49">
        <f t="shared" si="0"/>
        <v>102.52374798010651</v>
      </c>
      <c r="F57" s="40">
        <v>1022716</v>
      </c>
      <c r="G57" s="49">
        <f t="shared" si="2"/>
        <v>89.916608420043872</v>
      </c>
      <c r="H57" s="66">
        <v>2650756</v>
      </c>
      <c r="I57" s="58">
        <f t="shared" si="3"/>
        <v>121.16235146989722</v>
      </c>
      <c r="K57" s="19"/>
    </row>
    <row r="58" spans="1:11">
      <c r="A58" s="61">
        <v>41426</v>
      </c>
      <c r="B58" s="40">
        <v>12561253</v>
      </c>
      <c r="C58" s="49">
        <f t="shared" si="1"/>
        <v>137.73400383511463</v>
      </c>
      <c r="D58" s="40">
        <v>1961927</v>
      </c>
      <c r="E58" s="49">
        <f t="shared" si="0"/>
        <v>102.69863529268892</v>
      </c>
      <c r="F58" s="40">
        <v>1012428</v>
      </c>
      <c r="G58" s="49">
        <f t="shared" si="2"/>
        <v>89.012093317683679</v>
      </c>
      <c r="H58" s="66">
        <v>2663305</v>
      </c>
      <c r="I58" s="58">
        <f t="shared" si="3"/>
        <v>121.73594871860504</v>
      </c>
      <c r="K58" s="19"/>
    </row>
    <row r="59" spans="1:11">
      <c r="A59" s="61">
        <v>41456</v>
      </c>
      <c r="B59" s="40">
        <v>12615267</v>
      </c>
      <c r="C59" s="49">
        <f t="shared" si="1"/>
        <v>138.32626676327553</v>
      </c>
      <c r="D59" s="40">
        <v>1966920</v>
      </c>
      <c r="E59" s="49">
        <f t="shared" si="0"/>
        <v>102.95999786429142</v>
      </c>
      <c r="F59" s="40">
        <v>1003774</v>
      </c>
      <c r="G59" s="49">
        <f t="shared" si="2"/>
        <v>88.251238564979047</v>
      </c>
      <c r="H59" s="66">
        <v>2668898</v>
      </c>
      <c r="I59" s="58">
        <f t="shared" si="3"/>
        <v>121.99159693057595</v>
      </c>
      <c r="K59" s="19"/>
    </row>
    <row r="60" spans="1:11">
      <c r="A60" s="61">
        <v>41487</v>
      </c>
      <c r="B60" s="40">
        <v>12542642</v>
      </c>
      <c r="C60" s="49">
        <f t="shared" si="1"/>
        <v>137.52993442059244</v>
      </c>
      <c r="D60" s="40">
        <v>1945347</v>
      </c>
      <c r="E60" s="49">
        <f t="shared" si="0"/>
        <v>101.83074195458164</v>
      </c>
      <c r="F60" s="40">
        <v>986334</v>
      </c>
      <c r="G60" s="49">
        <f t="shared" si="2"/>
        <v>86.717923694726153</v>
      </c>
      <c r="H60" s="66">
        <v>2663081</v>
      </c>
      <c r="I60" s="58">
        <f t="shared" si="3"/>
        <v>121.72570999171761</v>
      </c>
      <c r="K60" s="19"/>
    </row>
    <row r="61" spans="1:11">
      <c r="A61" s="61">
        <v>41518</v>
      </c>
      <c r="B61" s="40">
        <v>12679379</v>
      </c>
      <c r="C61" s="49">
        <f t="shared" si="1"/>
        <v>139.02925415266071</v>
      </c>
      <c r="D61" s="40">
        <v>1913073</v>
      </c>
      <c r="E61" s="49">
        <f t="shared" si="0"/>
        <v>100.14133365578346</v>
      </c>
      <c r="F61" s="40">
        <v>970007</v>
      </c>
      <c r="G61" s="49">
        <f t="shared" si="2"/>
        <v>85.282463150768635</v>
      </c>
      <c r="H61" s="66">
        <v>2707070</v>
      </c>
      <c r="I61" s="58">
        <f t="shared" si="3"/>
        <v>123.73638569284185</v>
      </c>
      <c r="K61" s="19"/>
    </row>
    <row r="62" spans="1:11">
      <c r="A62" s="61">
        <v>41548</v>
      </c>
      <c r="B62" s="40">
        <v>12412998</v>
      </c>
      <c r="C62" s="49">
        <f t="shared" si="1"/>
        <v>136.10838935711828</v>
      </c>
      <c r="D62" s="40">
        <v>1896377</v>
      </c>
      <c r="E62" s="49">
        <f t="shared" si="0"/>
        <v>99.267368205057338</v>
      </c>
      <c r="F62" s="40">
        <v>960369</v>
      </c>
      <c r="G62" s="49">
        <f t="shared" si="2"/>
        <v>84.43509567832038</v>
      </c>
      <c r="H62" s="66">
        <v>2756891</v>
      </c>
      <c r="I62" s="58">
        <f t="shared" si="3"/>
        <v>126.0136339618571</v>
      </c>
    </row>
    <row r="63" spans="1:11">
      <c r="A63" s="61">
        <v>41579</v>
      </c>
      <c r="B63" s="40">
        <v>12557625</v>
      </c>
      <c r="C63" s="49">
        <f t="shared" si="1"/>
        <v>137.69422285419546</v>
      </c>
      <c r="D63" s="40">
        <v>1860055</v>
      </c>
      <c r="E63" s="49">
        <f t="shared" si="0"/>
        <v>97.366064114180844</v>
      </c>
      <c r="F63" s="40">
        <v>940806</v>
      </c>
      <c r="G63" s="49">
        <f t="shared" si="2"/>
        <v>82.715127856831998</v>
      </c>
      <c r="H63" s="66">
        <v>2766055</v>
      </c>
      <c r="I63" s="58">
        <f t="shared" si="3"/>
        <v>126.43250759219882</v>
      </c>
    </row>
    <row r="64" spans="1:11">
      <c r="A64" s="61">
        <v>41609</v>
      </c>
      <c r="B64" s="40">
        <v>12484113</v>
      </c>
      <c r="C64" s="49">
        <f t="shared" si="1"/>
        <v>136.88816456606713</v>
      </c>
      <c r="D64" s="40">
        <v>1832463</v>
      </c>
      <c r="E64" s="49">
        <f t="shared" si="0"/>
        <v>95.921738843670852</v>
      </c>
      <c r="F64" s="40">
        <v>928454</v>
      </c>
      <c r="G64" s="49">
        <f t="shared" si="2"/>
        <v>81.629147049643706</v>
      </c>
      <c r="H64" s="66">
        <v>2823400</v>
      </c>
      <c r="I64" s="58">
        <f t="shared" si="3"/>
        <v>129.053667383987</v>
      </c>
    </row>
    <row r="65" spans="1:9">
      <c r="A65" s="61">
        <v>41640</v>
      </c>
      <c r="B65" s="40">
        <v>12447958</v>
      </c>
      <c r="C65" s="49">
        <f t="shared" si="1"/>
        <v>136.49172538052898</v>
      </c>
      <c r="D65" s="40">
        <v>1849023</v>
      </c>
      <c r="E65" s="49">
        <f t="shared" si="0"/>
        <v>96.788585265809346</v>
      </c>
      <c r="F65" s="40">
        <v>908141</v>
      </c>
      <c r="G65" s="49">
        <f t="shared" si="2"/>
        <v>79.84323965518</v>
      </c>
      <c r="H65" s="67">
        <v>2838873</v>
      </c>
      <c r="I65" s="58">
        <f t="shared" si="3"/>
        <v>129.76091658545772</v>
      </c>
    </row>
    <row r="66" spans="1:9">
      <c r="A66" s="61">
        <v>41671</v>
      </c>
      <c r="B66" s="40">
        <v>12486017</v>
      </c>
      <c r="C66" s="49">
        <f t="shared" si="1"/>
        <v>136.90904190555725</v>
      </c>
      <c r="D66" s="40">
        <v>1925354</v>
      </c>
      <c r="E66" s="49">
        <f t="shared" ref="E66:E76" si="4">(D66/$D$2)*100</f>
        <v>100.7841924064044</v>
      </c>
      <c r="F66" s="40">
        <v>929946</v>
      </c>
      <c r="G66" s="49">
        <f t="shared" si="2"/>
        <v>81.760322840149286</v>
      </c>
      <c r="H66" s="67">
        <v>2836699</v>
      </c>
      <c r="I66" s="58">
        <f t="shared" si="3"/>
        <v>129.66154608432689</v>
      </c>
    </row>
    <row r="67" spans="1:9">
      <c r="A67" s="61">
        <v>41699</v>
      </c>
      <c r="B67" s="40">
        <v>12700185</v>
      </c>
      <c r="C67" s="49">
        <f t="shared" ref="C67:C76" si="5">(B67/$B$2)*100</f>
        <v>139.25739171853837</v>
      </c>
      <c r="D67" s="40">
        <v>1928800</v>
      </c>
      <c r="E67" s="49">
        <f t="shared" si="4"/>
        <v>100.96457602782283</v>
      </c>
      <c r="F67" s="40">
        <v>942484</v>
      </c>
      <c r="G67" s="49">
        <f t="shared" ref="G67:G83" si="6">(F67/$F$2)*100</f>
        <v>82.862656661435466</v>
      </c>
      <c r="H67" s="67">
        <v>2849623</v>
      </c>
      <c r="I67" s="58">
        <f t="shared" ref="I67:I83" si="7">(H67/$H$2)*100</f>
        <v>130.25228405885073</v>
      </c>
    </row>
    <row r="68" spans="1:9">
      <c r="A68" s="61">
        <v>41730</v>
      </c>
      <c r="B68" s="40">
        <v>12868737</v>
      </c>
      <c r="C68" s="49">
        <f t="shared" si="5"/>
        <v>141.10556258289532</v>
      </c>
      <c r="D68" s="40">
        <v>1902614</v>
      </c>
      <c r="E68" s="49">
        <f t="shared" si="4"/>
        <v>99.593848949917103</v>
      </c>
      <c r="F68" s="40">
        <v>913407</v>
      </c>
      <c r="G68" s="49">
        <f t="shared" si="6"/>
        <v>80.306223376897407</v>
      </c>
      <c r="H68" s="67">
        <v>2844868</v>
      </c>
      <c r="I68" s="58">
        <f t="shared" si="7"/>
        <v>130.03493965550342</v>
      </c>
    </row>
    <row r="69" spans="1:9">
      <c r="A69" s="61">
        <v>41760</v>
      </c>
      <c r="B69" s="40">
        <v>13068558</v>
      </c>
      <c r="C69" s="49">
        <f t="shared" si="5"/>
        <v>143.29659769542243</v>
      </c>
      <c r="D69" s="40">
        <v>1904808</v>
      </c>
      <c r="E69" s="49">
        <f t="shared" si="4"/>
        <v>99.708695631690773</v>
      </c>
      <c r="F69" s="40">
        <v>911396</v>
      </c>
      <c r="G69" s="49">
        <f t="shared" si="6"/>
        <v>80.129417401892908</v>
      </c>
      <c r="H69" s="67">
        <v>2849314</v>
      </c>
      <c r="I69" s="58">
        <f t="shared" si="7"/>
        <v>130.23816010077834</v>
      </c>
    </row>
    <row r="70" spans="1:9">
      <c r="A70" s="61">
        <v>41791</v>
      </c>
      <c r="B70" s="40">
        <v>13351474</v>
      </c>
      <c r="C70" s="49">
        <f t="shared" si="5"/>
        <v>146.39876858784976</v>
      </c>
      <c r="D70" s="40">
        <v>1906518</v>
      </c>
      <c r="E70" s="49">
        <f t="shared" si="4"/>
        <v>99.79820694702029</v>
      </c>
      <c r="F70" s="40">
        <v>911356</v>
      </c>
      <c r="G70" s="49">
        <f t="shared" si="6"/>
        <v>80.125900624667551</v>
      </c>
      <c r="H70" s="67">
        <v>2852087</v>
      </c>
      <c r="I70" s="58">
        <f t="shared" si="7"/>
        <v>130.36491005461264</v>
      </c>
    </row>
    <row r="71" spans="1:9">
      <c r="A71" s="61">
        <v>41821</v>
      </c>
      <c r="B71" s="40">
        <v>13109755</v>
      </c>
      <c r="C71" s="49">
        <f t="shared" si="5"/>
        <v>143.74832235664812</v>
      </c>
      <c r="D71" s="40">
        <v>1948562</v>
      </c>
      <c r="E71" s="49">
        <f t="shared" si="4"/>
        <v>101.99903369656083</v>
      </c>
      <c r="F71" s="40">
        <v>927355</v>
      </c>
      <c r="G71" s="49">
        <f t="shared" si="6"/>
        <v>81.532523595377199</v>
      </c>
      <c r="H71" s="67">
        <v>2864800</v>
      </c>
      <c r="I71" s="58">
        <f t="shared" si="7"/>
        <v>130.94600351407732</v>
      </c>
    </row>
    <row r="72" spans="1:9">
      <c r="A72" s="61">
        <v>41852</v>
      </c>
      <c r="B72" s="40">
        <v>13212186</v>
      </c>
      <c r="C72" s="49">
        <f t="shared" si="5"/>
        <v>144.87147716826084</v>
      </c>
      <c r="D72" s="40">
        <v>1983848</v>
      </c>
      <c r="E72" s="49">
        <f t="shared" si="4"/>
        <v>103.84610754025523</v>
      </c>
      <c r="F72" s="40">
        <v>925809</v>
      </c>
      <c r="G72" s="49">
        <f t="shared" si="6"/>
        <v>81.396600155617392</v>
      </c>
      <c r="H72" s="67">
        <v>2859563</v>
      </c>
      <c r="I72" s="58">
        <f t="shared" si="7"/>
        <v>130.70662756448112</v>
      </c>
    </row>
    <row r="73" spans="1:9">
      <c r="A73" s="61">
        <v>41883</v>
      </c>
      <c r="B73" s="40">
        <v>13321597</v>
      </c>
      <c r="C73" s="49">
        <f t="shared" si="5"/>
        <v>146.07116760468494</v>
      </c>
      <c r="D73" s="40">
        <v>1984653</v>
      </c>
      <c r="E73" s="49">
        <f t="shared" si="4"/>
        <v>103.88824590799808</v>
      </c>
      <c r="F73" s="40">
        <v>922896</v>
      </c>
      <c r="G73" s="49">
        <f t="shared" si="6"/>
        <v>81.140490854181223</v>
      </c>
      <c r="H73" s="67">
        <v>2879940</v>
      </c>
      <c r="I73" s="58">
        <f t="shared" si="7"/>
        <v>131.63803175102342</v>
      </c>
    </row>
    <row r="74" spans="1:9">
      <c r="A74" s="61">
        <v>41913</v>
      </c>
      <c r="B74" s="41">
        <v>13211467</v>
      </c>
      <c r="C74" s="49">
        <f t="shared" si="5"/>
        <v>144.8635933410059</v>
      </c>
      <c r="D74" s="40">
        <v>2001958</v>
      </c>
      <c r="E74" s="49">
        <f t="shared" si="4"/>
        <v>104.79408994997313</v>
      </c>
      <c r="F74" s="40">
        <v>922888</v>
      </c>
      <c r="G74" s="49">
        <f t="shared" si="6"/>
        <v>81.139787498736155</v>
      </c>
      <c r="H74" s="67">
        <v>2908367</v>
      </c>
      <c r="I74" s="58">
        <f t="shared" si="7"/>
        <v>132.93739018508327</v>
      </c>
    </row>
    <row r="75" spans="1:9" s="33" customFormat="1">
      <c r="A75" s="62">
        <v>41944</v>
      </c>
      <c r="B75" s="42">
        <v>13237370</v>
      </c>
      <c r="C75" s="50">
        <f t="shared" si="5"/>
        <v>145.14761945697865</v>
      </c>
      <c r="D75" s="42">
        <v>1990727</v>
      </c>
      <c r="E75" s="50">
        <f t="shared" si="4"/>
        <v>104.20619428771241</v>
      </c>
      <c r="F75" s="42">
        <v>878159</v>
      </c>
      <c r="G75" s="50">
        <f t="shared" si="6"/>
        <v>77.207239285918376</v>
      </c>
      <c r="H75" s="68">
        <v>2929226</v>
      </c>
      <c r="I75" s="58">
        <f t="shared" si="7"/>
        <v>133.89082591787445</v>
      </c>
    </row>
    <row r="76" spans="1:9">
      <c r="A76" s="63">
        <v>41974</v>
      </c>
      <c r="B76" s="43">
        <v>13240122</v>
      </c>
      <c r="C76" s="50">
        <f t="shared" si="5"/>
        <v>145.17779510733408</v>
      </c>
      <c r="D76" s="53">
        <v>1963165</v>
      </c>
      <c r="E76" s="50">
        <f t="shared" si="4"/>
        <v>102.76343939115556</v>
      </c>
      <c r="F76" s="42">
        <v>864468</v>
      </c>
      <c r="G76" s="50">
        <f t="shared" si="6"/>
        <v>76.003534361111477</v>
      </c>
      <c r="H76" s="69">
        <v>2910148</v>
      </c>
      <c r="I76" s="58">
        <f t="shared" si="7"/>
        <v>133.01879720555888</v>
      </c>
    </row>
    <row r="77" spans="1:9">
      <c r="A77" s="63">
        <v>42005</v>
      </c>
      <c r="B77" s="44">
        <v>13058277</v>
      </c>
      <c r="C77" s="50">
        <f t="shared" ref="C77:C83" si="8">(B77/$B$2)*100</f>
        <v>143.18386664116943</v>
      </c>
      <c r="D77" s="54">
        <v>1971494</v>
      </c>
      <c r="E77" s="50">
        <f t="shared" ref="E77:E83" si="9">(D77/$D$2)*100</f>
        <v>103.19942754634828</v>
      </c>
      <c r="F77" s="44">
        <v>850325</v>
      </c>
      <c r="G77" s="50">
        <f t="shared" si="6"/>
        <v>74.760089853658101</v>
      </c>
      <c r="H77" s="69">
        <v>2926680</v>
      </c>
      <c r="I77" s="58">
        <f t="shared" si="7"/>
        <v>133.77445181673411</v>
      </c>
    </row>
    <row r="78" spans="1:9">
      <c r="A78" s="63">
        <v>42036</v>
      </c>
      <c r="B78" s="44">
        <v>13019198</v>
      </c>
      <c r="C78" s="50">
        <f t="shared" si="8"/>
        <v>142.75536582712863</v>
      </c>
      <c r="D78" s="45">
        <v>2027866</v>
      </c>
      <c r="E78" s="50">
        <f t="shared" si="9"/>
        <v>106.150264895913</v>
      </c>
      <c r="F78" s="44">
        <v>886675</v>
      </c>
      <c r="G78" s="50">
        <f t="shared" si="6"/>
        <v>77.955961157195546</v>
      </c>
      <c r="H78" s="69">
        <v>2929385</v>
      </c>
      <c r="I78" s="58">
        <f t="shared" si="7"/>
        <v>133.89809358562044</v>
      </c>
    </row>
    <row r="79" spans="1:9">
      <c r="A79" s="63">
        <v>42064</v>
      </c>
      <c r="B79" s="45">
        <v>13328128</v>
      </c>
      <c r="C79" s="50">
        <f t="shared" si="8"/>
        <v>146.14277994933298</v>
      </c>
      <c r="D79" s="45">
        <v>2025815</v>
      </c>
      <c r="E79" s="50">
        <f t="shared" si="9"/>
        <v>106.04290366331601</v>
      </c>
      <c r="F79" s="45">
        <v>872201</v>
      </c>
      <c r="G79" s="50">
        <f t="shared" si="6"/>
        <v>76.683415318202393</v>
      </c>
      <c r="H79" s="70">
        <v>2926533</v>
      </c>
      <c r="I79" s="58">
        <f t="shared" si="7"/>
        <v>133.76773265221422</v>
      </c>
    </row>
    <row r="80" spans="1:9">
      <c r="A80" s="63">
        <v>42095</v>
      </c>
      <c r="B80" s="44">
        <v>13681271</v>
      </c>
      <c r="C80" s="50">
        <f t="shared" si="8"/>
        <v>150.01498914027468</v>
      </c>
      <c r="D80" s="44">
        <v>1949831</v>
      </c>
      <c r="E80" s="50">
        <f t="shared" si="9"/>
        <v>102.06546051477905</v>
      </c>
      <c r="F80" s="44">
        <v>839337</v>
      </c>
      <c r="G80" s="50">
        <f t="shared" si="6"/>
        <v>73.794031149854277</v>
      </c>
      <c r="H80" s="69">
        <v>2928695</v>
      </c>
      <c r="I80" s="58">
        <f t="shared" si="7"/>
        <v>133.86655465011893</v>
      </c>
    </row>
    <row r="81" spans="1:9">
      <c r="A81" s="63">
        <v>42125</v>
      </c>
      <c r="B81" s="44">
        <v>13830442</v>
      </c>
      <c r="C81" s="50">
        <f t="shared" si="8"/>
        <v>151.65064754840384</v>
      </c>
      <c r="D81" s="44">
        <v>2026587</v>
      </c>
      <c r="E81" s="50">
        <f t="shared" si="9"/>
        <v>106.08331461971039</v>
      </c>
      <c r="F81" s="44">
        <v>848248</v>
      </c>
      <c r="G81" s="50">
        <f t="shared" si="6"/>
        <v>74.577481196231773</v>
      </c>
      <c r="H81" s="69">
        <v>2928677</v>
      </c>
      <c r="I81" s="58">
        <f t="shared" si="7"/>
        <v>133.86573189527977</v>
      </c>
    </row>
    <row r="82" spans="1:9">
      <c r="A82" s="63">
        <v>42156</v>
      </c>
      <c r="B82" s="46">
        <v>14033585</v>
      </c>
      <c r="C82" s="50">
        <f t="shared" si="8"/>
        <v>153.87810835514634</v>
      </c>
      <c r="D82" s="44">
        <v>1996411</v>
      </c>
      <c r="E82" s="50">
        <f t="shared" si="9"/>
        <v>104.50372780603578</v>
      </c>
      <c r="F82" s="44">
        <v>833523</v>
      </c>
      <c r="G82" s="50">
        <f t="shared" si="6"/>
        <v>73.282867580149542</v>
      </c>
      <c r="H82" s="69">
        <v>2936848</v>
      </c>
      <c r="I82" s="58">
        <f t="shared" si="7"/>
        <v>134.23921688366062</v>
      </c>
    </row>
    <row r="83" spans="1:9" ht="15" thickBot="1">
      <c r="A83" s="64">
        <v>42186</v>
      </c>
      <c r="B83" s="47">
        <v>13891275</v>
      </c>
      <c r="C83" s="51">
        <f t="shared" si="8"/>
        <v>152.31768073811045</v>
      </c>
      <c r="D83" s="47">
        <v>2010252</v>
      </c>
      <c r="E83" s="51">
        <f t="shared" si="9"/>
        <v>105.22824600222052</v>
      </c>
      <c r="F83" s="47">
        <v>828946</v>
      </c>
      <c r="G83" s="51">
        <f t="shared" si="6"/>
        <v>72.880460346138804</v>
      </c>
      <c r="H83" s="71">
        <v>2948014</v>
      </c>
      <c r="I83" s="59">
        <f t="shared" si="7"/>
        <v>134.7495991355589</v>
      </c>
    </row>
    <row r="85" spans="1:9">
      <c r="B85" s="8"/>
    </row>
    <row r="86" spans="1:9">
      <c r="E86" s="8"/>
    </row>
  </sheetData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2060"/>
  </sheetPr>
  <dimension ref="A1:J98"/>
  <sheetViews>
    <sheetView zoomScaleNormal="100" workbookViewId="0">
      <pane ySplit="1" topLeftCell="A83" activePane="bottomLeft" state="frozen"/>
      <selection activeCell="X1" sqref="X1"/>
      <selection pane="bottomLeft" activeCell="D92" sqref="D92"/>
    </sheetView>
  </sheetViews>
  <sheetFormatPr defaultColWidth="9.1796875" defaultRowHeight="14.5"/>
  <cols>
    <col min="1" max="1" width="17.26953125" style="7" bestFit="1" customWidth="1"/>
    <col min="2" max="2" width="34.453125" style="7" bestFit="1" customWidth="1"/>
    <col min="3" max="3" width="13.453125" style="7" bestFit="1" customWidth="1"/>
    <col min="4" max="5" width="13.453125" style="7" customWidth="1"/>
    <col min="6" max="6" width="21.81640625" style="7" customWidth="1"/>
    <col min="7" max="7" width="30" style="7" customWidth="1"/>
    <col min="8" max="8" width="26.7265625" style="7" customWidth="1"/>
    <col min="9" max="9" width="22" style="7" customWidth="1"/>
    <col min="10" max="10" width="27.1796875" style="7" customWidth="1"/>
    <col min="11" max="16384" width="9.1796875" style="7"/>
  </cols>
  <sheetData>
    <row r="1" spans="1:10" ht="63" customHeight="1" thickBot="1">
      <c r="A1" s="6" t="s">
        <v>1</v>
      </c>
      <c r="B1" s="6" t="s">
        <v>91</v>
      </c>
      <c r="C1" s="4">
        <v>41821</v>
      </c>
      <c r="D1" s="4">
        <v>42156</v>
      </c>
      <c r="E1" s="4">
        <v>42186</v>
      </c>
      <c r="F1" s="1" t="s">
        <v>265</v>
      </c>
      <c r="G1" s="1" t="s">
        <v>266</v>
      </c>
      <c r="H1" s="1" t="s">
        <v>267</v>
      </c>
      <c r="I1" s="1" t="s">
        <v>268</v>
      </c>
      <c r="J1" s="30" t="s">
        <v>269</v>
      </c>
    </row>
    <row r="2" spans="1:10">
      <c r="A2" s="79">
        <v>1</v>
      </c>
      <c r="B2" s="78" t="s">
        <v>2</v>
      </c>
      <c r="C2" s="72">
        <v>105133</v>
      </c>
      <c r="D2" s="73">
        <v>113931</v>
      </c>
      <c r="E2" s="72">
        <v>116744</v>
      </c>
      <c r="F2" s="74">
        <f t="shared" ref="F2:F33" si="0">E2/$E$90</f>
        <v>8.4041241714673427E-3</v>
      </c>
      <c r="G2" s="74">
        <f>(E2-C2)/C2</f>
        <v>0.11044106037114892</v>
      </c>
      <c r="H2" s="72">
        <f>E2-C2</f>
        <v>11611</v>
      </c>
      <c r="I2" s="76">
        <f>H2/$H$90</f>
        <v>1.4856945439656054E-2</v>
      </c>
      <c r="J2" s="73">
        <f>E2-D2</f>
        <v>2813</v>
      </c>
    </row>
    <row r="3" spans="1:10">
      <c r="A3" s="80">
        <v>2</v>
      </c>
      <c r="B3" s="3" t="s">
        <v>3</v>
      </c>
      <c r="C3" s="45">
        <v>34955</v>
      </c>
      <c r="D3" s="44">
        <v>104182</v>
      </c>
      <c r="E3" s="45">
        <v>97717</v>
      </c>
      <c r="F3" s="75">
        <f t="shared" si="0"/>
        <v>7.0344154874192617E-3</v>
      </c>
      <c r="G3" s="75">
        <f t="shared" ref="G3:G66" si="1">(E3-C3)/C3</f>
        <v>1.7955085109426405</v>
      </c>
      <c r="H3" s="45">
        <f t="shared" ref="H3:H66" si="2">E3-C3</f>
        <v>62762</v>
      </c>
      <c r="I3" s="77">
        <f t="shared" ref="I3:I66" si="3">H3/$H$90</f>
        <v>8.0307605691473022E-2</v>
      </c>
      <c r="J3" s="44">
        <f t="shared" ref="J3:J66" si="4">E3-D3</f>
        <v>-6465</v>
      </c>
    </row>
    <row r="4" spans="1:10">
      <c r="A4" s="80">
        <v>3</v>
      </c>
      <c r="B4" s="3" t="s">
        <v>4</v>
      </c>
      <c r="C4" s="45">
        <v>7636</v>
      </c>
      <c r="D4" s="44">
        <v>7287</v>
      </c>
      <c r="E4" s="45">
        <v>7391</v>
      </c>
      <c r="F4" s="75">
        <f t="shared" si="0"/>
        <v>5.3206059199029608E-4</v>
      </c>
      <c r="G4" s="75">
        <f t="shared" si="1"/>
        <v>-3.2084861183865901E-2</v>
      </c>
      <c r="H4" s="45">
        <f t="shared" si="2"/>
        <v>-245</v>
      </c>
      <c r="I4" s="77">
        <f t="shared" si="3"/>
        <v>-3.1349165728324291E-4</v>
      </c>
      <c r="J4" s="44">
        <f t="shared" si="4"/>
        <v>104</v>
      </c>
    </row>
    <row r="5" spans="1:10">
      <c r="A5" s="80">
        <v>5</v>
      </c>
      <c r="B5" s="3" t="s">
        <v>5</v>
      </c>
      <c r="C5" s="45">
        <v>53345</v>
      </c>
      <c r="D5" s="44">
        <v>31533</v>
      </c>
      <c r="E5" s="45">
        <v>28242</v>
      </c>
      <c r="F5" s="75">
        <f t="shared" si="0"/>
        <v>2.0330747177634881E-3</v>
      </c>
      <c r="G5" s="75">
        <f t="shared" si="1"/>
        <v>-0.47057831099446995</v>
      </c>
      <c r="H5" s="45">
        <f t="shared" si="2"/>
        <v>-25103</v>
      </c>
      <c r="I5" s="77">
        <f t="shared" si="3"/>
        <v>-3.2120739072576517E-2</v>
      </c>
      <c r="J5" s="44">
        <f t="shared" si="4"/>
        <v>-3291</v>
      </c>
    </row>
    <row r="6" spans="1:10">
      <c r="A6" s="80">
        <v>6</v>
      </c>
      <c r="B6" s="3" t="s">
        <v>6</v>
      </c>
      <c r="C6" s="45">
        <v>3271</v>
      </c>
      <c r="D6" s="44">
        <v>1509</v>
      </c>
      <c r="E6" s="45">
        <v>2289</v>
      </c>
      <c r="F6" s="75">
        <f t="shared" si="0"/>
        <v>1.6477969084911212E-4</v>
      </c>
      <c r="G6" s="75">
        <f t="shared" si="1"/>
        <v>-0.30021400183430141</v>
      </c>
      <c r="H6" s="45">
        <f t="shared" si="2"/>
        <v>-982</v>
      </c>
      <c r="I6" s="77">
        <f t="shared" si="3"/>
        <v>-1.2565257447026308E-3</v>
      </c>
      <c r="J6" s="44">
        <f t="shared" si="4"/>
        <v>780</v>
      </c>
    </row>
    <row r="7" spans="1:10">
      <c r="A7" s="80">
        <v>7</v>
      </c>
      <c r="B7" s="3" t="s">
        <v>7</v>
      </c>
      <c r="C7" s="45">
        <v>25452</v>
      </c>
      <c r="D7" s="44">
        <v>24661</v>
      </c>
      <c r="E7" s="45">
        <v>24628</v>
      </c>
      <c r="F7" s="75">
        <f t="shared" si="0"/>
        <v>1.7729114138191058E-3</v>
      </c>
      <c r="G7" s="75">
        <f t="shared" si="1"/>
        <v>-3.2374666038032372E-2</v>
      </c>
      <c r="H7" s="45">
        <f t="shared" si="2"/>
        <v>-824</v>
      </c>
      <c r="I7" s="77">
        <f t="shared" si="3"/>
        <v>-1.0543556146995598E-3</v>
      </c>
      <c r="J7" s="44">
        <f t="shared" si="4"/>
        <v>-33</v>
      </c>
    </row>
    <row r="8" spans="1:10">
      <c r="A8" s="80">
        <v>8</v>
      </c>
      <c r="B8" s="3" t="s">
        <v>8</v>
      </c>
      <c r="C8" s="45">
        <v>60517</v>
      </c>
      <c r="D8" s="44">
        <v>64229</v>
      </c>
      <c r="E8" s="45">
        <v>64902</v>
      </c>
      <c r="F8" s="75">
        <f t="shared" si="0"/>
        <v>4.6721413261201728E-3</v>
      </c>
      <c r="G8" s="75">
        <f t="shared" si="1"/>
        <v>7.2458978468859986E-2</v>
      </c>
      <c r="H8" s="45">
        <f t="shared" si="2"/>
        <v>4385</v>
      </c>
      <c r="I8" s="77">
        <f t="shared" si="3"/>
        <v>5.6108608864776331E-3</v>
      </c>
      <c r="J8" s="44">
        <f t="shared" si="4"/>
        <v>673</v>
      </c>
    </row>
    <row r="9" spans="1:10">
      <c r="A9" s="80">
        <v>9</v>
      </c>
      <c r="B9" s="3" t="s">
        <v>9</v>
      </c>
      <c r="C9" s="45">
        <v>10658</v>
      </c>
      <c r="D9" s="44">
        <v>8327</v>
      </c>
      <c r="E9" s="45">
        <v>9014</v>
      </c>
      <c r="F9" s="75">
        <f t="shared" si="0"/>
        <v>6.4889651957793649E-4</v>
      </c>
      <c r="G9" s="75">
        <f t="shared" si="1"/>
        <v>-0.15425032839181835</v>
      </c>
      <c r="H9" s="45">
        <f t="shared" si="2"/>
        <v>-1644</v>
      </c>
      <c r="I9" s="77">
        <f t="shared" si="3"/>
        <v>-2.1035929982598013E-3</v>
      </c>
      <c r="J9" s="44">
        <f t="shared" si="4"/>
        <v>687</v>
      </c>
    </row>
    <row r="10" spans="1:10" s="25" customFormat="1">
      <c r="A10" s="80">
        <v>10</v>
      </c>
      <c r="B10" s="3" t="s">
        <v>10</v>
      </c>
      <c r="C10" s="45">
        <v>427800</v>
      </c>
      <c r="D10" s="45">
        <v>434847</v>
      </c>
      <c r="E10" s="45">
        <v>437545</v>
      </c>
      <c r="F10" s="75">
        <f t="shared" si="0"/>
        <v>3.1497828673033974E-2</v>
      </c>
      <c r="G10" s="75">
        <f t="shared" si="1"/>
        <v>2.2779336138382421E-2</v>
      </c>
      <c r="H10" s="45">
        <f t="shared" si="2"/>
        <v>9745</v>
      </c>
      <c r="I10" s="77">
        <f t="shared" si="3"/>
        <v>1.246929061316409E-2</v>
      </c>
      <c r="J10" s="44">
        <f t="shared" si="4"/>
        <v>2698</v>
      </c>
    </row>
    <row r="11" spans="1:10">
      <c r="A11" s="81">
        <v>11</v>
      </c>
      <c r="B11" s="3" t="s">
        <v>11</v>
      </c>
      <c r="C11" s="45">
        <v>15041</v>
      </c>
      <c r="D11" s="45">
        <v>15785</v>
      </c>
      <c r="E11" s="45">
        <v>15915</v>
      </c>
      <c r="F11" s="75">
        <f t="shared" si="0"/>
        <v>1.1456831716311138E-3</v>
      </c>
      <c r="G11" s="75">
        <f t="shared" si="1"/>
        <v>5.8107838574562864E-2</v>
      </c>
      <c r="H11" s="45">
        <f t="shared" si="2"/>
        <v>874</v>
      </c>
      <c r="I11" s="77">
        <f t="shared" si="3"/>
        <v>1.118333503941038E-3</v>
      </c>
      <c r="J11" s="44">
        <f t="shared" si="4"/>
        <v>130</v>
      </c>
    </row>
    <row r="12" spans="1:10" ht="16.5" customHeight="1">
      <c r="A12" s="81">
        <v>12</v>
      </c>
      <c r="B12" s="3" t="s">
        <v>12</v>
      </c>
      <c r="C12" s="45">
        <v>3212</v>
      </c>
      <c r="D12" s="45">
        <v>4062</v>
      </c>
      <c r="E12" s="45">
        <v>3509</v>
      </c>
      <c r="F12" s="75">
        <f t="shared" si="0"/>
        <v>2.5260460252928549E-4</v>
      </c>
      <c r="G12" s="75">
        <f t="shared" si="1"/>
        <v>9.2465753424657529E-2</v>
      </c>
      <c r="H12" s="45">
        <f t="shared" si="2"/>
        <v>297</v>
      </c>
      <c r="I12" s="77">
        <f t="shared" si="3"/>
        <v>3.8002866209438016E-4</v>
      </c>
      <c r="J12" s="44">
        <f t="shared" si="4"/>
        <v>-553</v>
      </c>
    </row>
    <row r="13" spans="1:10">
      <c r="A13" s="81">
        <v>13</v>
      </c>
      <c r="B13" s="3" t="s">
        <v>13</v>
      </c>
      <c r="C13" s="45">
        <v>435675</v>
      </c>
      <c r="D13" s="45">
        <v>424270</v>
      </c>
      <c r="E13" s="45">
        <v>418688</v>
      </c>
      <c r="F13" s="75">
        <f t="shared" si="0"/>
        <v>3.0140357886515097E-2</v>
      </c>
      <c r="G13" s="75">
        <f t="shared" si="1"/>
        <v>-3.8990072875423193E-2</v>
      </c>
      <c r="H13" s="45">
        <f t="shared" si="2"/>
        <v>-16987</v>
      </c>
      <c r="I13" s="77">
        <f t="shared" si="3"/>
        <v>-2.1735848090899786E-2</v>
      </c>
      <c r="J13" s="44">
        <f t="shared" si="4"/>
        <v>-5582</v>
      </c>
    </row>
    <row r="14" spans="1:10" s="25" customFormat="1">
      <c r="A14" s="81">
        <v>14</v>
      </c>
      <c r="B14" s="3" t="s">
        <v>14</v>
      </c>
      <c r="C14" s="45">
        <v>487739</v>
      </c>
      <c r="D14" s="45">
        <v>485501</v>
      </c>
      <c r="E14" s="45">
        <v>479179</v>
      </c>
      <c r="F14" s="75">
        <f t="shared" si="0"/>
        <v>3.4494961765568675E-2</v>
      </c>
      <c r="G14" s="75">
        <f t="shared" si="1"/>
        <v>-1.7550370177492471E-2</v>
      </c>
      <c r="H14" s="45">
        <f t="shared" si="2"/>
        <v>-8560</v>
      </c>
      <c r="I14" s="77">
        <f t="shared" si="3"/>
        <v>-1.0953014638141058E-2</v>
      </c>
      <c r="J14" s="44">
        <f t="shared" si="4"/>
        <v>-6322</v>
      </c>
    </row>
    <row r="15" spans="1:10">
      <c r="A15" s="81">
        <v>15</v>
      </c>
      <c r="B15" s="3" t="s">
        <v>15</v>
      </c>
      <c r="C15" s="45">
        <v>64314</v>
      </c>
      <c r="D15" s="45">
        <v>62292</v>
      </c>
      <c r="E15" s="45">
        <v>61368</v>
      </c>
      <c r="F15" s="75">
        <f t="shared" si="0"/>
        <v>4.4177370327777689E-3</v>
      </c>
      <c r="G15" s="75">
        <f t="shared" si="1"/>
        <v>-4.580651180147402E-2</v>
      </c>
      <c r="H15" s="45">
        <f t="shared" si="2"/>
        <v>-2946</v>
      </c>
      <c r="I15" s="77">
        <f t="shared" si="3"/>
        <v>-3.7695772341078924E-3</v>
      </c>
      <c r="J15" s="44">
        <f t="shared" si="4"/>
        <v>-924</v>
      </c>
    </row>
    <row r="16" spans="1:10">
      <c r="A16" s="81">
        <v>16</v>
      </c>
      <c r="B16" s="3" t="s">
        <v>16</v>
      </c>
      <c r="C16" s="45">
        <v>66709</v>
      </c>
      <c r="D16" s="45">
        <v>70434</v>
      </c>
      <c r="E16" s="45">
        <v>66461</v>
      </c>
      <c r="F16" s="75">
        <f t="shared" si="0"/>
        <v>4.7843700452262303E-3</v>
      </c>
      <c r="G16" s="75">
        <f t="shared" si="1"/>
        <v>-3.7176392990451064E-3</v>
      </c>
      <c r="H16" s="45">
        <f t="shared" si="2"/>
        <v>-248</v>
      </c>
      <c r="I16" s="77">
        <f t="shared" si="3"/>
        <v>-3.173303306377316E-4</v>
      </c>
      <c r="J16" s="44">
        <f t="shared" si="4"/>
        <v>-3973</v>
      </c>
    </row>
    <row r="17" spans="1:10">
      <c r="A17" s="81">
        <v>17</v>
      </c>
      <c r="B17" s="3" t="s">
        <v>17</v>
      </c>
      <c r="C17" s="45">
        <v>48462</v>
      </c>
      <c r="D17" s="45">
        <v>52059</v>
      </c>
      <c r="E17" s="45">
        <v>51191</v>
      </c>
      <c r="F17" s="75">
        <f t="shared" si="0"/>
        <v>3.6851188965735687E-3</v>
      </c>
      <c r="G17" s="75">
        <f t="shared" si="1"/>
        <v>5.6312162106392637E-2</v>
      </c>
      <c r="H17" s="45">
        <f t="shared" si="2"/>
        <v>2729</v>
      </c>
      <c r="I17" s="77">
        <f t="shared" si="3"/>
        <v>3.4919131947998773E-3</v>
      </c>
      <c r="J17" s="44">
        <f t="shared" si="4"/>
        <v>-868</v>
      </c>
    </row>
    <row r="18" spans="1:10">
      <c r="A18" s="81">
        <v>18</v>
      </c>
      <c r="B18" s="3" t="s">
        <v>18</v>
      </c>
      <c r="C18" s="45">
        <v>64311</v>
      </c>
      <c r="D18" s="45">
        <v>63266</v>
      </c>
      <c r="E18" s="45">
        <v>63060</v>
      </c>
      <c r="F18" s="75">
        <f t="shared" si="0"/>
        <v>4.5395401070096155E-3</v>
      </c>
      <c r="G18" s="75">
        <f t="shared" si="1"/>
        <v>-1.9452348742827821E-2</v>
      </c>
      <c r="H18" s="45">
        <f t="shared" si="2"/>
        <v>-1251</v>
      </c>
      <c r="I18" s="77">
        <f t="shared" si="3"/>
        <v>-1.6007267888217833E-3</v>
      </c>
      <c r="J18" s="44">
        <f t="shared" si="4"/>
        <v>-206</v>
      </c>
    </row>
    <row r="19" spans="1:10">
      <c r="A19" s="81">
        <v>19</v>
      </c>
      <c r="B19" s="3" t="s">
        <v>19</v>
      </c>
      <c r="C19" s="45">
        <v>7985</v>
      </c>
      <c r="D19" s="45">
        <v>7764</v>
      </c>
      <c r="E19" s="45">
        <v>7781</v>
      </c>
      <c r="F19" s="75">
        <f t="shared" si="0"/>
        <v>5.6013576867494164E-4</v>
      </c>
      <c r="G19" s="75">
        <f t="shared" si="1"/>
        <v>-2.5547902316844083E-2</v>
      </c>
      <c r="H19" s="45">
        <f t="shared" si="2"/>
        <v>-204</v>
      </c>
      <c r="I19" s="77">
        <f t="shared" si="3"/>
        <v>-2.6102978810523084E-4</v>
      </c>
      <c r="J19" s="44">
        <f t="shared" si="4"/>
        <v>17</v>
      </c>
    </row>
    <row r="20" spans="1:10">
      <c r="A20" s="81">
        <v>20</v>
      </c>
      <c r="B20" s="3" t="s">
        <v>20</v>
      </c>
      <c r="C20" s="45">
        <v>70829</v>
      </c>
      <c r="D20" s="45">
        <v>74083</v>
      </c>
      <c r="E20" s="45">
        <v>73715</v>
      </c>
      <c r="F20" s="75">
        <f t="shared" si="0"/>
        <v>5.3065683315606377E-3</v>
      </c>
      <c r="G20" s="75">
        <f t="shared" si="1"/>
        <v>4.074602210958788E-2</v>
      </c>
      <c r="H20" s="45">
        <f t="shared" si="2"/>
        <v>2886</v>
      </c>
      <c r="I20" s="77">
        <f t="shared" si="3"/>
        <v>3.6928037670181184E-3</v>
      </c>
      <c r="J20" s="44">
        <f t="shared" si="4"/>
        <v>-368</v>
      </c>
    </row>
    <row r="21" spans="1:10">
      <c r="A21" s="81">
        <v>21</v>
      </c>
      <c r="B21" s="3" t="s">
        <v>21</v>
      </c>
      <c r="C21" s="45">
        <v>18116</v>
      </c>
      <c r="D21" s="45">
        <v>19195</v>
      </c>
      <c r="E21" s="45">
        <v>19266</v>
      </c>
      <c r="F21" s="75">
        <f t="shared" si="0"/>
        <v>1.3869137282214916E-3</v>
      </c>
      <c r="G21" s="75">
        <f t="shared" si="1"/>
        <v>6.3479796864650037E-2</v>
      </c>
      <c r="H21" s="45">
        <f t="shared" si="2"/>
        <v>1150</v>
      </c>
      <c r="I21" s="77">
        <f t="shared" si="3"/>
        <v>1.4714914525539974E-3</v>
      </c>
      <c r="J21" s="44">
        <f t="shared" si="4"/>
        <v>71</v>
      </c>
    </row>
    <row r="22" spans="1:10">
      <c r="A22" s="81">
        <v>22</v>
      </c>
      <c r="B22" s="3" t="s">
        <v>22</v>
      </c>
      <c r="C22" s="45">
        <v>187406</v>
      </c>
      <c r="D22" s="45">
        <v>196620</v>
      </c>
      <c r="E22" s="45">
        <v>195225</v>
      </c>
      <c r="F22" s="75">
        <f t="shared" si="0"/>
        <v>1.4053785559640854E-2</v>
      </c>
      <c r="G22" s="75">
        <f t="shared" si="1"/>
        <v>4.1722250088044137E-2</v>
      </c>
      <c r="H22" s="45">
        <f t="shared" si="2"/>
        <v>7819</v>
      </c>
      <c r="I22" s="77">
        <f t="shared" si="3"/>
        <v>1.0004862319582352E-2</v>
      </c>
      <c r="J22" s="44">
        <f t="shared" si="4"/>
        <v>-1395</v>
      </c>
    </row>
    <row r="23" spans="1:10">
      <c r="A23" s="81">
        <v>23</v>
      </c>
      <c r="B23" s="3" t="s">
        <v>23</v>
      </c>
      <c r="C23" s="45">
        <v>224470</v>
      </c>
      <c r="D23" s="45">
        <v>232606</v>
      </c>
      <c r="E23" s="45">
        <v>230741</v>
      </c>
      <c r="F23" s="75">
        <f t="shared" si="0"/>
        <v>1.6610498316389246E-2</v>
      </c>
      <c r="G23" s="75">
        <f t="shared" si="1"/>
        <v>2.7936918073684678E-2</v>
      </c>
      <c r="H23" s="45">
        <f t="shared" si="2"/>
        <v>6271</v>
      </c>
      <c r="I23" s="77">
        <f t="shared" si="3"/>
        <v>8.0241068686661889E-3</v>
      </c>
      <c r="J23" s="44">
        <f t="shared" si="4"/>
        <v>-1865</v>
      </c>
    </row>
    <row r="24" spans="1:10">
      <c r="A24" s="81">
        <v>24</v>
      </c>
      <c r="B24" s="3" t="s">
        <v>24</v>
      </c>
      <c r="C24" s="45">
        <v>151353</v>
      </c>
      <c r="D24" s="45">
        <v>148818</v>
      </c>
      <c r="E24" s="45">
        <v>148850</v>
      </c>
      <c r="F24" s="75">
        <f t="shared" si="0"/>
        <v>1.0715359101306396E-2</v>
      </c>
      <c r="G24" s="75">
        <f t="shared" si="1"/>
        <v>-1.6537498430820665E-2</v>
      </c>
      <c r="H24" s="45">
        <f t="shared" si="2"/>
        <v>-2503</v>
      </c>
      <c r="I24" s="77">
        <f t="shared" si="3"/>
        <v>-3.2027331354283961E-3</v>
      </c>
      <c r="J24" s="44">
        <f t="shared" si="4"/>
        <v>32</v>
      </c>
    </row>
    <row r="25" spans="1:10">
      <c r="A25" s="81">
        <v>25</v>
      </c>
      <c r="B25" s="3" t="s">
        <v>25</v>
      </c>
      <c r="C25" s="45">
        <v>402724</v>
      </c>
      <c r="D25" s="45">
        <v>402285</v>
      </c>
      <c r="E25" s="45">
        <v>406179</v>
      </c>
      <c r="F25" s="75">
        <f t="shared" si="0"/>
        <v>2.923986459126322E-2</v>
      </c>
      <c r="G25" s="75">
        <f t="shared" si="1"/>
        <v>8.5790764891091661E-3</v>
      </c>
      <c r="H25" s="45">
        <f t="shared" si="2"/>
        <v>3455</v>
      </c>
      <c r="I25" s="77">
        <f t="shared" si="3"/>
        <v>4.4208721465861401E-3</v>
      </c>
      <c r="J25" s="44">
        <f t="shared" si="4"/>
        <v>3894</v>
      </c>
    </row>
    <row r="26" spans="1:10">
      <c r="A26" s="81">
        <v>26</v>
      </c>
      <c r="B26" s="3" t="s">
        <v>26</v>
      </c>
      <c r="C26" s="45">
        <v>33879</v>
      </c>
      <c r="D26" s="45">
        <v>33713</v>
      </c>
      <c r="E26" s="45">
        <v>34097</v>
      </c>
      <c r="F26" s="75">
        <f t="shared" si="0"/>
        <v>2.4545623061957957E-3</v>
      </c>
      <c r="G26" s="75">
        <f t="shared" si="1"/>
        <v>6.4346645414563594E-3</v>
      </c>
      <c r="H26" s="45">
        <f t="shared" si="2"/>
        <v>218</v>
      </c>
      <c r="I26" s="77">
        <f t="shared" si="3"/>
        <v>2.7894359709284471E-4</v>
      </c>
      <c r="J26" s="44">
        <f t="shared" si="4"/>
        <v>384</v>
      </c>
    </row>
    <row r="27" spans="1:10">
      <c r="A27" s="81">
        <v>27</v>
      </c>
      <c r="B27" s="3" t="s">
        <v>27</v>
      </c>
      <c r="C27" s="45">
        <v>118504</v>
      </c>
      <c r="D27" s="45">
        <v>126648</v>
      </c>
      <c r="E27" s="45">
        <v>127845</v>
      </c>
      <c r="F27" s="75">
        <f t="shared" si="0"/>
        <v>9.2032588801243941E-3</v>
      </c>
      <c r="G27" s="75">
        <f t="shared" si="1"/>
        <v>7.882434348207655E-2</v>
      </c>
      <c r="H27" s="45">
        <f t="shared" si="2"/>
        <v>9341</v>
      </c>
      <c r="I27" s="77">
        <f t="shared" si="3"/>
        <v>1.1952349268092946E-2</v>
      </c>
      <c r="J27" s="44">
        <f t="shared" si="4"/>
        <v>1197</v>
      </c>
    </row>
    <row r="28" spans="1:10">
      <c r="A28" s="81">
        <v>28</v>
      </c>
      <c r="B28" s="3" t="s">
        <v>28</v>
      </c>
      <c r="C28" s="45">
        <v>128826</v>
      </c>
      <c r="D28" s="45">
        <v>141914</v>
      </c>
      <c r="E28" s="45">
        <v>141558</v>
      </c>
      <c r="F28" s="75">
        <f t="shared" si="0"/>
        <v>1.0190425284936048E-2</v>
      </c>
      <c r="G28" s="75">
        <f t="shared" si="1"/>
        <v>9.8830981323645845E-2</v>
      </c>
      <c r="H28" s="45">
        <f t="shared" si="2"/>
        <v>12732</v>
      </c>
      <c r="I28" s="77">
        <f t="shared" si="3"/>
        <v>1.6291329716449993E-2</v>
      </c>
      <c r="J28" s="44">
        <f t="shared" si="4"/>
        <v>-356</v>
      </c>
    </row>
    <row r="29" spans="1:10">
      <c r="A29" s="81">
        <v>29</v>
      </c>
      <c r="B29" s="3" t="s">
        <v>29</v>
      </c>
      <c r="C29" s="45">
        <v>150458</v>
      </c>
      <c r="D29" s="45">
        <v>163169</v>
      </c>
      <c r="E29" s="45">
        <v>164318</v>
      </c>
      <c r="F29" s="75">
        <f t="shared" si="0"/>
        <v>1.1828863801198955E-2</v>
      </c>
      <c r="G29" s="75">
        <f t="shared" si="1"/>
        <v>9.2118730808597754E-2</v>
      </c>
      <c r="H29" s="45">
        <f t="shared" si="2"/>
        <v>13860</v>
      </c>
      <c r="I29" s="77">
        <f t="shared" si="3"/>
        <v>1.7734670897737743E-2</v>
      </c>
      <c r="J29" s="44">
        <f t="shared" si="4"/>
        <v>1149</v>
      </c>
    </row>
    <row r="30" spans="1:10">
      <c r="A30" s="81">
        <v>30</v>
      </c>
      <c r="B30" s="3" t="s">
        <v>30</v>
      </c>
      <c r="C30" s="45">
        <v>44884</v>
      </c>
      <c r="D30" s="45">
        <v>44283</v>
      </c>
      <c r="E30" s="45">
        <v>45847</v>
      </c>
      <c r="F30" s="75">
        <f t="shared" si="0"/>
        <v>3.3004169883613997E-3</v>
      </c>
      <c r="G30" s="75">
        <f t="shared" si="1"/>
        <v>2.1455307013635148E-2</v>
      </c>
      <c r="H30" s="45">
        <f t="shared" si="2"/>
        <v>963</v>
      </c>
      <c r="I30" s="77">
        <f t="shared" si="3"/>
        <v>1.2322141467908691E-3</v>
      </c>
      <c r="J30" s="44">
        <f t="shared" si="4"/>
        <v>1564</v>
      </c>
    </row>
    <row r="31" spans="1:10">
      <c r="A31" s="81">
        <v>31</v>
      </c>
      <c r="B31" s="3" t="s">
        <v>31</v>
      </c>
      <c r="C31" s="45">
        <v>162123</v>
      </c>
      <c r="D31" s="45">
        <v>168702</v>
      </c>
      <c r="E31" s="45">
        <v>167786</v>
      </c>
      <c r="F31" s="75">
        <f t="shared" si="0"/>
        <v>1.2078516910794725E-2</v>
      </c>
      <c r="G31" s="75">
        <f t="shared" si="1"/>
        <v>3.4930268993295217E-2</v>
      </c>
      <c r="H31" s="45">
        <f t="shared" si="2"/>
        <v>5663</v>
      </c>
      <c r="I31" s="77">
        <f t="shared" si="3"/>
        <v>7.2461357354898148E-3</v>
      </c>
      <c r="J31" s="44">
        <f t="shared" si="4"/>
        <v>-916</v>
      </c>
    </row>
    <row r="32" spans="1:10">
      <c r="A32" s="81">
        <v>32</v>
      </c>
      <c r="B32" s="3" t="s">
        <v>32</v>
      </c>
      <c r="C32" s="45">
        <v>50610</v>
      </c>
      <c r="D32" s="45">
        <v>54306</v>
      </c>
      <c r="E32" s="45">
        <v>54068</v>
      </c>
      <c r="F32" s="75">
        <f t="shared" si="0"/>
        <v>3.8922273153472234E-3</v>
      </c>
      <c r="G32" s="75">
        <f t="shared" si="1"/>
        <v>6.8326417704011058E-2</v>
      </c>
      <c r="H32" s="45">
        <f t="shared" si="2"/>
        <v>3458</v>
      </c>
      <c r="I32" s="77">
        <f t="shared" si="3"/>
        <v>4.4247108199406285E-3</v>
      </c>
      <c r="J32" s="44">
        <f t="shared" si="4"/>
        <v>-238</v>
      </c>
    </row>
    <row r="33" spans="1:10">
      <c r="A33" s="81">
        <v>33</v>
      </c>
      <c r="B33" s="3" t="s">
        <v>33</v>
      </c>
      <c r="C33" s="45">
        <v>168391</v>
      </c>
      <c r="D33" s="45">
        <v>162045</v>
      </c>
      <c r="E33" s="45">
        <v>162224</v>
      </c>
      <c r="F33" s="75">
        <f t="shared" si="0"/>
        <v>1.1678121698692165E-2</v>
      </c>
      <c r="G33" s="75">
        <f t="shared" si="1"/>
        <v>-3.6623097433948371E-2</v>
      </c>
      <c r="H33" s="45">
        <f t="shared" si="2"/>
        <v>-6167</v>
      </c>
      <c r="I33" s="77">
        <f t="shared" si="3"/>
        <v>-7.8910328590439151E-3</v>
      </c>
      <c r="J33" s="44">
        <f t="shared" si="4"/>
        <v>179</v>
      </c>
    </row>
    <row r="34" spans="1:10">
      <c r="A34" s="81">
        <v>35</v>
      </c>
      <c r="B34" s="3" t="s">
        <v>34</v>
      </c>
      <c r="C34" s="45">
        <v>95410</v>
      </c>
      <c r="D34" s="44">
        <v>91089</v>
      </c>
      <c r="E34" s="45">
        <v>89494</v>
      </c>
      <c r="F34" s="75">
        <f t="shared" ref="F34:F65" si="5">E34/$E$90</f>
        <v>6.4424611851683885E-3</v>
      </c>
      <c r="G34" s="75">
        <f t="shared" si="1"/>
        <v>-6.2006079027355623E-2</v>
      </c>
      <c r="H34" s="45">
        <f t="shared" si="2"/>
        <v>-5916</v>
      </c>
      <c r="I34" s="77">
        <f t="shared" si="3"/>
        <v>-7.569863855051694E-3</v>
      </c>
      <c r="J34" s="44">
        <f t="shared" si="4"/>
        <v>-1595</v>
      </c>
    </row>
    <row r="35" spans="1:10">
      <c r="A35" s="81">
        <v>36</v>
      </c>
      <c r="B35" s="3" t="s">
        <v>35</v>
      </c>
      <c r="C35" s="45">
        <v>15827</v>
      </c>
      <c r="D35" s="44">
        <v>12039</v>
      </c>
      <c r="E35" s="45">
        <v>16934</v>
      </c>
      <c r="F35" s="75">
        <f t="shared" si="5"/>
        <v>1.2190385691738159E-3</v>
      </c>
      <c r="G35" s="75">
        <f t="shared" si="1"/>
        <v>6.9943766980476399E-2</v>
      </c>
      <c r="H35" s="45">
        <f t="shared" si="2"/>
        <v>1107</v>
      </c>
      <c r="I35" s="77">
        <f t="shared" si="3"/>
        <v>1.4164704678063262E-3</v>
      </c>
      <c r="J35" s="44">
        <f t="shared" si="4"/>
        <v>4895</v>
      </c>
    </row>
    <row r="36" spans="1:10">
      <c r="A36" s="81">
        <v>37</v>
      </c>
      <c r="B36" s="3" t="s">
        <v>36</v>
      </c>
      <c r="C36" s="45">
        <v>8165</v>
      </c>
      <c r="D36" s="44">
        <v>12781</v>
      </c>
      <c r="E36" s="45">
        <v>13242</v>
      </c>
      <c r="F36" s="75">
        <f t="shared" si="5"/>
        <v>9.5326022989250449E-4</v>
      </c>
      <c r="G36" s="75">
        <f t="shared" si="1"/>
        <v>0.62180036742192279</v>
      </c>
      <c r="H36" s="45">
        <f t="shared" si="2"/>
        <v>5077</v>
      </c>
      <c r="I36" s="77">
        <f t="shared" si="3"/>
        <v>6.4963148735796908E-3</v>
      </c>
      <c r="J36" s="44">
        <f t="shared" si="4"/>
        <v>461</v>
      </c>
    </row>
    <row r="37" spans="1:10">
      <c r="A37" s="81">
        <v>38</v>
      </c>
      <c r="B37" s="3" t="s">
        <v>37</v>
      </c>
      <c r="C37" s="45">
        <v>62933</v>
      </c>
      <c r="D37" s="44">
        <v>88714</v>
      </c>
      <c r="E37" s="45">
        <v>89260</v>
      </c>
      <c r="F37" s="75">
        <f t="shared" si="5"/>
        <v>6.4256160791576009E-3</v>
      </c>
      <c r="G37" s="75">
        <f t="shared" si="1"/>
        <v>0.41833378354758233</v>
      </c>
      <c r="H37" s="45">
        <f t="shared" si="2"/>
        <v>26327</v>
      </c>
      <c r="I37" s="77">
        <f t="shared" si="3"/>
        <v>3.3686917801207902E-2</v>
      </c>
      <c r="J37" s="44">
        <f t="shared" si="4"/>
        <v>546</v>
      </c>
    </row>
    <row r="38" spans="1:10">
      <c r="A38" s="81">
        <v>39</v>
      </c>
      <c r="B38" s="3" t="s">
        <v>38</v>
      </c>
      <c r="C38" s="45">
        <v>1548</v>
      </c>
      <c r="D38" s="44">
        <v>2147</v>
      </c>
      <c r="E38" s="45">
        <v>2104</v>
      </c>
      <c r="F38" s="75">
        <f t="shared" si="5"/>
        <v>1.5146197883203664E-4</v>
      </c>
      <c r="G38" s="75">
        <f t="shared" si="1"/>
        <v>0.35917312661498707</v>
      </c>
      <c r="H38" s="45">
        <f t="shared" si="2"/>
        <v>556</v>
      </c>
      <c r="I38" s="77">
        <f t="shared" si="3"/>
        <v>7.11434128365237E-4</v>
      </c>
      <c r="J38" s="44">
        <f t="shared" si="4"/>
        <v>-43</v>
      </c>
    </row>
    <row r="39" spans="1:10" s="25" customFormat="1">
      <c r="A39" s="81">
        <v>41</v>
      </c>
      <c r="B39" s="3" t="s">
        <v>39</v>
      </c>
      <c r="C39" s="45">
        <v>1087964</v>
      </c>
      <c r="D39" s="44">
        <v>1270868</v>
      </c>
      <c r="E39" s="45">
        <v>1235075</v>
      </c>
      <c r="F39" s="75">
        <f t="shared" si="5"/>
        <v>8.8910125240483681E-2</v>
      </c>
      <c r="G39" s="75">
        <f t="shared" si="1"/>
        <v>0.13521679026144248</v>
      </c>
      <c r="H39" s="45">
        <f t="shared" si="2"/>
        <v>147111</v>
      </c>
      <c r="I39" s="77">
        <f t="shared" si="3"/>
        <v>0.18823702528406183</v>
      </c>
      <c r="J39" s="44">
        <f t="shared" si="4"/>
        <v>-35793</v>
      </c>
    </row>
    <row r="40" spans="1:10">
      <c r="A40" s="81">
        <v>42</v>
      </c>
      <c r="B40" s="3" t="s">
        <v>40</v>
      </c>
      <c r="C40" s="45">
        <v>364667</v>
      </c>
      <c r="D40" s="44">
        <v>347040</v>
      </c>
      <c r="E40" s="45">
        <v>357042</v>
      </c>
      <c r="F40" s="75">
        <f t="shared" si="5"/>
        <v>2.5702608291895454E-2</v>
      </c>
      <c r="G40" s="75">
        <f t="shared" si="1"/>
        <v>-2.0909487285660618E-2</v>
      </c>
      <c r="H40" s="45">
        <f t="shared" si="2"/>
        <v>-7625</v>
      </c>
      <c r="I40" s="77">
        <f t="shared" si="3"/>
        <v>-9.7566281093254166E-3</v>
      </c>
      <c r="J40" s="44">
        <f t="shared" si="4"/>
        <v>10002</v>
      </c>
    </row>
    <row r="41" spans="1:10">
      <c r="A41" s="81">
        <v>43</v>
      </c>
      <c r="B41" s="3" t="s">
        <v>41</v>
      </c>
      <c r="C41" s="45">
        <v>349199</v>
      </c>
      <c r="D41" s="44">
        <v>353604</v>
      </c>
      <c r="E41" s="45">
        <v>346851</v>
      </c>
      <c r="F41" s="75">
        <f t="shared" si="5"/>
        <v>2.4968982328835907E-2</v>
      </c>
      <c r="G41" s="75">
        <f t="shared" si="1"/>
        <v>-6.7239596906062161E-3</v>
      </c>
      <c r="H41" s="45">
        <f t="shared" si="2"/>
        <v>-2348</v>
      </c>
      <c r="I41" s="77">
        <f t="shared" si="3"/>
        <v>-3.0044016787798139E-3</v>
      </c>
      <c r="J41" s="44">
        <f t="shared" si="4"/>
        <v>-6753</v>
      </c>
    </row>
    <row r="42" spans="1:10" s="25" customFormat="1">
      <c r="A42" s="81">
        <v>45</v>
      </c>
      <c r="B42" s="3" t="s">
        <v>42</v>
      </c>
      <c r="C42" s="45">
        <v>167887</v>
      </c>
      <c r="D42" s="44">
        <v>182035</v>
      </c>
      <c r="E42" s="45">
        <v>182174</v>
      </c>
      <c r="F42" s="75">
        <f t="shared" si="5"/>
        <v>1.3114274967560574E-2</v>
      </c>
      <c r="G42" s="75">
        <f t="shared" si="1"/>
        <v>8.5098905811647113E-2</v>
      </c>
      <c r="H42" s="45">
        <f t="shared" si="2"/>
        <v>14287</v>
      </c>
      <c r="I42" s="77">
        <f t="shared" si="3"/>
        <v>1.8281042071859967E-2</v>
      </c>
      <c r="J42" s="44">
        <f t="shared" si="4"/>
        <v>139</v>
      </c>
    </row>
    <row r="43" spans="1:10" s="25" customFormat="1">
      <c r="A43" s="81">
        <v>46</v>
      </c>
      <c r="B43" s="3" t="s">
        <v>43</v>
      </c>
      <c r="C43" s="45">
        <v>588775</v>
      </c>
      <c r="D43" s="44">
        <v>645895</v>
      </c>
      <c r="E43" s="45">
        <v>642392</v>
      </c>
      <c r="F43" s="75">
        <f t="shared" si="5"/>
        <v>4.6244279232827798E-2</v>
      </c>
      <c r="G43" s="75">
        <f t="shared" si="1"/>
        <v>9.1065347543628716E-2</v>
      </c>
      <c r="H43" s="45">
        <f t="shared" si="2"/>
        <v>53617</v>
      </c>
      <c r="I43" s="77">
        <f t="shared" si="3"/>
        <v>6.8606049749206671E-2</v>
      </c>
      <c r="J43" s="44">
        <f t="shared" si="4"/>
        <v>-3503</v>
      </c>
    </row>
    <row r="44" spans="1:10" s="25" customFormat="1">
      <c r="A44" s="81">
        <v>47</v>
      </c>
      <c r="B44" s="3" t="s">
        <v>44</v>
      </c>
      <c r="C44" s="45">
        <v>1221416</v>
      </c>
      <c r="D44" s="44">
        <v>1273300</v>
      </c>
      <c r="E44" s="45">
        <v>1270975</v>
      </c>
      <c r="F44" s="75">
        <f t="shared" si="5"/>
        <v>9.1494481248121567E-2</v>
      </c>
      <c r="G44" s="75">
        <f t="shared" si="1"/>
        <v>4.0575037497461962E-2</v>
      </c>
      <c r="H44" s="45">
        <f t="shared" si="2"/>
        <v>49559</v>
      </c>
      <c r="I44" s="77">
        <f t="shared" si="3"/>
        <v>6.3413604258368311E-2</v>
      </c>
      <c r="J44" s="44">
        <f t="shared" si="4"/>
        <v>-2325</v>
      </c>
    </row>
    <row r="45" spans="1:10">
      <c r="A45" s="81">
        <v>49</v>
      </c>
      <c r="B45" s="3" t="s">
        <v>45</v>
      </c>
      <c r="C45" s="45">
        <v>567423</v>
      </c>
      <c r="D45" s="44">
        <v>572107</v>
      </c>
      <c r="E45" s="45">
        <v>541887</v>
      </c>
      <c r="F45" s="75">
        <f t="shared" si="5"/>
        <v>3.9009162225929588E-2</v>
      </c>
      <c r="G45" s="75">
        <f t="shared" si="1"/>
        <v>-4.5003463024939065E-2</v>
      </c>
      <c r="H45" s="45">
        <f t="shared" si="2"/>
        <v>-25536</v>
      </c>
      <c r="I45" s="77">
        <f t="shared" si="3"/>
        <v>-3.2674787593407716E-2</v>
      </c>
      <c r="J45" s="44">
        <f t="shared" si="4"/>
        <v>-30220</v>
      </c>
    </row>
    <row r="46" spans="1:10">
      <c r="A46" s="81">
        <v>50</v>
      </c>
      <c r="B46" s="3" t="s">
        <v>46</v>
      </c>
      <c r="C46" s="45">
        <v>19224</v>
      </c>
      <c r="D46" s="44">
        <v>18387</v>
      </c>
      <c r="E46" s="45">
        <v>18774</v>
      </c>
      <c r="F46" s="75">
        <f t="shared" si="5"/>
        <v>1.3514958130193232E-3</v>
      </c>
      <c r="G46" s="75">
        <f t="shared" si="1"/>
        <v>-2.3408239700374533E-2</v>
      </c>
      <c r="H46" s="45">
        <f t="shared" si="2"/>
        <v>-450</v>
      </c>
      <c r="I46" s="77">
        <f t="shared" si="3"/>
        <v>-5.7580100317330333E-4</v>
      </c>
      <c r="J46" s="44">
        <f t="shared" si="4"/>
        <v>387</v>
      </c>
    </row>
    <row r="47" spans="1:10">
      <c r="A47" s="81">
        <v>51</v>
      </c>
      <c r="B47" s="3" t="s">
        <v>47</v>
      </c>
      <c r="C47" s="45">
        <v>22604</v>
      </c>
      <c r="D47" s="44">
        <v>24548</v>
      </c>
      <c r="E47" s="45">
        <v>24956</v>
      </c>
      <c r="F47" s="75">
        <f t="shared" si="5"/>
        <v>1.796523357287218E-3</v>
      </c>
      <c r="G47" s="75">
        <f t="shared" si="1"/>
        <v>0.1040523801097151</v>
      </c>
      <c r="H47" s="45">
        <f t="shared" si="2"/>
        <v>2352</v>
      </c>
      <c r="I47" s="77">
        <f t="shared" si="3"/>
        <v>3.0095199099191318E-3</v>
      </c>
      <c r="J47" s="44">
        <f t="shared" si="4"/>
        <v>408</v>
      </c>
    </row>
    <row r="48" spans="1:10">
      <c r="A48" s="81">
        <v>52</v>
      </c>
      <c r="B48" s="3" t="s">
        <v>48</v>
      </c>
      <c r="C48" s="45">
        <v>233609</v>
      </c>
      <c r="D48" s="44">
        <v>240044</v>
      </c>
      <c r="E48" s="45">
        <v>238980</v>
      </c>
      <c r="F48" s="75">
        <f t="shared" si="5"/>
        <v>1.7203604420760514E-2</v>
      </c>
      <c r="G48" s="75">
        <f t="shared" si="1"/>
        <v>2.2991408721410561E-2</v>
      </c>
      <c r="H48" s="45">
        <f t="shared" si="2"/>
        <v>5371</v>
      </c>
      <c r="I48" s="77">
        <f t="shared" si="3"/>
        <v>6.8725048623195827E-3</v>
      </c>
      <c r="J48" s="44">
        <f t="shared" si="4"/>
        <v>-1064</v>
      </c>
    </row>
    <row r="49" spans="1:10">
      <c r="A49" s="81">
        <v>53</v>
      </c>
      <c r="B49" s="3" t="s">
        <v>49</v>
      </c>
      <c r="C49" s="45">
        <v>28420</v>
      </c>
      <c r="D49" s="44">
        <v>26436</v>
      </c>
      <c r="E49" s="45">
        <v>32749</v>
      </c>
      <c r="F49" s="75">
        <f t="shared" si="5"/>
        <v>2.3575229775524564E-3</v>
      </c>
      <c r="G49" s="75">
        <f t="shared" si="1"/>
        <v>0.15232230823363829</v>
      </c>
      <c r="H49" s="45">
        <f t="shared" si="2"/>
        <v>4329</v>
      </c>
      <c r="I49" s="77">
        <f t="shared" si="3"/>
        <v>5.5392056505271774E-3</v>
      </c>
      <c r="J49" s="44">
        <f t="shared" si="4"/>
        <v>6313</v>
      </c>
    </row>
    <row r="50" spans="1:10" s="25" customFormat="1">
      <c r="A50" s="81">
        <v>55</v>
      </c>
      <c r="B50" s="3" t="s">
        <v>50</v>
      </c>
      <c r="C50" s="45">
        <v>365260</v>
      </c>
      <c r="D50" s="44">
        <v>378212</v>
      </c>
      <c r="E50" s="45">
        <v>383029</v>
      </c>
      <c r="F50" s="75">
        <f t="shared" si="5"/>
        <v>2.7573350898315668E-2</v>
      </c>
      <c r="G50" s="75">
        <f t="shared" si="1"/>
        <v>4.8647538739528005E-2</v>
      </c>
      <c r="H50" s="45">
        <f t="shared" si="2"/>
        <v>17769</v>
      </c>
      <c r="I50" s="77">
        <f t="shared" si="3"/>
        <v>2.2736462278636502E-2</v>
      </c>
      <c r="J50" s="44">
        <f t="shared" si="4"/>
        <v>4817</v>
      </c>
    </row>
    <row r="51" spans="1:10" s="25" customFormat="1">
      <c r="A51" s="81">
        <v>56</v>
      </c>
      <c r="B51" s="3" t="s">
        <v>51</v>
      </c>
      <c r="C51" s="45">
        <v>532848</v>
      </c>
      <c r="D51" s="44">
        <v>595767</v>
      </c>
      <c r="E51" s="45">
        <v>577022</v>
      </c>
      <c r="F51" s="75">
        <f t="shared" si="5"/>
        <v>4.1538447694686051E-2</v>
      </c>
      <c r="G51" s="75">
        <f t="shared" si="1"/>
        <v>8.290169053838993E-2</v>
      </c>
      <c r="H51" s="45">
        <f t="shared" si="2"/>
        <v>44174</v>
      </c>
      <c r="I51" s="77">
        <f t="shared" si="3"/>
        <v>5.6523185587061112E-2</v>
      </c>
      <c r="J51" s="44">
        <f t="shared" si="4"/>
        <v>-18745</v>
      </c>
    </row>
    <row r="52" spans="1:10">
      <c r="A52" s="81">
        <v>58</v>
      </c>
      <c r="B52" s="3" t="s">
        <v>52</v>
      </c>
      <c r="C52" s="45">
        <v>17686</v>
      </c>
      <c r="D52" s="44">
        <v>18520</v>
      </c>
      <c r="E52" s="45">
        <v>18701</v>
      </c>
      <c r="F52" s="75">
        <f t="shared" si="5"/>
        <v>1.3462407158450179E-3</v>
      </c>
      <c r="G52" s="75">
        <f t="shared" si="1"/>
        <v>5.7390026009272871E-2</v>
      </c>
      <c r="H52" s="45">
        <f t="shared" si="2"/>
        <v>1015</v>
      </c>
      <c r="I52" s="77">
        <f t="shared" si="3"/>
        <v>1.2987511516020065E-3</v>
      </c>
      <c r="J52" s="44">
        <f t="shared" si="4"/>
        <v>181</v>
      </c>
    </row>
    <row r="53" spans="1:10">
      <c r="A53" s="81">
        <v>59</v>
      </c>
      <c r="B53" s="3" t="s">
        <v>53</v>
      </c>
      <c r="C53" s="45">
        <v>25301</v>
      </c>
      <c r="D53" s="44">
        <v>26152</v>
      </c>
      <c r="E53" s="45">
        <v>24839</v>
      </c>
      <c r="F53" s="75">
        <f t="shared" si="5"/>
        <v>1.7881008042818244E-3</v>
      </c>
      <c r="G53" s="75">
        <f t="shared" si="1"/>
        <v>-1.8260147820244259E-2</v>
      </c>
      <c r="H53" s="45">
        <f t="shared" si="2"/>
        <v>-462</v>
      </c>
      <c r="I53" s="77">
        <f t="shared" si="3"/>
        <v>-5.9115569659125809E-4</v>
      </c>
      <c r="J53" s="44">
        <f t="shared" si="4"/>
        <v>-1313</v>
      </c>
    </row>
    <row r="54" spans="1:10">
      <c r="A54" s="81">
        <v>60</v>
      </c>
      <c r="B54" s="3" t="s">
        <v>54</v>
      </c>
      <c r="C54" s="45">
        <v>8363</v>
      </c>
      <c r="D54" s="44">
        <v>9113</v>
      </c>
      <c r="E54" s="45">
        <v>8831</v>
      </c>
      <c r="F54" s="75">
        <f t="shared" si="5"/>
        <v>6.3572278282591045E-4</v>
      </c>
      <c r="G54" s="75">
        <f t="shared" si="1"/>
        <v>5.5960779624536647E-2</v>
      </c>
      <c r="H54" s="45">
        <f t="shared" si="2"/>
        <v>468</v>
      </c>
      <c r="I54" s="77">
        <f t="shared" si="3"/>
        <v>5.9883304330023547E-4</v>
      </c>
      <c r="J54" s="44">
        <f t="shared" si="4"/>
        <v>-282</v>
      </c>
    </row>
    <row r="55" spans="1:10">
      <c r="A55" s="81">
        <v>61</v>
      </c>
      <c r="B55" s="3" t="s">
        <v>55</v>
      </c>
      <c r="C55" s="45">
        <v>21689</v>
      </c>
      <c r="D55" s="44">
        <v>21465</v>
      </c>
      <c r="E55" s="45">
        <v>20771</v>
      </c>
      <c r="F55" s="75">
        <f t="shared" si="5"/>
        <v>1.4952551151712135E-3</v>
      </c>
      <c r="G55" s="75">
        <f t="shared" si="1"/>
        <v>-4.2325602840149384E-2</v>
      </c>
      <c r="H55" s="45">
        <f t="shared" si="2"/>
        <v>-918</v>
      </c>
      <c r="I55" s="77">
        <f t="shared" si="3"/>
        <v>-1.1746340464735387E-3</v>
      </c>
      <c r="J55" s="44">
        <f t="shared" si="4"/>
        <v>-694</v>
      </c>
    </row>
    <row r="56" spans="1:10">
      <c r="A56" s="81">
        <v>62</v>
      </c>
      <c r="B56" s="3" t="s">
        <v>56</v>
      </c>
      <c r="C56" s="45">
        <v>56909</v>
      </c>
      <c r="D56" s="44">
        <v>62820</v>
      </c>
      <c r="E56" s="45">
        <v>63883</v>
      </c>
      <c r="F56" s="75">
        <f t="shared" si="5"/>
        <v>4.5987859285774703E-3</v>
      </c>
      <c r="G56" s="75">
        <f t="shared" si="1"/>
        <v>0.12254652163981093</v>
      </c>
      <c r="H56" s="45">
        <f t="shared" si="2"/>
        <v>6974</v>
      </c>
      <c r="I56" s="77">
        <f t="shared" si="3"/>
        <v>8.9236359914013717E-3</v>
      </c>
      <c r="J56" s="44">
        <f t="shared" si="4"/>
        <v>1063</v>
      </c>
    </row>
    <row r="57" spans="1:10">
      <c r="A57" s="81">
        <v>63</v>
      </c>
      <c r="B57" s="3" t="s">
        <v>57</v>
      </c>
      <c r="C57" s="45">
        <v>53481</v>
      </c>
      <c r="D57" s="44">
        <v>57412</v>
      </c>
      <c r="E57" s="45">
        <v>56228</v>
      </c>
      <c r="F57" s="75">
        <f t="shared" si="5"/>
        <v>4.0477206016006446E-3</v>
      </c>
      <c r="G57" s="75">
        <f t="shared" si="1"/>
        <v>5.1364035825807293E-2</v>
      </c>
      <c r="H57" s="45">
        <f t="shared" si="2"/>
        <v>2747</v>
      </c>
      <c r="I57" s="77">
        <f t="shared" si="3"/>
        <v>3.5149452349268091E-3</v>
      </c>
      <c r="J57" s="44">
        <f t="shared" si="4"/>
        <v>-1184</v>
      </c>
    </row>
    <row r="58" spans="1:10">
      <c r="A58" s="81">
        <v>64</v>
      </c>
      <c r="B58" s="3" t="s">
        <v>58</v>
      </c>
      <c r="C58" s="45">
        <v>99242</v>
      </c>
      <c r="D58" s="44">
        <v>96569</v>
      </c>
      <c r="E58" s="45">
        <v>96002</v>
      </c>
      <c r="F58" s="75">
        <f t="shared" si="5"/>
        <v>6.9109566976393458E-3</v>
      </c>
      <c r="G58" s="75">
        <f t="shared" si="1"/>
        <v>-3.2647467805969249E-2</v>
      </c>
      <c r="H58" s="45">
        <f t="shared" si="2"/>
        <v>-3240</v>
      </c>
      <c r="I58" s="77">
        <f t="shared" si="3"/>
        <v>-4.1457672228477835E-3</v>
      </c>
      <c r="J58" s="44">
        <f t="shared" si="4"/>
        <v>-567</v>
      </c>
    </row>
    <row r="59" spans="1:10">
      <c r="A59" s="81">
        <v>65</v>
      </c>
      <c r="B59" s="3" t="s">
        <v>59</v>
      </c>
      <c r="C59" s="45">
        <v>25714</v>
      </c>
      <c r="D59" s="44">
        <v>25492</v>
      </c>
      <c r="E59" s="45">
        <v>25512</v>
      </c>
      <c r="F59" s="75">
        <f t="shared" si="5"/>
        <v>1.8365484809709691E-3</v>
      </c>
      <c r="G59" s="75">
        <f t="shared" si="1"/>
        <v>-7.855642840476006E-3</v>
      </c>
      <c r="H59" s="45">
        <f t="shared" si="2"/>
        <v>-202</v>
      </c>
      <c r="I59" s="77">
        <f t="shared" si="3"/>
        <v>-2.5847067253557173E-4</v>
      </c>
      <c r="J59" s="44">
        <f t="shared" si="4"/>
        <v>20</v>
      </c>
    </row>
    <row r="60" spans="1:10">
      <c r="A60" s="81">
        <v>66</v>
      </c>
      <c r="B60" s="3" t="s">
        <v>60</v>
      </c>
      <c r="C60" s="45">
        <v>43307</v>
      </c>
      <c r="D60" s="44">
        <v>46659</v>
      </c>
      <c r="E60" s="45">
        <v>47468</v>
      </c>
      <c r="F60" s="75">
        <f t="shared" si="5"/>
        <v>3.4171089406839906E-3</v>
      </c>
      <c r="G60" s="75">
        <f t="shared" si="1"/>
        <v>9.6081464890202514E-2</v>
      </c>
      <c r="H60" s="45">
        <f t="shared" si="2"/>
        <v>4161</v>
      </c>
      <c r="I60" s="77">
        <f t="shared" si="3"/>
        <v>5.3242399426758113E-3</v>
      </c>
      <c r="J60" s="44">
        <f t="shared" si="4"/>
        <v>809</v>
      </c>
    </row>
    <row r="61" spans="1:10">
      <c r="A61" s="81">
        <v>68</v>
      </c>
      <c r="B61" s="3" t="s">
        <v>61</v>
      </c>
      <c r="C61" s="45">
        <v>66995</v>
      </c>
      <c r="D61" s="44">
        <v>95054</v>
      </c>
      <c r="E61" s="45">
        <v>94084</v>
      </c>
      <c r="F61" s="75">
        <f t="shared" si="5"/>
        <v>6.7728844184569087E-3</v>
      </c>
      <c r="G61" s="75">
        <f t="shared" si="1"/>
        <v>0.4043436077319203</v>
      </c>
      <c r="H61" s="45">
        <f t="shared" si="2"/>
        <v>27089</v>
      </c>
      <c r="I61" s="77">
        <f t="shared" si="3"/>
        <v>3.4661940833248028E-2</v>
      </c>
      <c r="J61" s="44">
        <f t="shared" si="4"/>
        <v>-970</v>
      </c>
    </row>
    <row r="62" spans="1:10">
      <c r="A62" s="81">
        <v>69</v>
      </c>
      <c r="B62" s="3" t="s">
        <v>62</v>
      </c>
      <c r="C62" s="45">
        <v>131093</v>
      </c>
      <c r="D62" s="44">
        <v>138882</v>
      </c>
      <c r="E62" s="45">
        <v>139636</v>
      </c>
      <c r="F62" s="75">
        <f t="shared" si="5"/>
        <v>1.0052065055223512E-2</v>
      </c>
      <c r="G62" s="75">
        <f t="shared" si="1"/>
        <v>6.5167476524299536E-2</v>
      </c>
      <c r="H62" s="45">
        <f t="shared" si="2"/>
        <v>8543</v>
      </c>
      <c r="I62" s="77">
        <f t="shared" si="3"/>
        <v>1.0931262155798956E-2</v>
      </c>
      <c r="J62" s="44">
        <f t="shared" si="4"/>
        <v>754</v>
      </c>
    </row>
    <row r="63" spans="1:10">
      <c r="A63" s="81">
        <v>70</v>
      </c>
      <c r="B63" s="3" t="s">
        <v>63</v>
      </c>
      <c r="C63" s="45">
        <v>223489</v>
      </c>
      <c r="D63" s="44">
        <v>219591</v>
      </c>
      <c r="E63" s="45">
        <v>217359</v>
      </c>
      <c r="F63" s="75">
        <f t="shared" si="5"/>
        <v>1.5647159817943276E-2</v>
      </c>
      <c r="G63" s="75">
        <f t="shared" si="1"/>
        <v>-2.7428643020461857E-2</v>
      </c>
      <c r="H63" s="45">
        <f t="shared" si="2"/>
        <v>-6130</v>
      </c>
      <c r="I63" s="77">
        <f t="shared" si="3"/>
        <v>-7.8436892210052202E-3</v>
      </c>
      <c r="J63" s="44">
        <f t="shared" si="4"/>
        <v>-2232</v>
      </c>
    </row>
    <row r="64" spans="1:10">
      <c r="A64" s="81">
        <v>71</v>
      </c>
      <c r="B64" s="3" t="s">
        <v>64</v>
      </c>
      <c r="C64" s="45">
        <v>132320</v>
      </c>
      <c r="D64" s="44">
        <v>140464</v>
      </c>
      <c r="E64" s="45">
        <v>143960</v>
      </c>
      <c r="F64" s="75">
        <f t="shared" si="5"/>
        <v>1.0363339578260454E-2</v>
      </c>
      <c r="G64" s="75">
        <f t="shared" si="1"/>
        <v>8.7968561064087056E-2</v>
      </c>
      <c r="H64" s="45">
        <f t="shared" si="2"/>
        <v>11640</v>
      </c>
      <c r="I64" s="77">
        <f t="shared" si="3"/>
        <v>1.4894052615416112E-2</v>
      </c>
      <c r="J64" s="44">
        <f t="shared" si="4"/>
        <v>3496</v>
      </c>
    </row>
    <row r="65" spans="1:10">
      <c r="A65" s="81">
        <v>72</v>
      </c>
      <c r="B65" s="3" t="s">
        <v>65</v>
      </c>
      <c r="C65" s="45">
        <v>11605</v>
      </c>
      <c r="D65" s="44">
        <v>9576</v>
      </c>
      <c r="E65" s="45">
        <v>10477</v>
      </c>
      <c r="F65" s="75">
        <f t="shared" si="5"/>
        <v>7.5421442596161983E-4</v>
      </c>
      <c r="G65" s="75">
        <f t="shared" si="1"/>
        <v>-9.7199482981473503E-2</v>
      </c>
      <c r="H65" s="45">
        <f t="shared" si="2"/>
        <v>-1128</v>
      </c>
      <c r="I65" s="77">
        <f t="shared" si="3"/>
        <v>-1.4433411812877469E-3</v>
      </c>
      <c r="J65" s="44">
        <f t="shared" si="4"/>
        <v>901</v>
      </c>
    </row>
    <row r="66" spans="1:10">
      <c r="A66" s="81">
        <v>73</v>
      </c>
      <c r="B66" s="3" t="s">
        <v>66</v>
      </c>
      <c r="C66" s="45">
        <v>56224</v>
      </c>
      <c r="D66" s="44">
        <v>59454</v>
      </c>
      <c r="E66" s="45">
        <v>62694</v>
      </c>
      <c r="F66" s="75">
        <f t="shared" ref="F66:F90" si="6">E66/$E$90</f>
        <v>4.5131926335055641E-3</v>
      </c>
      <c r="G66" s="75">
        <f t="shared" si="1"/>
        <v>0.1150754126351736</v>
      </c>
      <c r="H66" s="45">
        <f t="shared" si="2"/>
        <v>6470</v>
      </c>
      <c r="I66" s="77">
        <f t="shared" si="3"/>
        <v>8.2787388678472722E-3</v>
      </c>
      <c r="J66" s="44">
        <f t="shared" si="4"/>
        <v>3240</v>
      </c>
    </row>
    <row r="67" spans="1:10">
      <c r="A67" s="81">
        <v>74</v>
      </c>
      <c r="B67" s="3" t="s">
        <v>67</v>
      </c>
      <c r="C67" s="45">
        <v>24543</v>
      </c>
      <c r="D67" s="44">
        <v>30237</v>
      </c>
      <c r="E67" s="45">
        <v>31245</v>
      </c>
      <c r="F67" s="75">
        <f t="shared" si="6"/>
        <v>2.2492535782352593E-3</v>
      </c>
      <c r="G67" s="75">
        <f t="shared" ref="G67:G90" si="7">(E67-C67)/C67</f>
        <v>0.2730717516196064</v>
      </c>
      <c r="H67" s="45">
        <f t="shared" ref="H67:H90" si="8">E67-C67</f>
        <v>6702</v>
      </c>
      <c r="I67" s="77">
        <f t="shared" ref="I67:I90" si="9">H67/$H$90</f>
        <v>8.5755962739277308E-3</v>
      </c>
      <c r="J67" s="44">
        <f t="shared" ref="J67:J90" si="10">E67-D67</f>
        <v>1008</v>
      </c>
    </row>
    <row r="68" spans="1:10">
      <c r="A68" s="81">
        <v>75</v>
      </c>
      <c r="B68" s="3" t="s">
        <v>68</v>
      </c>
      <c r="C68" s="45">
        <v>6527</v>
      </c>
      <c r="D68" s="44">
        <v>6896</v>
      </c>
      <c r="E68" s="45">
        <v>6956</v>
      </c>
      <c r="F68" s="75">
        <f t="shared" si="6"/>
        <v>5.0074597184203754E-4</v>
      </c>
      <c r="G68" s="75">
        <f t="shared" si="7"/>
        <v>6.5726980235943006E-2</v>
      </c>
      <c r="H68" s="45">
        <f t="shared" si="8"/>
        <v>429</v>
      </c>
      <c r="I68" s="77">
        <f t="shared" si="9"/>
        <v>5.4893028969188245E-4</v>
      </c>
      <c r="J68" s="44">
        <f t="shared" si="10"/>
        <v>60</v>
      </c>
    </row>
    <row r="69" spans="1:10">
      <c r="A69" s="81">
        <v>77</v>
      </c>
      <c r="B69" s="3" t="s">
        <v>69</v>
      </c>
      <c r="C69" s="45">
        <v>30068</v>
      </c>
      <c r="D69" s="44">
        <v>30077</v>
      </c>
      <c r="E69" s="45">
        <v>29820</v>
      </c>
      <c r="F69" s="75">
        <f t="shared" si="6"/>
        <v>2.1466712018875156E-3</v>
      </c>
      <c r="G69" s="75">
        <f t="shared" si="7"/>
        <v>-8.2479712651323672E-3</v>
      </c>
      <c r="H69" s="45">
        <f t="shared" si="8"/>
        <v>-248</v>
      </c>
      <c r="I69" s="77">
        <f t="shared" si="9"/>
        <v>-3.173303306377316E-4</v>
      </c>
      <c r="J69" s="44">
        <f t="shared" si="10"/>
        <v>-257</v>
      </c>
    </row>
    <row r="70" spans="1:10">
      <c r="A70" s="81">
        <v>78</v>
      </c>
      <c r="B70" s="3" t="s">
        <v>70</v>
      </c>
      <c r="C70" s="45">
        <v>37611</v>
      </c>
      <c r="D70" s="44">
        <v>47606</v>
      </c>
      <c r="E70" s="45">
        <v>55124</v>
      </c>
      <c r="F70" s="75">
        <f t="shared" si="6"/>
        <v>3.9682462552933402E-3</v>
      </c>
      <c r="G70" s="75">
        <f t="shared" si="7"/>
        <v>0.46563505357475204</v>
      </c>
      <c r="H70" s="45">
        <f t="shared" si="8"/>
        <v>17513</v>
      </c>
      <c r="I70" s="77">
        <f t="shared" si="9"/>
        <v>2.2408895485720136E-2</v>
      </c>
      <c r="J70" s="44">
        <f t="shared" si="10"/>
        <v>7518</v>
      </c>
    </row>
    <row r="71" spans="1:10">
      <c r="A71" s="81">
        <v>79</v>
      </c>
      <c r="B71" s="3" t="s">
        <v>71</v>
      </c>
      <c r="C71" s="45">
        <v>57667</v>
      </c>
      <c r="D71" s="44">
        <v>59879</v>
      </c>
      <c r="E71" s="45">
        <v>60033</v>
      </c>
      <c r="F71" s="75">
        <f t="shared" si="6"/>
        <v>4.3216335433572516E-3</v>
      </c>
      <c r="G71" s="75">
        <f t="shared" si="7"/>
        <v>4.1028664574193213E-2</v>
      </c>
      <c r="H71" s="45">
        <f t="shared" si="8"/>
        <v>2366</v>
      </c>
      <c r="I71" s="77">
        <f t="shared" si="9"/>
        <v>3.0274337189067457E-3</v>
      </c>
      <c r="J71" s="44">
        <f t="shared" si="10"/>
        <v>154</v>
      </c>
    </row>
    <row r="72" spans="1:10">
      <c r="A72" s="81">
        <v>80</v>
      </c>
      <c r="B72" s="3" t="s">
        <v>72</v>
      </c>
      <c r="C72" s="45">
        <v>244628</v>
      </c>
      <c r="D72" s="44">
        <v>259724</v>
      </c>
      <c r="E72" s="45">
        <v>258471</v>
      </c>
      <c r="F72" s="75">
        <f t="shared" si="6"/>
        <v>1.860671536630007E-2</v>
      </c>
      <c r="G72" s="75">
        <f t="shared" si="7"/>
        <v>5.6587962130254917E-2</v>
      </c>
      <c r="H72" s="45">
        <f t="shared" si="8"/>
        <v>13843</v>
      </c>
      <c r="I72" s="77">
        <f t="shared" si="9"/>
        <v>1.7712918415395639E-2</v>
      </c>
      <c r="J72" s="44">
        <f t="shared" si="10"/>
        <v>-1253</v>
      </c>
    </row>
    <row r="73" spans="1:10" s="25" customFormat="1">
      <c r="A73" s="81">
        <v>81</v>
      </c>
      <c r="B73" s="3" t="s">
        <v>73</v>
      </c>
      <c r="C73" s="45">
        <v>515500</v>
      </c>
      <c r="D73" s="44">
        <v>656069</v>
      </c>
      <c r="E73" s="45">
        <v>568430</v>
      </c>
      <c r="F73" s="75">
        <f t="shared" si="6"/>
        <v>4.0919929956033552E-2</v>
      </c>
      <c r="G73" s="75">
        <f t="shared" si="7"/>
        <v>0.10267701260911737</v>
      </c>
      <c r="H73" s="45">
        <f t="shared" si="8"/>
        <v>52930</v>
      </c>
      <c r="I73" s="77">
        <f t="shared" si="9"/>
        <v>6.7726993551028764E-2</v>
      </c>
      <c r="J73" s="44">
        <f t="shared" si="10"/>
        <v>-87639</v>
      </c>
    </row>
    <row r="74" spans="1:10" s="25" customFormat="1">
      <c r="A74" s="81">
        <v>82</v>
      </c>
      <c r="B74" s="3" t="s">
        <v>74</v>
      </c>
      <c r="C74" s="45">
        <v>363783</v>
      </c>
      <c r="D74" s="44">
        <v>391417</v>
      </c>
      <c r="E74" s="45">
        <v>392600</v>
      </c>
      <c r="F74" s="75">
        <f t="shared" si="6"/>
        <v>2.8262344529209883E-2</v>
      </c>
      <c r="G74" s="75">
        <f t="shared" si="7"/>
        <v>7.9214806629226767E-2</v>
      </c>
      <c r="H74" s="45">
        <f t="shared" si="8"/>
        <v>28817</v>
      </c>
      <c r="I74" s="77">
        <f t="shared" si="9"/>
        <v>3.6873016685433517E-2</v>
      </c>
      <c r="J74" s="44">
        <f t="shared" si="10"/>
        <v>1183</v>
      </c>
    </row>
    <row r="75" spans="1:10">
      <c r="A75" s="81">
        <v>84</v>
      </c>
      <c r="B75" s="3" t="s">
        <v>75</v>
      </c>
      <c r="C75" s="45">
        <v>14952</v>
      </c>
      <c r="D75" s="44">
        <v>27816</v>
      </c>
      <c r="E75" s="45">
        <v>27378</v>
      </c>
      <c r="F75" s="75">
        <f t="shared" si="6"/>
        <v>1.9708774032621197E-3</v>
      </c>
      <c r="G75" s="75">
        <f t="shared" si="7"/>
        <v>0.8310593900481541</v>
      </c>
      <c r="H75" s="45">
        <f t="shared" si="8"/>
        <v>12426</v>
      </c>
      <c r="I75" s="77">
        <f t="shared" si="9"/>
        <v>1.5899785034292149E-2</v>
      </c>
      <c r="J75" s="44">
        <f t="shared" si="10"/>
        <v>-438</v>
      </c>
    </row>
    <row r="76" spans="1:10">
      <c r="A76" s="81">
        <v>85</v>
      </c>
      <c r="B76" s="3" t="s">
        <v>76</v>
      </c>
      <c r="C76" s="45">
        <v>646776</v>
      </c>
      <c r="D76" s="44">
        <v>745230</v>
      </c>
      <c r="E76" s="45">
        <v>772358</v>
      </c>
      <c r="F76" s="75">
        <f t="shared" si="6"/>
        <v>5.5600223881537153E-2</v>
      </c>
      <c r="G76" s="75">
        <f t="shared" si="7"/>
        <v>0.19416614098234938</v>
      </c>
      <c r="H76" s="45">
        <f t="shared" si="8"/>
        <v>125582</v>
      </c>
      <c r="I76" s="77">
        <f t="shared" si="9"/>
        <v>0.16068942573446618</v>
      </c>
      <c r="J76" s="44">
        <f t="shared" si="10"/>
        <v>27128</v>
      </c>
    </row>
    <row r="77" spans="1:10">
      <c r="A77" s="81">
        <v>86</v>
      </c>
      <c r="B77" s="3" t="s">
        <v>77</v>
      </c>
      <c r="C77" s="45">
        <v>249657</v>
      </c>
      <c r="D77" s="44">
        <v>268963</v>
      </c>
      <c r="E77" s="45">
        <v>270867</v>
      </c>
      <c r="F77" s="75">
        <f t="shared" si="6"/>
        <v>1.9499074059076651E-2</v>
      </c>
      <c r="G77" s="75">
        <f t="shared" si="7"/>
        <v>8.495656040086999E-2</v>
      </c>
      <c r="H77" s="45">
        <f t="shared" si="8"/>
        <v>21210</v>
      </c>
      <c r="I77" s="77">
        <f t="shared" si="9"/>
        <v>2.7139420616235029E-2</v>
      </c>
      <c r="J77" s="44">
        <f t="shared" si="10"/>
        <v>1904</v>
      </c>
    </row>
    <row r="78" spans="1:10">
      <c r="A78" s="81">
        <v>87</v>
      </c>
      <c r="B78" s="3" t="s">
        <v>78</v>
      </c>
      <c r="C78" s="45">
        <v>20417</v>
      </c>
      <c r="D78" s="44">
        <v>23323</v>
      </c>
      <c r="E78" s="45">
        <v>24137</v>
      </c>
      <c r="F78" s="75">
        <f t="shared" si="6"/>
        <v>1.7375654862494623E-3</v>
      </c>
      <c r="G78" s="75">
        <f t="shared" si="7"/>
        <v>0.18220110692070335</v>
      </c>
      <c r="H78" s="45">
        <f t="shared" si="8"/>
        <v>3720</v>
      </c>
      <c r="I78" s="77">
        <f t="shared" si="9"/>
        <v>4.7599549595659738E-3</v>
      </c>
      <c r="J78" s="44">
        <f t="shared" si="10"/>
        <v>814</v>
      </c>
    </row>
    <row r="79" spans="1:10">
      <c r="A79" s="81">
        <v>88</v>
      </c>
      <c r="B79" s="3" t="s">
        <v>79</v>
      </c>
      <c r="C79" s="45">
        <v>33419</v>
      </c>
      <c r="D79" s="44">
        <v>38686</v>
      </c>
      <c r="E79" s="45">
        <v>36943</v>
      </c>
      <c r="F79" s="75">
        <f t="shared" si="6"/>
        <v>2.6594391083611837E-3</v>
      </c>
      <c r="G79" s="75">
        <f t="shared" si="7"/>
        <v>0.10544899608007421</v>
      </c>
      <c r="H79" s="45">
        <f t="shared" si="8"/>
        <v>3524</v>
      </c>
      <c r="I79" s="77">
        <f t="shared" si="9"/>
        <v>4.5091616337393798E-3</v>
      </c>
      <c r="J79" s="44">
        <f t="shared" si="10"/>
        <v>-1743</v>
      </c>
    </row>
    <row r="80" spans="1:10">
      <c r="A80" s="81">
        <v>90</v>
      </c>
      <c r="B80" s="3" t="s">
        <v>80</v>
      </c>
      <c r="C80" s="45">
        <v>12473</v>
      </c>
      <c r="D80" s="44">
        <v>13494</v>
      </c>
      <c r="E80" s="45">
        <v>13350</v>
      </c>
      <c r="F80" s="75">
        <f t="shared" si="6"/>
        <v>9.6103489420517555E-4</v>
      </c>
      <c r="G80" s="75">
        <f t="shared" si="7"/>
        <v>7.0311873647077694E-2</v>
      </c>
      <c r="H80" s="45">
        <f t="shared" si="8"/>
        <v>877</v>
      </c>
      <c r="I80" s="77">
        <f t="shared" si="9"/>
        <v>1.1221721772955266E-3</v>
      </c>
      <c r="J80" s="44">
        <f t="shared" si="10"/>
        <v>-144</v>
      </c>
    </row>
    <row r="81" spans="1:10">
      <c r="A81" s="81">
        <v>91</v>
      </c>
      <c r="B81" s="3" t="s">
        <v>81</v>
      </c>
      <c r="C81" s="45">
        <v>2496</v>
      </c>
      <c r="D81" s="44">
        <v>2777</v>
      </c>
      <c r="E81" s="45">
        <v>2799</v>
      </c>
      <c r="F81" s="75">
        <f t="shared" si="6"/>
        <v>2.0149338343672556E-4</v>
      </c>
      <c r="G81" s="75">
        <f t="shared" si="7"/>
        <v>0.12139423076923077</v>
      </c>
      <c r="H81" s="45">
        <f t="shared" si="8"/>
        <v>303</v>
      </c>
      <c r="I81" s="77">
        <f t="shared" si="9"/>
        <v>3.8770600880335754E-4</v>
      </c>
      <c r="J81" s="44">
        <f t="shared" si="10"/>
        <v>22</v>
      </c>
    </row>
    <row r="82" spans="1:10">
      <c r="A82" s="81">
        <v>92</v>
      </c>
      <c r="B82" s="3" t="s">
        <v>82</v>
      </c>
      <c r="C82" s="45">
        <v>12276</v>
      </c>
      <c r="D82" s="44">
        <v>11858</v>
      </c>
      <c r="E82" s="45">
        <v>11790</v>
      </c>
      <c r="F82" s="75">
        <f t="shared" si="6"/>
        <v>8.4873418746659322E-4</v>
      </c>
      <c r="G82" s="75">
        <f t="shared" si="7"/>
        <v>-3.9589442815249266E-2</v>
      </c>
      <c r="H82" s="45">
        <f t="shared" si="8"/>
        <v>-486</v>
      </c>
      <c r="I82" s="77">
        <f t="shared" si="9"/>
        <v>-6.2186508342716761E-4</v>
      </c>
      <c r="J82" s="44">
        <f t="shared" si="10"/>
        <v>-68</v>
      </c>
    </row>
    <row r="83" spans="1:10">
      <c r="A83" s="81">
        <v>93</v>
      </c>
      <c r="B83" s="3" t="s">
        <v>83</v>
      </c>
      <c r="C83" s="45">
        <v>42205</v>
      </c>
      <c r="D83" s="44">
        <v>45783</v>
      </c>
      <c r="E83" s="45">
        <v>46529</v>
      </c>
      <c r="F83" s="75">
        <f t="shared" si="6"/>
        <v>3.3495125537432668E-3</v>
      </c>
      <c r="G83" s="75">
        <f t="shared" si="7"/>
        <v>0.10245231607629428</v>
      </c>
      <c r="H83" s="45">
        <f t="shared" si="8"/>
        <v>4324</v>
      </c>
      <c r="I83" s="77">
        <f t="shared" si="9"/>
        <v>5.5328078616030301E-3</v>
      </c>
      <c r="J83" s="44">
        <f t="shared" si="10"/>
        <v>746</v>
      </c>
    </row>
    <row r="84" spans="1:10">
      <c r="A84" s="81">
        <v>94</v>
      </c>
      <c r="B84" s="3" t="s">
        <v>84</v>
      </c>
      <c r="C84" s="45">
        <v>37077</v>
      </c>
      <c r="D84" s="44">
        <v>43230</v>
      </c>
      <c r="E84" s="45">
        <v>42894</v>
      </c>
      <c r="F84" s="75">
        <f t="shared" si="6"/>
        <v>3.0878375095158652E-3</v>
      </c>
      <c r="G84" s="75">
        <f t="shared" si="7"/>
        <v>0.15688971599643983</v>
      </c>
      <c r="H84" s="45">
        <f t="shared" si="8"/>
        <v>5817</v>
      </c>
      <c r="I84" s="77">
        <f t="shared" si="9"/>
        <v>7.4431876343535675E-3</v>
      </c>
      <c r="J84" s="44">
        <f t="shared" si="10"/>
        <v>-336</v>
      </c>
    </row>
    <row r="85" spans="1:10">
      <c r="A85" s="81">
        <v>95</v>
      </c>
      <c r="B85" s="3" t="s">
        <v>85</v>
      </c>
      <c r="C85" s="45">
        <v>70561</v>
      </c>
      <c r="D85" s="44">
        <v>68051</v>
      </c>
      <c r="E85" s="45">
        <v>67847</v>
      </c>
      <c r="F85" s="75">
        <f t="shared" si="6"/>
        <v>4.8841449039055095E-3</v>
      </c>
      <c r="G85" s="75">
        <f t="shared" si="7"/>
        <v>-3.8463173707855618E-2</v>
      </c>
      <c r="H85" s="45">
        <f t="shared" si="8"/>
        <v>-2714</v>
      </c>
      <c r="I85" s="77">
        <f t="shared" si="9"/>
        <v>-3.4727198280274339E-3</v>
      </c>
      <c r="J85" s="44">
        <f t="shared" si="10"/>
        <v>-204</v>
      </c>
    </row>
    <row r="86" spans="1:10">
      <c r="A86" s="81">
        <v>96</v>
      </c>
      <c r="B86" s="3" t="s">
        <v>86</v>
      </c>
      <c r="C86" s="45">
        <v>107592</v>
      </c>
      <c r="D86" s="44">
        <v>114168</v>
      </c>
      <c r="E86" s="45">
        <v>110274</v>
      </c>
      <c r="F86" s="75">
        <f t="shared" si="6"/>
        <v>7.9383641890323244E-3</v>
      </c>
      <c r="G86" s="75">
        <f t="shared" si="7"/>
        <v>2.4927503903635958E-2</v>
      </c>
      <c r="H86" s="45">
        <f t="shared" si="8"/>
        <v>2682</v>
      </c>
      <c r="I86" s="77">
        <f t="shared" si="9"/>
        <v>3.4317739789128878E-3</v>
      </c>
      <c r="J86" s="44">
        <f t="shared" si="10"/>
        <v>-3894</v>
      </c>
    </row>
    <row r="87" spans="1:10">
      <c r="A87" s="81">
        <v>97</v>
      </c>
      <c r="B87" s="3" t="s">
        <v>87</v>
      </c>
      <c r="C87" s="45">
        <v>32174</v>
      </c>
      <c r="D87" s="44">
        <v>35591</v>
      </c>
      <c r="E87" s="45">
        <v>34427</v>
      </c>
      <c r="F87" s="75">
        <f t="shared" si="6"/>
        <v>2.4783182249289572E-3</v>
      </c>
      <c r="G87" s="75">
        <f t="shared" si="7"/>
        <v>7.0025486417604282E-2</v>
      </c>
      <c r="H87" s="45">
        <f t="shared" si="8"/>
        <v>2253</v>
      </c>
      <c r="I87" s="77">
        <f t="shared" si="9"/>
        <v>2.8828436892210053E-3</v>
      </c>
      <c r="J87" s="44">
        <f t="shared" si="10"/>
        <v>-1164</v>
      </c>
    </row>
    <row r="88" spans="1:10">
      <c r="A88" s="81">
        <v>98</v>
      </c>
      <c r="B88" s="3" t="s">
        <v>88</v>
      </c>
      <c r="C88" s="45">
        <v>2344</v>
      </c>
      <c r="D88" s="44">
        <v>2149</v>
      </c>
      <c r="E88" s="45">
        <v>2318</v>
      </c>
      <c r="F88" s="75">
        <f t="shared" si="6"/>
        <v>1.6686733219232935E-4</v>
      </c>
      <c r="G88" s="75">
        <f t="shared" si="7"/>
        <v>-1.1092150170648464E-2</v>
      </c>
      <c r="H88" s="45">
        <f t="shared" si="8"/>
        <v>-26</v>
      </c>
      <c r="I88" s="77">
        <f t="shared" si="9"/>
        <v>-3.3268502405568639E-5</v>
      </c>
      <c r="J88" s="44">
        <f t="shared" si="10"/>
        <v>169</v>
      </c>
    </row>
    <row r="89" spans="1:10" ht="15" thickBot="1">
      <c r="A89" s="81">
        <v>99</v>
      </c>
      <c r="B89" s="3" t="s">
        <v>89</v>
      </c>
      <c r="C89" s="45">
        <v>3624</v>
      </c>
      <c r="D89" s="44">
        <v>3999</v>
      </c>
      <c r="E89" s="45">
        <v>3957</v>
      </c>
      <c r="F89" s="75">
        <f t="shared" si="6"/>
        <v>2.8485506190036551E-4</v>
      </c>
      <c r="G89" s="75">
        <f t="shared" si="7"/>
        <v>9.1887417218543044E-2</v>
      </c>
      <c r="H89" s="45">
        <f t="shared" si="8"/>
        <v>333</v>
      </c>
      <c r="I89" s="77">
        <f t="shared" si="9"/>
        <v>4.2609274234824444E-4</v>
      </c>
      <c r="J89" s="44">
        <f t="shared" si="10"/>
        <v>-42</v>
      </c>
    </row>
    <row r="90" spans="1:10" s="11" customFormat="1" ht="15" thickBot="1">
      <c r="A90" s="122" t="s">
        <v>90</v>
      </c>
      <c r="B90" s="123"/>
      <c r="C90" s="82">
        <v>13109755</v>
      </c>
      <c r="D90" s="83">
        <v>14033585</v>
      </c>
      <c r="E90" s="82">
        <v>13891275</v>
      </c>
      <c r="F90" s="84">
        <f t="shared" si="6"/>
        <v>1</v>
      </c>
      <c r="G90" s="84">
        <f t="shared" si="7"/>
        <v>5.9613623595559183E-2</v>
      </c>
      <c r="H90" s="82">
        <f t="shared" si="8"/>
        <v>781520</v>
      </c>
      <c r="I90" s="85">
        <f t="shared" si="9"/>
        <v>1</v>
      </c>
      <c r="J90" s="83">
        <f t="shared" si="10"/>
        <v>-142310</v>
      </c>
    </row>
    <row r="91" spans="1:10">
      <c r="A91" s="25"/>
      <c r="B91" s="25"/>
      <c r="C91" s="12"/>
      <c r="D91" s="12"/>
      <c r="E91" s="12"/>
      <c r="F91" s="25"/>
      <c r="G91" s="25"/>
      <c r="H91" s="25"/>
      <c r="I91" s="25"/>
    </row>
    <row r="94" spans="1:10">
      <c r="F94" s="9"/>
    </row>
    <row r="98" spans="4:4">
      <c r="D98" s="27"/>
    </row>
  </sheetData>
  <mergeCells count="1">
    <mergeCell ref="A90:B90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2060"/>
  </sheetPr>
  <dimension ref="A1:N36"/>
  <sheetViews>
    <sheetView workbookViewId="0">
      <pane ySplit="1" topLeftCell="A23" activePane="bottomLeft" state="frozen"/>
      <selection pane="bottomLeft" activeCell="B30" sqref="B30"/>
    </sheetView>
  </sheetViews>
  <sheetFormatPr defaultColWidth="8.81640625" defaultRowHeight="14.5"/>
  <cols>
    <col min="1" max="1" width="17.26953125" style="7" bestFit="1" customWidth="1"/>
    <col min="2" max="2" width="34.453125" style="7" bestFit="1" customWidth="1"/>
    <col min="3" max="3" width="12" style="7" customWidth="1"/>
    <col min="4" max="4" width="10.08984375" customWidth="1"/>
    <col min="5" max="5" width="12" style="7" customWidth="1"/>
    <col min="6" max="6" width="17.81640625" style="7" customWidth="1"/>
    <col min="7" max="7" width="28.453125" style="7" customWidth="1"/>
    <col min="8" max="8" width="26.7265625" style="7" customWidth="1"/>
    <col min="9" max="9" width="22" style="7" customWidth="1"/>
    <col min="10" max="10" width="27.54296875" style="7" customWidth="1"/>
    <col min="11" max="14" width="8.81640625" style="9"/>
    <col min="15" max="16384" width="8.81640625" style="7"/>
  </cols>
  <sheetData>
    <row r="1" spans="1:10" ht="44" thickBot="1">
      <c r="A1" s="6" t="s">
        <v>1</v>
      </c>
      <c r="B1" s="6" t="s">
        <v>91</v>
      </c>
      <c r="C1" s="4">
        <v>41821</v>
      </c>
      <c r="D1" s="32">
        <v>42156</v>
      </c>
      <c r="E1" s="4">
        <v>42186</v>
      </c>
      <c r="F1" s="1" t="s">
        <v>265</v>
      </c>
      <c r="G1" s="1" t="s">
        <v>266</v>
      </c>
      <c r="H1" s="1" t="s">
        <v>267</v>
      </c>
      <c r="I1" s="1" t="s">
        <v>268</v>
      </c>
      <c r="J1" s="30" t="s">
        <v>269</v>
      </c>
    </row>
    <row r="2" spans="1:10">
      <c r="A2" s="86">
        <v>10</v>
      </c>
      <c r="B2" s="87" t="s">
        <v>10</v>
      </c>
      <c r="C2" s="72">
        <v>427800</v>
      </c>
      <c r="D2" s="72">
        <v>434847</v>
      </c>
      <c r="E2" s="72">
        <v>437545</v>
      </c>
      <c r="F2" s="74">
        <f t="shared" ref="F2:F26" si="0">E2/$E$26</f>
        <v>0.12234175218990184</v>
      </c>
      <c r="G2" s="74">
        <f t="shared" ref="G2:G26" si="1">(E2-C2)/C2</f>
        <v>2.2779336138382421E-2</v>
      </c>
      <c r="H2" s="72">
        <f t="shared" ref="H2:H26" si="2">E2-C2</f>
        <v>9745</v>
      </c>
      <c r="I2" s="76">
        <f>H2/$H$26</f>
        <v>0.22878272097664046</v>
      </c>
      <c r="J2" s="73">
        <f>E2-D2</f>
        <v>2698</v>
      </c>
    </row>
    <row r="3" spans="1:10">
      <c r="A3" s="81">
        <v>11</v>
      </c>
      <c r="B3" s="88" t="s">
        <v>11</v>
      </c>
      <c r="C3" s="45">
        <v>15041</v>
      </c>
      <c r="D3" s="45">
        <v>15785</v>
      </c>
      <c r="E3" s="45">
        <v>15915</v>
      </c>
      <c r="F3" s="75">
        <f t="shared" si="0"/>
        <v>4.4499856839920185E-3</v>
      </c>
      <c r="G3" s="75">
        <f t="shared" si="1"/>
        <v>5.8107838574562864E-2</v>
      </c>
      <c r="H3" s="45">
        <f t="shared" si="2"/>
        <v>874</v>
      </c>
      <c r="I3" s="77">
        <f t="shared" ref="I3:I26" si="3">H3/$H$26</f>
        <v>2.0518840239464726E-2</v>
      </c>
      <c r="J3" s="44">
        <f t="shared" ref="J3:J26" si="4">E3-D3</f>
        <v>130</v>
      </c>
    </row>
    <row r="4" spans="1:10" ht="17.25" customHeight="1">
      <c r="A4" s="81">
        <v>12</v>
      </c>
      <c r="B4" s="88" t="s">
        <v>12</v>
      </c>
      <c r="C4" s="45">
        <v>3212</v>
      </c>
      <c r="D4" s="45">
        <v>4062</v>
      </c>
      <c r="E4" s="45">
        <v>3509</v>
      </c>
      <c r="F4" s="75">
        <f t="shared" si="0"/>
        <v>9.8114984386603798E-4</v>
      </c>
      <c r="G4" s="75">
        <f t="shared" si="1"/>
        <v>9.2465753424657529E-2</v>
      </c>
      <c r="H4" s="45">
        <f t="shared" si="2"/>
        <v>297</v>
      </c>
      <c r="I4" s="77">
        <f t="shared" si="3"/>
        <v>6.972649371992018E-3</v>
      </c>
      <c r="J4" s="44">
        <f t="shared" si="4"/>
        <v>-553</v>
      </c>
    </row>
    <row r="5" spans="1:10">
      <c r="A5" s="81">
        <v>13</v>
      </c>
      <c r="B5" s="88" t="s">
        <v>13</v>
      </c>
      <c r="C5" s="45">
        <v>435675</v>
      </c>
      <c r="D5" s="45">
        <v>424270</v>
      </c>
      <c r="E5" s="45">
        <v>418688</v>
      </c>
      <c r="F5" s="75">
        <f t="shared" si="0"/>
        <v>0.11706915526605406</v>
      </c>
      <c r="G5" s="75">
        <f t="shared" si="1"/>
        <v>-3.8990072875423193E-2</v>
      </c>
      <c r="H5" s="45">
        <f t="shared" si="2"/>
        <v>-16987</v>
      </c>
      <c r="I5" s="77">
        <f t="shared" si="3"/>
        <v>-0.39880267637046601</v>
      </c>
      <c r="J5" s="44">
        <f t="shared" si="4"/>
        <v>-5582</v>
      </c>
    </row>
    <row r="6" spans="1:10">
      <c r="A6" s="81">
        <v>14</v>
      </c>
      <c r="B6" s="88" t="s">
        <v>14</v>
      </c>
      <c r="C6" s="45">
        <v>487739</v>
      </c>
      <c r="D6" s="45">
        <v>485501</v>
      </c>
      <c r="E6" s="45">
        <v>479179</v>
      </c>
      <c r="F6" s="75">
        <f t="shared" si="0"/>
        <v>0.13398301539865609</v>
      </c>
      <c r="G6" s="75">
        <f t="shared" si="1"/>
        <v>-1.7550370177492471E-2</v>
      </c>
      <c r="H6" s="45">
        <f t="shared" si="2"/>
        <v>-8560</v>
      </c>
      <c r="I6" s="77">
        <f t="shared" si="3"/>
        <v>-0.20096255429040968</v>
      </c>
      <c r="J6" s="44">
        <f t="shared" si="4"/>
        <v>-6322</v>
      </c>
    </row>
    <row r="7" spans="1:10">
      <c r="A7" s="81">
        <v>15</v>
      </c>
      <c r="B7" s="88" t="s">
        <v>15</v>
      </c>
      <c r="C7" s="45">
        <v>64314</v>
      </c>
      <c r="D7" s="45">
        <v>62292</v>
      </c>
      <c r="E7" s="45">
        <v>61368</v>
      </c>
      <c r="F7" s="75">
        <f t="shared" si="0"/>
        <v>1.7159077691185812E-2</v>
      </c>
      <c r="G7" s="75">
        <f t="shared" si="1"/>
        <v>-4.580651180147402E-2</v>
      </c>
      <c r="H7" s="45">
        <f t="shared" si="2"/>
        <v>-2946</v>
      </c>
      <c r="I7" s="77">
        <f t="shared" si="3"/>
        <v>-6.9163047306021838E-2</v>
      </c>
      <c r="J7" s="44">
        <f t="shared" si="4"/>
        <v>-924</v>
      </c>
    </row>
    <row r="8" spans="1:10">
      <c r="A8" s="81">
        <v>16</v>
      </c>
      <c r="B8" s="88" t="s">
        <v>16</v>
      </c>
      <c r="C8" s="45">
        <v>66709</v>
      </c>
      <c r="D8" s="45">
        <v>70434</v>
      </c>
      <c r="E8" s="45">
        <v>66461</v>
      </c>
      <c r="F8" s="75">
        <f t="shared" si="0"/>
        <v>1.8583129031969434E-2</v>
      </c>
      <c r="G8" s="75">
        <f t="shared" si="1"/>
        <v>-3.7176392990451064E-3</v>
      </c>
      <c r="H8" s="45">
        <f t="shared" si="2"/>
        <v>-248</v>
      </c>
      <c r="I8" s="77">
        <f t="shared" si="3"/>
        <v>-5.8222796102828968E-3</v>
      </c>
      <c r="J8" s="44">
        <f t="shared" si="4"/>
        <v>-3973</v>
      </c>
    </row>
    <row r="9" spans="1:10">
      <c r="A9" s="81">
        <v>17</v>
      </c>
      <c r="B9" s="88" t="s">
        <v>17</v>
      </c>
      <c r="C9" s="45">
        <v>48462</v>
      </c>
      <c r="D9" s="45">
        <v>52059</v>
      </c>
      <c r="E9" s="45">
        <v>51191</v>
      </c>
      <c r="F9" s="75">
        <f t="shared" si="0"/>
        <v>1.4313491495396508E-2</v>
      </c>
      <c r="G9" s="75">
        <f t="shared" si="1"/>
        <v>5.6312162106392637E-2</v>
      </c>
      <c r="H9" s="45">
        <f t="shared" si="2"/>
        <v>2729</v>
      </c>
      <c r="I9" s="77">
        <f t="shared" si="3"/>
        <v>6.4068552647024296E-2</v>
      </c>
      <c r="J9" s="44">
        <f t="shared" si="4"/>
        <v>-868</v>
      </c>
    </row>
    <row r="10" spans="1:10">
      <c r="A10" s="81">
        <v>18</v>
      </c>
      <c r="B10" s="88" t="s">
        <v>18</v>
      </c>
      <c r="C10" s="45">
        <v>64311</v>
      </c>
      <c r="D10" s="45">
        <v>63266</v>
      </c>
      <c r="E10" s="45">
        <v>63060</v>
      </c>
      <c r="F10" s="75">
        <f t="shared" si="0"/>
        <v>1.7632177017438688E-2</v>
      </c>
      <c r="G10" s="75">
        <f t="shared" si="1"/>
        <v>-1.9452348742827821E-2</v>
      </c>
      <c r="H10" s="45">
        <f t="shared" si="2"/>
        <v>-1251</v>
      </c>
      <c r="I10" s="77">
        <f t="shared" si="3"/>
        <v>-2.9369644324451227E-2</v>
      </c>
      <c r="J10" s="44">
        <f t="shared" si="4"/>
        <v>-206</v>
      </c>
    </row>
    <row r="11" spans="1:10">
      <c r="A11" s="81">
        <v>19</v>
      </c>
      <c r="B11" s="88" t="s">
        <v>19</v>
      </c>
      <c r="C11" s="45">
        <v>7985</v>
      </c>
      <c r="D11" s="45">
        <v>7764</v>
      </c>
      <c r="E11" s="45">
        <v>7781</v>
      </c>
      <c r="F11" s="75">
        <f t="shared" si="0"/>
        <v>2.1756417597952812E-3</v>
      </c>
      <c r="G11" s="75">
        <f t="shared" si="1"/>
        <v>-2.5547902316844083E-2</v>
      </c>
      <c r="H11" s="45">
        <f t="shared" si="2"/>
        <v>-204</v>
      </c>
      <c r="I11" s="77">
        <f t="shared" si="3"/>
        <v>-4.7892945181359312E-3</v>
      </c>
      <c r="J11" s="44">
        <f t="shared" si="4"/>
        <v>17</v>
      </c>
    </row>
    <row r="12" spans="1:10">
      <c r="A12" s="81">
        <v>20</v>
      </c>
      <c r="B12" s="88" t="s">
        <v>20</v>
      </c>
      <c r="C12" s="45">
        <v>70829</v>
      </c>
      <c r="D12" s="45">
        <v>74083</v>
      </c>
      <c r="E12" s="45">
        <v>73715</v>
      </c>
      <c r="F12" s="75">
        <f t="shared" si="0"/>
        <v>2.0611416568989738E-2</v>
      </c>
      <c r="G12" s="75">
        <f t="shared" si="1"/>
        <v>4.074602210958788E-2</v>
      </c>
      <c r="H12" s="45">
        <f t="shared" si="2"/>
        <v>2886</v>
      </c>
      <c r="I12" s="77">
        <f t="shared" si="3"/>
        <v>6.7754431271275978E-2</v>
      </c>
      <c r="J12" s="44">
        <f t="shared" si="4"/>
        <v>-368</v>
      </c>
    </row>
    <row r="13" spans="1:10">
      <c r="A13" s="81">
        <v>21</v>
      </c>
      <c r="B13" s="88" t="s">
        <v>21</v>
      </c>
      <c r="C13" s="45">
        <v>18116</v>
      </c>
      <c r="D13" s="45">
        <v>19195</v>
      </c>
      <c r="E13" s="45">
        <v>19266</v>
      </c>
      <c r="F13" s="75">
        <f t="shared" si="0"/>
        <v>5.3869572219786511E-3</v>
      </c>
      <c r="G13" s="75">
        <f t="shared" si="1"/>
        <v>6.3479796864650037E-2</v>
      </c>
      <c r="H13" s="45">
        <f t="shared" si="2"/>
        <v>1150</v>
      </c>
      <c r="I13" s="77">
        <f t="shared" si="3"/>
        <v>2.6998473999295693E-2</v>
      </c>
      <c r="J13" s="44">
        <f t="shared" si="4"/>
        <v>71</v>
      </c>
    </row>
    <row r="14" spans="1:10">
      <c r="A14" s="81">
        <v>22</v>
      </c>
      <c r="B14" s="88" t="s">
        <v>22</v>
      </c>
      <c r="C14" s="45">
        <v>187406</v>
      </c>
      <c r="D14" s="45">
        <v>196620</v>
      </c>
      <c r="E14" s="45">
        <v>195225</v>
      </c>
      <c r="F14" s="75">
        <f t="shared" si="0"/>
        <v>5.4586770666499647E-2</v>
      </c>
      <c r="G14" s="75">
        <f t="shared" si="1"/>
        <v>4.1722250088044137E-2</v>
      </c>
      <c r="H14" s="45">
        <f t="shared" si="2"/>
        <v>7819</v>
      </c>
      <c r="I14" s="77">
        <f t="shared" si="3"/>
        <v>0.18356614626129827</v>
      </c>
      <c r="J14" s="44">
        <f t="shared" si="4"/>
        <v>-1395</v>
      </c>
    </row>
    <row r="15" spans="1:10">
      <c r="A15" s="81">
        <v>23</v>
      </c>
      <c r="B15" s="88" t="s">
        <v>23</v>
      </c>
      <c r="C15" s="45">
        <v>224470</v>
      </c>
      <c r="D15" s="45">
        <v>232606</v>
      </c>
      <c r="E15" s="45">
        <v>230741</v>
      </c>
      <c r="F15" s="75">
        <f t="shared" si="0"/>
        <v>6.4517382765315892E-2</v>
      </c>
      <c r="G15" s="75">
        <f t="shared" si="1"/>
        <v>2.7936918073684678E-2</v>
      </c>
      <c r="H15" s="45">
        <f t="shared" si="2"/>
        <v>6271</v>
      </c>
      <c r="I15" s="77">
        <f t="shared" si="3"/>
        <v>0.14722385256485504</v>
      </c>
      <c r="J15" s="44">
        <f t="shared" si="4"/>
        <v>-1865</v>
      </c>
    </row>
    <row r="16" spans="1:10">
      <c r="A16" s="81">
        <v>24</v>
      </c>
      <c r="B16" s="88" t="s">
        <v>24</v>
      </c>
      <c r="C16" s="45">
        <v>151353</v>
      </c>
      <c r="D16" s="45">
        <v>148818</v>
      </c>
      <c r="E16" s="45">
        <v>148850</v>
      </c>
      <c r="F16" s="75">
        <f t="shared" si="0"/>
        <v>4.161987867183236E-2</v>
      </c>
      <c r="G16" s="75">
        <f t="shared" si="1"/>
        <v>-1.6537498430820665E-2</v>
      </c>
      <c r="H16" s="45">
        <f t="shared" si="2"/>
        <v>-2503</v>
      </c>
      <c r="I16" s="77">
        <f t="shared" si="3"/>
        <v>-5.8762765582814881E-2</v>
      </c>
      <c r="J16" s="44">
        <f t="shared" si="4"/>
        <v>32</v>
      </c>
    </row>
    <row r="17" spans="1:14">
      <c r="A17" s="81">
        <v>25</v>
      </c>
      <c r="B17" s="88" t="s">
        <v>25</v>
      </c>
      <c r="C17" s="45">
        <v>402724</v>
      </c>
      <c r="D17" s="45">
        <v>402285</v>
      </c>
      <c r="E17" s="45">
        <v>406179</v>
      </c>
      <c r="F17" s="75">
        <f t="shared" si="0"/>
        <v>0.11357151964424721</v>
      </c>
      <c r="G17" s="75">
        <f t="shared" si="1"/>
        <v>8.5790764891091661E-3</v>
      </c>
      <c r="H17" s="45">
        <f t="shared" si="2"/>
        <v>3455</v>
      </c>
      <c r="I17" s="77">
        <f t="shared" si="3"/>
        <v>8.111280666744923E-2</v>
      </c>
      <c r="J17" s="44">
        <f t="shared" si="4"/>
        <v>3894</v>
      </c>
    </row>
    <row r="18" spans="1:14">
      <c r="A18" s="81">
        <v>26</v>
      </c>
      <c r="B18" s="88" t="s">
        <v>26</v>
      </c>
      <c r="C18" s="45">
        <v>33879</v>
      </c>
      <c r="D18" s="45">
        <v>33713</v>
      </c>
      <c r="E18" s="45">
        <v>34097</v>
      </c>
      <c r="F18" s="75">
        <f t="shared" si="0"/>
        <v>9.5338461744942423E-3</v>
      </c>
      <c r="G18" s="75">
        <f t="shared" si="1"/>
        <v>6.4346645414563594E-3</v>
      </c>
      <c r="H18" s="45">
        <f t="shared" si="2"/>
        <v>218</v>
      </c>
      <c r="I18" s="77">
        <f t="shared" si="3"/>
        <v>5.1179715929099657E-3</v>
      </c>
      <c r="J18" s="44">
        <f t="shared" si="4"/>
        <v>384</v>
      </c>
    </row>
    <row r="19" spans="1:14">
      <c r="A19" s="81">
        <v>27</v>
      </c>
      <c r="B19" s="88" t="s">
        <v>27</v>
      </c>
      <c r="C19" s="45">
        <v>118504</v>
      </c>
      <c r="D19" s="45">
        <v>126648</v>
      </c>
      <c r="E19" s="45">
        <v>127845</v>
      </c>
      <c r="F19" s="75">
        <f t="shared" si="0"/>
        <v>3.5746680475649363E-2</v>
      </c>
      <c r="G19" s="75">
        <f t="shared" si="1"/>
        <v>7.882434348207655E-2</v>
      </c>
      <c r="H19" s="45">
        <f t="shared" si="2"/>
        <v>9341</v>
      </c>
      <c r="I19" s="77">
        <f t="shared" si="3"/>
        <v>0.21929803967601832</v>
      </c>
      <c r="J19" s="44">
        <f t="shared" si="4"/>
        <v>1197</v>
      </c>
    </row>
    <row r="20" spans="1:14">
      <c r="A20" s="81">
        <v>28</v>
      </c>
      <c r="B20" s="88" t="s">
        <v>28</v>
      </c>
      <c r="C20" s="45">
        <v>128826</v>
      </c>
      <c r="D20" s="45">
        <v>141914</v>
      </c>
      <c r="E20" s="45">
        <v>141558</v>
      </c>
      <c r="F20" s="75">
        <f t="shared" si="0"/>
        <v>3.9580965972638528E-2</v>
      </c>
      <c r="G20" s="75">
        <f t="shared" si="1"/>
        <v>9.8830981323645845E-2</v>
      </c>
      <c r="H20" s="45">
        <f t="shared" si="2"/>
        <v>12732</v>
      </c>
      <c r="I20" s="77">
        <f t="shared" si="3"/>
        <v>0.29890832257307198</v>
      </c>
      <c r="J20" s="44">
        <f t="shared" si="4"/>
        <v>-356</v>
      </c>
    </row>
    <row r="21" spans="1:14">
      <c r="A21" s="81">
        <v>29</v>
      </c>
      <c r="B21" s="88" t="s">
        <v>29</v>
      </c>
      <c r="C21" s="45">
        <v>150458</v>
      </c>
      <c r="D21" s="45">
        <v>163169</v>
      </c>
      <c r="E21" s="45">
        <v>164318</v>
      </c>
      <c r="F21" s="75">
        <f t="shared" si="0"/>
        <v>4.5944878895519986E-2</v>
      </c>
      <c r="G21" s="75">
        <f t="shared" si="1"/>
        <v>9.2118730808597754E-2</v>
      </c>
      <c r="H21" s="45">
        <f t="shared" si="2"/>
        <v>13860</v>
      </c>
      <c r="I21" s="77">
        <f t="shared" si="3"/>
        <v>0.32539030402629415</v>
      </c>
      <c r="J21" s="44">
        <f t="shared" si="4"/>
        <v>1149</v>
      </c>
    </row>
    <row r="22" spans="1:14">
      <c r="A22" s="81">
        <v>30</v>
      </c>
      <c r="B22" s="88" t="s">
        <v>30</v>
      </c>
      <c r="C22" s="45">
        <v>44884</v>
      </c>
      <c r="D22" s="45">
        <v>44283</v>
      </c>
      <c r="E22" s="45">
        <v>45847</v>
      </c>
      <c r="F22" s="75">
        <f t="shared" si="0"/>
        <v>1.2819258162361425E-2</v>
      </c>
      <c r="G22" s="75">
        <f t="shared" si="1"/>
        <v>2.1455307013635148E-2</v>
      </c>
      <c r="H22" s="45">
        <f t="shared" si="2"/>
        <v>963</v>
      </c>
      <c r="I22" s="77">
        <f t="shared" si="3"/>
        <v>2.2608287357671088E-2</v>
      </c>
      <c r="J22" s="44">
        <f t="shared" si="4"/>
        <v>1564</v>
      </c>
    </row>
    <row r="23" spans="1:14">
      <c r="A23" s="81">
        <v>31</v>
      </c>
      <c r="B23" s="88" t="s">
        <v>31</v>
      </c>
      <c r="C23" s="45">
        <v>162123</v>
      </c>
      <c r="D23" s="45">
        <v>168702</v>
      </c>
      <c r="E23" s="45">
        <v>167786</v>
      </c>
      <c r="F23" s="75">
        <f t="shared" si="0"/>
        <v>4.6914564748619846E-2</v>
      </c>
      <c r="G23" s="75">
        <f t="shared" si="1"/>
        <v>3.4930268993295217E-2</v>
      </c>
      <c r="H23" s="45">
        <f t="shared" si="2"/>
        <v>5663</v>
      </c>
      <c r="I23" s="77">
        <f t="shared" si="3"/>
        <v>0.13294987674609696</v>
      </c>
      <c r="J23" s="44">
        <f t="shared" si="4"/>
        <v>-916</v>
      </c>
    </row>
    <row r="24" spans="1:14">
      <c r="A24" s="81">
        <v>32</v>
      </c>
      <c r="B24" s="88" t="s">
        <v>32</v>
      </c>
      <c r="C24" s="45">
        <v>50610</v>
      </c>
      <c r="D24" s="45">
        <v>54306</v>
      </c>
      <c r="E24" s="45">
        <v>54068</v>
      </c>
      <c r="F24" s="75">
        <f t="shared" si="0"/>
        <v>1.5117928115744925E-2</v>
      </c>
      <c r="G24" s="75">
        <f t="shared" si="1"/>
        <v>6.8326417704011058E-2</v>
      </c>
      <c r="H24" s="45">
        <f t="shared" si="2"/>
        <v>3458</v>
      </c>
      <c r="I24" s="77">
        <f t="shared" si="3"/>
        <v>8.1183237469186528E-2</v>
      </c>
      <c r="J24" s="44">
        <f t="shared" si="4"/>
        <v>-238</v>
      </c>
    </row>
    <row r="25" spans="1:14" ht="15" thickBot="1">
      <c r="A25" s="81">
        <v>33</v>
      </c>
      <c r="B25" s="88" t="s">
        <v>33</v>
      </c>
      <c r="C25" s="45">
        <v>168391</v>
      </c>
      <c r="D25" s="45">
        <v>162045</v>
      </c>
      <c r="E25" s="45">
        <v>162224</v>
      </c>
      <c r="F25" s="75">
        <f t="shared" si="0"/>
        <v>4.5359376537852422E-2</v>
      </c>
      <c r="G25" s="75">
        <f t="shared" si="1"/>
        <v>-3.6623097433948371E-2</v>
      </c>
      <c r="H25" s="45">
        <f t="shared" si="2"/>
        <v>-6167</v>
      </c>
      <c r="I25" s="77">
        <f t="shared" si="3"/>
        <v>-0.14478225143796219</v>
      </c>
      <c r="J25" s="44">
        <f t="shared" si="4"/>
        <v>179</v>
      </c>
    </row>
    <row r="26" spans="1:14" s="11" customFormat="1" ht="15" thickBot="1">
      <c r="A26" s="122" t="s">
        <v>255</v>
      </c>
      <c r="B26" s="123"/>
      <c r="C26" s="82">
        <v>3533821</v>
      </c>
      <c r="D26" s="82">
        <v>3588667</v>
      </c>
      <c r="E26" s="82">
        <v>3576416</v>
      </c>
      <c r="F26" s="84">
        <f t="shared" si="0"/>
        <v>1</v>
      </c>
      <c r="G26" s="84">
        <f t="shared" si="1"/>
        <v>1.2053525065361262E-2</v>
      </c>
      <c r="H26" s="82">
        <f t="shared" si="2"/>
        <v>42595</v>
      </c>
      <c r="I26" s="85">
        <f t="shared" si="3"/>
        <v>1</v>
      </c>
      <c r="J26" s="83">
        <f t="shared" si="4"/>
        <v>-12251</v>
      </c>
      <c r="K26" s="29"/>
      <c r="L26" s="29"/>
      <c r="M26" s="29"/>
      <c r="N26" s="29"/>
    </row>
    <row r="27" spans="1:14">
      <c r="C27" s="13"/>
      <c r="E27" s="13"/>
      <c r="F27" s="14"/>
      <c r="H27" s="22"/>
      <c r="I27" s="21"/>
    </row>
    <row r="30" spans="1:14">
      <c r="B30" s="9"/>
      <c r="C30" s="9"/>
    </row>
    <row r="31" spans="1:14">
      <c r="B31" s="9"/>
      <c r="C31" s="9"/>
    </row>
    <row r="32" spans="1:14">
      <c r="B32" s="9"/>
      <c r="C32" s="9"/>
    </row>
    <row r="33" spans="2:3">
      <c r="B33" s="36"/>
      <c r="C33" s="9"/>
    </row>
    <row r="34" spans="2:3">
      <c r="B34" s="9"/>
      <c r="C34" s="9"/>
    </row>
    <row r="35" spans="2:3">
      <c r="B35" s="9"/>
      <c r="C35" s="9"/>
    </row>
    <row r="36" spans="2:3">
      <c r="B36" s="9"/>
      <c r="C36" s="9"/>
    </row>
  </sheetData>
  <mergeCells count="1">
    <mergeCell ref="A26:B26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2060"/>
  </sheetPr>
  <dimension ref="A1:L95"/>
  <sheetViews>
    <sheetView workbookViewId="0">
      <pane ySplit="1" topLeftCell="A74" activePane="bottomLeft" state="frozen"/>
      <selection pane="bottomLeft" activeCell="AA9" sqref="AA9"/>
    </sheetView>
  </sheetViews>
  <sheetFormatPr defaultColWidth="9.1796875" defaultRowHeight="14.5"/>
  <cols>
    <col min="1" max="1" width="13.7265625" style="7" bestFit="1" customWidth="1"/>
    <col min="2" max="2" width="34.453125" style="7" bestFit="1" customWidth="1"/>
    <col min="3" max="3" width="12" style="7" customWidth="1"/>
    <col min="4" max="4" width="12" style="7" bestFit="1" customWidth="1"/>
    <col min="5" max="5" width="12" style="7" customWidth="1"/>
    <col min="6" max="6" width="17.81640625" style="7" customWidth="1"/>
    <col min="7" max="7" width="27.1796875" style="7" customWidth="1"/>
    <col min="8" max="8" width="26.453125" style="7" customWidth="1"/>
    <col min="9" max="9" width="20.453125" style="7" customWidth="1"/>
    <col min="10" max="10" width="23.453125" style="7" customWidth="1"/>
    <col min="11" max="16384" width="9.1796875" style="7"/>
  </cols>
  <sheetData>
    <row r="1" spans="1:10" ht="44" thickBot="1">
      <c r="A1" s="15" t="s">
        <v>1</v>
      </c>
      <c r="B1" s="6" t="s">
        <v>91</v>
      </c>
      <c r="C1" s="4">
        <v>41821</v>
      </c>
      <c r="D1" s="4">
        <v>42156</v>
      </c>
      <c r="E1" s="4">
        <v>42186</v>
      </c>
      <c r="F1" s="1" t="s">
        <v>265</v>
      </c>
      <c r="G1" s="1" t="s">
        <v>270</v>
      </c>
      <c r="H1" s="1" t="s">
        <v>271</v>
      </c>
      <c r="I1" s="1" t="s">
        <v>268</v>
      </c>
      <c r="J1" s="30" t="s">
        <v>272</v>
      </c>
    </row>
    <row r="2" spans="1:10">
      <c r="A2" s="89">
        <v>1</v>
      </c>
      <c r="B2" s="87" t="s">
        <v>2</v>
      </c>
      <c r="C2" s="73">
        <v>14845</v>
      </c>
      <c r="D2" s="73">
        <v>16102</v>
      </c>
      <c r="E2" s="73">
        <v>16242</v>
      </c>
      <c r="F2" s="74">
        <f t="shared" ref="F2:F33" si="0">E2/$E$90</f>
        <v>9.5799666511935441E-3</v>
      </c>
      <c r="G2" s="74">
        <f t="shared" ref="G2:G33" si="1">(E2-C2)/C2</f>
        <v>9.4105759514988216E-2</v>
      </c>
      <c r="H2" s="72">
        <f t="shared" ref="H2:H33" si="2">E2-C2</f>
        <v>1397</v>
      </c>
      <c r="I2" s="76">
        <f>H2/$H$90</f>
        <v>2.0486274049741904E-2</v>
      </c>
      <c r="J2" s="73">
        <f t="shared" ref="J2:J33" si="3">E2-D2</f>
        <v>140</v>
      </c>
    </row>
    <row r="3" spans="1:10">
      <c r="A3" s="90">
        <v>2</v>
      </c>
      <c r="B3" s="88" t="s">
        <v>3</v>
      </c>
      <c r="C3" s="44">
        <v>2533</v>
      </c>
      <c r="D3" s="44">
        <v>3106</v>
      </c>
      <c r="E3" s="44">
        <v>3180</v>
      </c>
      <c r="F3" s="75">
        <f t="shared" si="0"/>
        <v>1.8756491781058656E-3</v>
      </c>
      <c r="G3" s="75">
        <f t="shared" si="1"/>
        <v>0.25542834583497831</v>
      </c>
      <c r="H3" s="45">
        <f t="shared" si="2"/>
        <v>647</v>
      </c>
      <c r="I3" s="77">
        <f t="shared" ref="I3:I66" si="4">H3/$H$90</f>
        <v>9.4879164711403098E-3</v>
      </c>
      <c r="J3" s="44">
        <f t="shared" si="3"/>
        <v>74</v>
      </c>
    </row>
    <row r="4" spans="1:10">
      <c r="A4" s="90">
        <v>3</v>
      </c>
      <c r="B4" s="88" t="s">
        <v>4</v>
      </c>
      <c r="C4" s="44">
        <v>1123</v>
      </c>
      <c r="D4" s="44">
        <v>1132</v>
      </c>
      <c r="E4" s="44">
        <v>1128</v>
      </c>
      <c r="F4" s="75">
        <f t="shared" si="0"/>
        <v>6.6532461412057125E-4</v>
      </c>
      <c r="G4" s="75">
        <f t="shared" si="1"/>
        <v>4.4523597506678537E-3</v>
      </c>
      <c r="H4" s="45">
        <f t="shared" si="2"/>
        <v>5</v>
      </c>
      <c r="I4" s="77">
        <f t="shared" si="4"/>
        <v>7.3322383857343969E-5</v>
      </c>
      <c r="J4" s="44">
        <f t="shared" si="3"/>
        <v>-4</v>
      </c>
    </row>
    <row r="5" spans="1:10">
      <c r="A5" s="90">
        <v>5</v>
      </c>
      <c r="B5" s="88" t="s">
        <v>5</v>
      </c>
      <c r="C5" s="44">
        <v>724</v>
      </c>
      <c r="D5" s="44">
        <v>631</v>
      </c>
      <c r="E5" s="44">
        <v>620</v>
      </c>
      <c r="F5" s="75">
        <f t="shared" si="0"/>
        <v>3.6569260705208702E-4</v>
      </c>
      <c r="G5" s="75">
        <f t="shared" si="1"/>
        <v>-0.143646408839779</v>
      </c>
      <c r="H5" s="45">
        <f t="shared" si="2"/>
        <v>-104</v>
      </c>
      <c r="I5" s="77">
        <f t="shared" si="4"/>
        <v>-1.5251055842327545E-3</v>
      </c>
      <c r="J5" s="44">
        <f t="shared" si="3"/>
        <v>-11</v>
      </c>
    </row>
    <row r="6" spans="1:10" ht="15.75" customHeight="1">
      <c r="A6" s="90">
        <v>6</v>
      </c>
      <c r="B6" s="88" t="s">
        <v>6</v>
      </c>
      <c r="C6" s="44">
        <v>52</v>
      </c>
      <c r="D6" s="44">
        <v>38</v>
      </c>
      <c r="E6" s="44">
        <v>45</v>
      </c>
      <c r="F6" s="75">
        <f t="shared" si="0"/>
        <v>2.6542205350554704E-5</v>
      </c>
      <c r="G6" s="75">
        <f t="shared" si="1"/>
        <v>-0.13461538461538461</v>
      </c>
      <c r="H6" s="45">
        <f t="shared" si="2"/>
        <v>-7</v>
      </c>
      <c r="I6" s="77">
        <f t="shared" si="4"/>
        <v>-1.0265133740028156E-4</v>
      </c>
      <c r="J6" s="44">
        <f t="shared" si="3"/>
        <v>7</v>
      </c>
    </row>
    <row r="7" spans="1:10">
      <c r="A7" s="90">
        <v>7</v>
      </c>
      <c r="B7" s="88" t="s">
        <v>7</v>
      </c>
      <c r="C7" s="44">
        <v>941</v>
      </c>
      <c r="D7" s="44">
        <v>924</v>
      </c>
      <c r="E7" s="44">
        <v>928</v>
      </c>
      <c r="F7" s="75">
        <f t="shared" si="0"/>
        <v>5.4735925700699476E-4</v>
      </c>
      <c r="G7" s="75">
        <f t="shared" si="1"/>
        <v>-1.381509032943677E-2</v>
      </c>
      <c r="H7" s="45">
        <f t="shared" si="2"/>
        <v>-13</v>
      </c>
      <c r="I7" s="77">
        <f t="shared" si="4"/>
        <v>-1.9063819802909432E-4</v>
      </c>
      <c r="J7" s="44">
        <f t="shared" si="3"/>
        <v>4</v>
      </c>
    </row>
    <row r="8" spans="1:10">
      <c r="A8" s="90">
        <v>8</v>
      </c>
      <c r="B8" s="88" t="s">
        <v>8</v>
      </c>
      <c r="C8" s="44">
        <v>4574</v>
      </c>
      <c r="D8" s="44">
        <v>4718</v>
      </c>
      <c r="E8" s="44">
        <v>4740</v>
      </c>
      <c r="F8" s="75">
        <f t="shared" si="0"/>
        <v>2.795778963591762E-3</v>
      </c>
      <c r="G8" s="75">
        <f t="shared" si="1"/>
        <v>3.6292085701792744E-2</v>
      </c>
      <c r="H8" s="45">
        <f t="shared" si="2"/>
        <v>166</v>
      </c>
      <c r="I8" s="77">
        <f t="shared" si="4"/>
        <v>2.43430314406382E-3</v>
      </c>
      <c r="J8" s="44">
        <f t="shared" si="3"/>
        <v>22</v>
      </c>
    </row>
    <row r="9" spans="1:10">
      <c r="A9" s="90">
        <v>9</v>
      </c>
      <c r="B9" s="88" t="s">
        <v>9</v>
      </c>
      <c r="C9" s="44">
        <v>466</v>
      </c>
      <c r="D9" s="44">
        <v>468</v>
      </c>
      <c r="E9" s="44">
        <v>475</v>
      </c>
      <c r="F9" s="75">
        <f t="shared" si="0"/>
        <v>2.8016772314474407E-4</v>
      </c>
      <c r="G9" s="75">
        <f t="shared" si="1"/>
        <v>1.9313304721030045E-2</v>
      </c>
      <c r="H9" s="45">
        <f t="shared" si="2"/>
        <v>9</v>
      </c>
      <c r="I9" s="77">
        <f t="shared" si="4"/>
        <v>1.3198029094321914E-4</v>
      </c>
      <c r="J9" s="44">
        <f t="shared" si="3"/>
        <v>7</v>
      </c>
    </row>
    <row r="10" spans="1:10">
      <c r="A10" s="91">
        <v>10</v>
      </c>
      <c r="B10" s="88" t="s">
        <v>10</v>
      </c>
      <c r="C10" s="45">
        <v>41303</v>
      </c>
      <c r="D10" s="45">
        <v>41899</v>
      </c>
      <c r="E10" s="45">
        <v>41713</v>
      </c>
      <c r="F10" s="75">
        <f t="shared" si="0"/>
        <v>2.4603444706393075E-2</v>
      </c>
      <c r="G10" s="75">
        <f t="shared" si="1"/>
        <v>9.9266397114011092E-3</v>
      </c>
      <c r="H10" s="45">
        <f t="shared" si="2"/>
        <v>410</v>
      </c>
      <c r="I10" s="77">
        <f t="shared" si="4"/>
        <v>6.0124354763022051E-3</v>
      </c>
      <c r="J10" s="44">
        <f t="shared" si="3"/>
        <v>-186</v>
      </c>
    </row>
    <row r="11" spans="1:10">
      <c r="A11" s="91">
        <v>11</v>
      </c>
      <c r="B11" s="88" t="s">
        <v>11</v>
      </c>
      <c r="C11" s="45">
        <v>637</v>
      </c>
      <c r="D11" s="45">
        <v>649</v>
      </c>
      <c r="E11" s="45">
        <v>645</v>
      </c>
      <c r="F11" s="75">
        <f t="shared" si="0"/>
        <v>3.8043827669128407E-4</v>
      </c>
      <c r="G11" s="75">
        <f t="shared" si="1"/>
        <v>1.2558869701726845E-2</v>
      </c>
      <c r="H11" s="45">
        <f t="shared" si="2"/>
        <v>8</v>
      </c>
      <c r="I11" s="77">
        <f t="shared" si="4"/>
        <v>1.1731581417175035E-4</v>
      </c>
      <c r="J11" s="44">
        <f t="shared" si="3"/>
        <v>-4</v>
      </c>
    </row>
    <row r="12" spans="1:10">
      <c r="A12" s="91">
        <v>12</v>
      </c>
      <c r="B12" s="88" t="s">
        <v>12</v>
      </c>
      <c r="C12" s="45">
        <v>46</v>
      </c>
      <c r="D12" s="45">
        <v>45</v>
      </c>
      <c r="E12" s="45">
        <v>46</v>
      </c>
      <c r="F12" s="75">
        <f t="shared" si="0"/>
        <v>2.7132032136122584E-5</v>
      </c>
      <c r="G12" s="75">
        <f t="shared" si="1"/>
        <v>0</v>
      </c>
      <c r="H12" s="45">
        <f t="shared" si="2"/>
        <v>0</v>
      </c>
      <c r="I12" s="77">
        <f t="shared" si="4"/>
        <v>0</v>
      </c>
      <c r="J12" s="44">
        <f t="shared" si="3"/>
        <v>1</v>
      </c>
    </row>
    <row r="13" spans="1:10">
      <c r="A13" s="91">
        <v>13</v>
      </c>
      <c r="B13" s="88" t="s">
        <v>13</v>
      </c>
      <c r="C13" s="45">
        <v>17627</v>
      </c>
      <c r="D13" s="45">
        <v>17255</v>
      </c>
      <c r="E13" s="45">
        <v>17124</v>
      </c>
      <c r="F13" s="75">
        <f t="shared" si="0"/>
        <v>1.0100193876064416E-2</v>
      </c>
      <c r="G13" s="75">
        <f t="shared" si="1"/>
        <v>-2.8535768990752823E-2</v>
      </c>
      <c r="H13" s="45">
        <f t="shared" si="2"/>
        <v>-503</v>
      </c>
      <c r="I13" s="77">
        <f t="shared" si="4"/>
        <v>-7.3762318160488036E-3</v>
      </c>
      <c r="J13" s="44">
        <f t="shared" si="3"/>
        <v>-131</v>
      </c>
    </row>
    <row r="14" spans="1:10">
      <c r="A14" s="91">
        <v>14</v>
      </c>
      <c r="B14" s="88" t="s">
        <v>14</v>
      </c>
      <c r="C14" s="45">
        <v>34850</v>
      </c>
      <c r="D14" s="45">
        <v>33912</v>
      </c>
      <c r="E14" s="45">
        <v>33536</v>
      </c>
      <c r="F14" s="75">
        <f t="shared" si="0"/>
        <v>1.97804310808045E-2</v>
      </c>
      <c r="G14" s="75">
        <f t="shared" si="1"/>
        <v>-3.7704447632711621E-2</v>
      </c>
      <c r="H14" s="45">
        <f t="shared" si="2"/>
        <v>-1314</v>
      </c>
      <c r="I14" s="77">
        <f t="shared" si="4"/>
        <v>-1.9269122477709996E-2</v>
      </c>
      <c r="J14" s="44">
        <f t="shared" si="3"/>
        <v>-376</v>
      </c>
    </row>
    <row r="15" spans="1:10">
      <c r="A15" s="91">
        <v>15</v>
      </c>
      <c r="B15" s="88" t="s">
        <v>15</v>
      </c>
      <c r="C15" s="45">
        <v>6742</v>
      </c>
      <c r="D15" s="45">
        <v>6686</v>
      </c>
      <c r="E15" s="45">
        <v>6607</v>
      </c>
      <c r="F15" s="75">
        <f t="shared" si="0"/>
        <v>3.8969855722469984E-3</v>
      </c>
      <c r="G15" s="75">
        <f t="shared" si="1"/>
        <v>-2.0023731830317412E-2</v>
      </c>
      <c r="H15" s="45">
        <f t="shared" si="2"/>
        <v>-135</v>
      </c>
      <c r="I15" s="77">
        <f t="shared" si="4"/>
        <v>-1.9797043641482871E-3</v>
      </c>
      <c r="J15" s="44">
        <f t="shared" si="3"/>
        <v>-79</v>
      </c>
    </row>
    <row r="16" spans="1:10">
      <c r="A16" s="91">
        <v>16</v>
      </c>
      <c r="B16" s="88" t="s">
        <v>16</v>
      </c>
      <c r="C16" s="45">
        <v>10745</v>
      </c>
      <c r="D16" s="45">
        <v>10777</v>
      </c>
      <c r="E16" s="45">
        <v>10707</v>
      </c>
      <c r="F16" s="75">
        <f t="shared" si="0"/>
        <v>6.3152753930753158E-3</v>
      </c>
      <c r="G16" s="75">
        <f t="shared" si="1"/>
        <v>-3.5365286179618429E-3</v>
      </c>
      <c r="H16" s="45">
        <f t="shared" si="2"/>
        <v>-38</v>
      </c>
      <c r="I16" s="77">
        <f t="shared" si="4"/>
        <v>-5.572501173158142E-4</v>
      </c>
      <c r="J16" s="44">
        <f t="shared" si="3"/>
        <v>-70</v>
      </c>
    </row>
    <row r="17" spans="1:10">
      <c r="A17" s="91">
        <v>17</v>
      </c>
      <c r="B17" s="88" t="s">
        <v>17</v>
      </c>
      <c r="C17" s="45">
        <v>2201</v>
      </c>
      <c r="D17" s="45">
        <v>2314</v>
      </c>
      <c r="E17" s="45">
        <v>2324</v>
      </c>
      <c r="F17" s="75">
        <f t="shared" si="0"/>
        <v>1.3707574496597584E-3</v>
      </c>
      <c r="G17" s="75">
        <f t="shared" si="1"/>
        <v>5.5883689232167195E-2</v>
      </c>
      <c r="H17" s="45">
        <f t="shared" si="2"/>
        <v>123</v>
      </c>
      <c r="I17" s="77">
        <f t="shared" si="4"/>
        <v>1.8037306428906616E-3</v>
      </c>
      <c r="J17" s="44">
        <f t="shared" si="3"/>
        <v>10</v>
      </c>
    </row>
    <row r="18" spans="1:10">
      <c r="A18" s="91">
        <v>18</v>
      </c>
      <c r="B18" s="88" t="s">
        <v>18</v>
      </c>
      <c r="C18" s="45">
        <v>8864</v>
      </c>
      <c r="D18" s="45">
        <v>8780</v>
      </c>
      <c r="E18" s="45">
        <v>8757</v>
      </c>
      <c r="F18" s="75">
        <f t="shared" si="0"/>
        <v>5.1651131612179451E-3</v>
      </c>
      <c r="G18" s="75">
        <f t="shared" si="1"/>
        <v>-1.2071299638989169E-2</v>
      </c>
      <c r="H18" s="45">
        <f t="shared" si="2"/>
        <v>-107</v>
      </c>
      <c r="I18" s="77">
        <f t="shared" si="4"/>
        <v>-1.569099014547161E-3</v>
      </c>
      <c r="J18" s="44">
        <f t="shared" si="3"/>
        <v>-23</v>
      </c>
    </row>
    <row r="19" spans="1:10">
      <c r="A19" s="91">
        <v>19</v>
      </c>
      <c r="B19" s="88" t="s">
        <v>19</v>
      </c>
      <c r="C19" s="45">
        <v>320</v>
      </c>
      <c r="D19" s="45">
        <v>319</v>
      </c>
      <c r="E19" s="45">
        <v>315</v>
      </c>
      <c r="F19" s="75">
        <f t="shared" si="0"/>
        <v>1.8579543745388292E-4</v>
      </c>
      <c r="G19" s="75">
        <f t="shared" si="1"/>
        <v>-1.5625E-2</v>
      </c>
      <c r="H19" s="45">
        <f t="shared" si="2"/>
        <v>-5</v>
      </c>
      <c r="I19" s="77">
        <f t="shared" si="4"/>
        <v>-7.3322383857343969E-5</v>
      </c>
      <c r="J19" s="44">
        <f t="shared" si="3"/>
        <v>-4</v>
      </c>
    </row>
    <row r="20" spans="1:10">
      <c r="A20" s="91">
        <v>20</v>
      </c>
      <c r="B20" s="88" t="s">
        <v>20</v>
      </c>
      <c r="C20" s="45">
        <v>4213</v>
      </c>
      <c r="D20" s="45">
        <v>4345</v>
      </c>
      <c r="E20" s="45">
        <v>4323</v>
      </c>
      <c r="F20" s="75">
        <f t="shared" si="0"/>
        <v>2.5498211940099551E-3</v>
      </c>
      <c r="G20" s="75">
        <f t="shared" si="1"/>
        <v>2.6109660574412531E-2</v>
      </c>
      <c r="H20" s="45">
        <f t="shared" si="2"/>
        <v>110</v>
      </c>
      <c r="I20" s="77">
        <f t="shared" si="4"/>
        <v>1.6130924448615673E-3</v>
      </c>
      <c r="J20" s="44">
        <f t="shared" si="3"/>
        <v>-22</v>
      </c>
    </row>
    <row r="21" spans="1:10">
      <c r="A21" s="91">
        <v>21</v>
      </c>
      <c r="B21" s="88" t="s">
        <v>21</v>
      </c>
      <c r="C21" s="45">
        <v>292</v>
      </c>
      <c r="D21" s="45">
        <v>322</v>
      </c>
      <c r="E21" s="45">
        <v>322</v>
      </c>
      <c r="F21" s="75">
        <f t="shared" si="0"/>
        <v>1.8992422495285811E-4</v>
      </c>
      <c r="G21" s="75">
        <f t="shared" si="1"/>
        <v>0.10273972602739725</v>
      </c>
      <c r="H21" s="45">
        <f t="shared" si="2"/>
        <v>30</v>
      </c>
      <c r="I21" s="77">
        <f t="shared" si="4"/>
        <v>4.3993430314406384E-4</v>
      </c>
      <c r="J21" s="44">
        <f t="shared" si="3"/>
        <v>0</v>
      </c>
    </row>
    <row r="22" spans="1:10">
      <c r="A22" s="91">
        <v>22</v>
      </c>
      <c r="B22" s="88" t="s">
        <v>22</v>
      </c>
      <c r="C22" s="45">
        <v>12377</v>
      </c>
      <c r="D22" s="45">
        <v>12599</v>
      </c>
      <c r="E22" s="45">
        <v>12584</v>
      </c>
      <c r="F22" s="75">
        <f t="shared" si="0"/>
        <v>7.4223802695862302E-3</v>
      </c>
      <c r="G22" s="75">
        <f t="shared" si="1"/>
        <v>1.6724569766502384E-2</v>
      </c>
      <c r="H22" s="45">
        <f t="shared" si="2"/>
        <v>207</v>
      </c>
      <c r="I22" s="77">
        <f t="shared" si="4"/>
        <v>3.0355466916940402E-3</v>
      </c>
      <c r="J22" s="44">
        <f t="shared" si="3"/>
        <v>-15</v>
      </c>
    </row>
    <row r="23" spans="1:10">
      <c r="A23" s="91">
        <v>23</v>
      </c>
      <c r="B23" s="88" t="s">
        <v>23</v>
      </c>
      <c r="C23" s="45">
        <v>13495</v>
      </c>
      <c r="D23" s="45">
        <v>13814</v>
      </c>
      <c r="E23" s="45">
        <v>13785</v>
      </c>
      <c r="F23" s="75">
        <f t="shared" si="0"/>
        <v>8.1307622390532578E-3</v>
      </c>
      <c r="G23" s="75">
        <f t="shared" si="1"/>
        <v>2.1489440533530937E-2</v>
      </c>
      <c r="H23" s="45">
        <f t="shared" si="2"/>
        <v>290</v>
      </c>
      <c r="I23" s="77">
        <f t="shared" si="4"/>
        <v>4.25269826372595E-3</v>
      </c>
      <c r="J23" s="44">
        <f t="shared" si="3"/>
        <v>-29</v>
      </c>
    </row>
    <row r="24" spans="1:10">
      <c r="A24" s="91">
        <v>24</v>
      </c>
      <c r="B24" s="88" t="s">
        <v>24</v>
      </c>
      <c r="C24" s="45">
        <v>7915</v>
      </c>
      <c r="D24" s="45">
        <v>7685</v>
      </c>
      <c r="E24" s="45">
        <v>7661</v>
      </c>
      <c r="F24" s="75">
        <f t="shared" si="0"/>
        <v>4.518663004235546E-3</v>
      </c>
      <c r="G24" s="75">
        <f t="shared" si="1"/>
        <v>-3.2090966519267211E-2</v>
      </c>
      <c r="H24" s="45">
        <f t="shared" si="2"/>
        <v>-254</v>
      </c>
      <c r="I24" s="77">
        <f t="shared" si="4"/>
        <v>-3.7247770999530735E-3</v>
      </c>
      <c r="J24" s="44">
        <f t="shared" si="3"/>
        <v>-24</v>
      </c>
    </row>
    <row r="25" spans="1:10">
      <c r="A25" s="91">
        <v>25</v>
      </c>
      <c r="B25" s="88" t="s">
        <v>25</v>
      </c>
      <c r="C25" s="45">
        <v>34784</v>
      </c>
      <c r="D25" s="45">
        <v>35332</v>
      </c>
      <c r="E25" s="45">
        <v>35221</v>
      </c>
      <c r="F25" s="75">
        <f t="shared" si="0"/>
        <v>2.0774289214486381E-2</v>
      </c>
      <c r="G25" s="75">
        <f t="shared" si="1"/>
        <v>1.2563247470101195E-2</v>
      </c>
      <c r="H25" s="45">
        <f t="shared" si="2"/>
        <v>437</v>
      </c>
      <c r="I25" s="77">
        <f t="shared" si="4"/>
        <v>6.4083763491318627E-3</v>
      </c>
      <c r="J25" s="44">
        <f t="shared" si="3"/>
        <v>-111</v>
      </c>
    </row>
    <row r="26" spans="1:10">
      <c r="A26" s="91">
        <v>26</v>
      </c>
      <c r="B26" s="88" t="s">
        <v>26</v>
      </c>
      <c r="C26" s="45">
        <v>1650</v>
      </c>
      <c r="D26" s="45">
        <v>1662</v>
      </c>
      <c r="E26" s="45">
        <v>1655</v>
      </c>
      <c r="F26" s="75">
        <f t="shared" si="0"/>
        <v>9.7616333011484513E-4</v>
      </c>
      <c r="G26" s="75">
        <f t="shared" si="1"/>
        <v>3.0303030303030303E-3</v>
      </c>
      <c r="H26" s="45">
        <f t="shared" si="2"/>
        <v>5</v>
      </c>
      <c r="I26" s="77">
        <f t="shared" si="4"/>
        <v>7.3322383857343969E-5</v>
      </c>
      <c r="J26" s="44">
        <f t="shared" si="3"/>
        <v>-7</v>
      </c>
    </row>
    <row r="27" spans="1:10">
      <c r="A27" s="91">
        <v>27</v>
      </c>
      <c r="B27" s="88" t="s">
        <v>27</v>
      </c>
      <c r="C27" s="45">
        <v>5131</v>
      </c>
      <c r="D27" s="45">
        <v>5487</v>
      </c>
      <c r="E27" s="45">
        <v>5481</v>
      </c>
      <c r="F27" s="75">
        <f t="shared" si="0"/>
        <v>3.2328406116975627E-3</v>
      </c>
      <c r="G27" s="75">
        <f t="shared" si="1"/>
        <v>6.8212824010914053E-2</v>
      </c>
      <c r="H27" s="45">
        <f t="shared" si="2"/>
        <v>350</v>
      </c>
      <c r="I27" s="77">
        <f t="shared" si="4"/>
        <v>5.132566870014078E-3</v>
      </c>
      <c r="J27" s="44">
        <f t="shared" si="3"/>
        <v>-6</v>
      </c>
    </row>
    <row r="28" spans="1:10">
      <c r="A28" s="91">
        <v>28</v>
      </c>
      <c r="B28" s="88" t="s">
        <v>28</v>
      </c>
      <c r="C28" s="45">
        <v>9024</v>
      </c>
      <c r="D28" s="45">
        <v>9793</v>
      </c>
      <c r="E28" s="45">
        <v>9794</v>
      </c>
      <c r="F28" s="75">
        <f t="shared" si="0"/>
        <v>5.7767635378518393E-3</v>
      </c>
      <c r="G28" s="75">
        <f t="shared" si="1"/>
        <v>8.5328014184397158E-2</v>
      </c>
      <c r="H28" s="45">
        <f t="shared" si="2"/>
        <v>770</v>
      </c>
      <c r="I28" s="77">
        <f t="shared" si="4"/>
        <v>1.1291647114030971E-2</v>
      </c>
      <c r="J28" s="44">
        <f t="shared" si="3"/>
        <v>1</v>
      </c>
    </row>
    <row r="29" spans="1:10">
      <c r="A29" s="91">
        <v>29</v>
      </c>
      <c r="B29" s="88" t="s">
        <v>29</v>
      </c>
      <c r="C29" s="45">
        <v>3395</v>
      </c>
      <c r="D29" s="45">
        <v>3545</v>
      </c>
      <c r="E29" s="45">
        <v>3547</v>
      </c>
      <c r="F29" s="75">
        <f t="shared" si="0"/>
        <v>2.0921156084092785E-3</v>
      </c>
      <c r="G29" s="75">
        <f t="shared" si="1"/>
        <v>4.4771723122238587E-2</v>
      </c>
      <c r="H29" s="45">
        <f t="shared" si="2"/>
        <v>152</v>
      </c>
      <c r="I29" s="77">
        <f t="shared" si="4"/>
        <v>2.2290004692632568E-3</v>
      </c>
      <c r="J29" s="44">
        <f t="shared" si="3"/>
        <v>2</v>
      </c>
    </row>
    <row r="30" spans="1:10">
      <c r="A30" s="91">
        <v>30</v>
      </c>
      <c r="B30" s="88" t="s">
        <v>30</v>
      </c>
      <c r="C30" s="45">
        <v>1121</v>
      </c>
      <c r="D30" s="45">
        <v>1071</v>
      </c>
      <c r="E30" s="45">
        <v>1087</v>
      </c>
      <c r="F30" s="75">
        <f t="shared" si="0"/>
        <v>6.4114171591228802E-4</v>
      </c>
      <c r="G30" s="75">
        <f t="shared" si="1"/>
        <v>-3.0330062444246207E-2</v>
      </c>
      <c r="H30" s="45">
        <f t="shared" si="2"/>
        <v>-34</v>
      </c>
      <c r="I30" s="77">
        <f t="shared" si="4"/>
        <v>-4.9859221022993899E-4</v>
      </c>
      <c r="J30" s="44">
        <f t="shared" si="3"/>
        <v>16</v>
      </c>
    </row>
    <row r="31" spans="1:10">
      <c r="A31" s="91">
        <v>31</v>
      </c>
      <c r="B31" s="88" t="s">
        <v>31</v>
      </c>
      <c r="C31" s="45">
        <v>20671</v>
      </c>
      <c r="D31" s="45">
        <v>21322</v>
      </c>
      <c r="E31" s="45">
        <v>21256</v>
      </c>
      <c r="F31" s="75">
        <f t="shared" si="0"/>
        <v>1.2537358154030906E-2</v>
      </c>
      <c r="G31" s="75">
        <f t="shared" si="1"/>
        <v>2.8300517633399448E-2</v>
      </c>
      <c r="H31" s="45">
        <f t="shared" si="2"/>
        <v>585</v>
      </c>
      <c r="I31" s="77">
        <f t="shared" si="4"/>
        <v>8.5787189113092441E-3</v>
      </c>
      <c r="J31" s="44">
        <f t="shared" si="3"/>
        <v>-66</v>
      </c>
    </row>
    <row r="32" spans="1:10">
      <c r="A32" s="91">
        <v>32</v>
      </c>
      <c r="B32" s="88" t="s">
        <v>32</v>
      </c>
      <c r="C32" s="45">
        <v>6188</v>
      </c>
      <c r="D32" s="45">
        <v>6305</v>
      </c>
      <c r="E32" s="45">
        <v>6264</v>
      </c>
      <c r="F32" s="75">
        <f t="shared" si="0"/>
        <v>3.6946749847972145E-3</v>
      </c>
      <c r="G32" s="75">
        <f t="shared" si="1"/>
        <v>1.2281835811247576E-2</v>
      </c>
      <c r="H32" s="45">
        <f t="shared" si="2"/>
        <v>76</v>
      </c>
      <c r="I32" s="77">
        <f t="shared" si="4"/>
        <v>1.1145002346316284E-3</v>
      </c>
      <c r="J32" s="44">
        <f t="shared" si="3"/>
        <v>-41</v>
      </c>
    </row>
    <row r="33" spans="1:10">
      <c r="A33" s="91">
        <v>33</v>
      </c>
      <c r="B33" s="88" t="s">
        <v>33</v>
      </c>
      <c r="C33" s="45">
        <v>21405</v>
      </c>
      <c r="D33" s="45">
        <v>20756</v>
      </c>
      <c r="E33" s="45">
        <v>20681</v>
      </c>
      <c r="F33" s="75">
        <f t="shared" si="0"/>
        <v>1.2198207752329373E-2</v>
      </c>
      <c r="G33" s="75">
        <f t="shared" si="1"/>
        <v>-3.3823872926886239E-2</v>
      </c>
      <c r="H33" s="45">
        <f t="shared" si="2"/>
        <v>-724</v>
      </c>
      <c r="I33" s="77">
        <f t="shared" si="4"/>
        <v>-1.0617081182543406E-2</v>
      </c>
      <c r="J33" s="44">
        <f t="shared" si="3"/>
        <v>-75</v>
      </c>
    </row>
    <row r="34" spans="1:10">
      <c r="A34" s="91">
        <v>35</v>
      </c>
      <c r="B34" s="88" t="s">
        <v>34</v>
      </c>
      <c r="C34" s="44">
        <v>25061</v>
      </c>
      <c r="D34" s="44">
        <v>18967</v>
      </c>
      <c r="E34" s="44">
        <v>18599</v>
      </c>
      <c r="F34" s="75">
        <f t="shared" ref="F34:F65" si="5">E34/$E$90</f>
        <v>1.0970188384777042E-2</v>
      </c>
      <c r="G34" s="75">
        <f t="shared" ref="G34:G65" si="6">(E34-C34)/C34</f>
        <v>-0.2578508439407845</v>
      </c>
      <c r="H34" s="45">
        <f t="shared" ref="H34:H65" si="7">E34-C34</f>
        <v>-6462</v>
      </c>
      <c r="I34" s="77">
        <f t="shared" si="4"/>
        <v>-9.4761848897231341E-2</v>
      </c>
      <c r="J34" s="44">
        <f t="shared" ref="J34:J66" si="8">E34-D34</f>
        <v>-368</v>
      </c>
    </row>
    <row r="35" spans="1:10">
      <c r="A35" s="91">
        <v>36</v>
      </c>
      <c r="B35" s="88" t="s">
        <v>35</v>
      </c>
      <c r="C35" s="44">
        <v>1036</v>
      </c>
      <c r="D35" s="44">
        <v>934</v>
      </c>
      <c r="E35" s="44">
        <v>1003</v>
      </c>
      <c r="F35" s="75">
        <f t="shared" si="5"/>
        <v>5.9159626592458596E-4</v>
      </c>
      <c r="G35" s="75">
        <f t="shared" si="6"/>
        <v>-3.1853281853281852E-2</v>
      </c>
      <c r="H35" s="45">
        <f t="shared" si="7"/>
        <v>-33</v>
      </c>
      <c r="I35" s="77">
        <f t="shared" si="4"/>
        <v>-4.8392773345847022E-4</v>
      </c>
      <c r="J35" s="44">
        <f t="shared" si="8"/>
        <v>69</v>
      </c>
    </row>
    <row r="36" spans="1:10">
      <c r="A36" s="91">
        <v>37</v>
      </c>
      <c r="B36" s="88" t="s">
        <v>36</v>
      </c>
      <c r="C36" s="44">
        <v>332</v>
      </c>
      <c r="D36" s="44">
        <v>457</v>
      </c>
      <c r="E36" s="44">
        <v>441</v>
      </c>
      <c r="F36" s="75">
        <f t="shared" si="5"/>
        <v>2.601136124354361E-4</v>
      </c>
      <c r="G36" s="75">
        <f t="shared" si="6"/>
        <v>0.32831325301204817</v>
      </c>
      <c r="H36" s="45">
        <f t="shared" si="7"/>
        <v>109</v>
      </c>
      <c r="I36" s="77">
        <f t="shared" si="4"/>
        <v>1.5984279680900985E-3</v>
      </c>
      <c r="J36" s="44">
        <f t="shared" si="8"/>
        <v>-16</v>
      </c>
    </row>
    <row r="37" spans="1:10">
      <c r="A37" s="91">
        <v>38</v>
      </c>
      <c r="B37" s="88" t="s">
        <v>37</v>
      </c>
      <c r="C37" s="44">
        <v>2868</v>
      </c>
      <c r="D37" s="44">
        <v>3168</v>
      </c>
      <c r="E37" s="44">
        <v>3154</v>
      </c>
      <c r="F37" s="75">
        <f t="shared" si="5"/>
        <v>1.8603136816811006E-3</v>
      </c>
      <c r="G37" s="75">
        <f t="shared" si="6"/>
        <v>9.9721059972105994E-2</v>
      </c>
      <c r="H37" s="45">
        <f t="shared" si="7"/>
        <v>286</v>
      </c>
      <c r="I37" s="77">
        <f t="shared" si="4"/>
        <v>4.1940403566400747E-3</v>
      </c>
      <c r="J37" s="44">
        <f t="shared" si="8"/>
        <v>-14</v>
      </c>
    </row>
    <row r="38" spans="1:10">
      <c r="A38" s="91">
        <v>39</v>
      </c>
      <c r="B38" s="88" t="s">
        <v>38</v>
      </c>
      <c r="C38" s="44">
        <v>137</v>
      </c>
      <c r="D38" s="44">
        <v>144</v>
      </c>
      <c r="E38" s="44">
        <v>149</v>
      </c>
      <c r="F38" s="75">
        <f t="shared" si="5"/>
        <v>8.7884191049614457E-5</v>
      </c>
      <c r="G38" s="75">
        <f t="shared" si="6"/>
        <v>8.7591240875912413E-2</v>
      </c>
      <c r="H38" s="45">
        <f t="shared" si="7"/>
        <v>12</v>
      </c>
      <c r="I38" s="77">
        <f t="shared" si="4"/>
        <v>1.7597372125762554E-4</v>
      </c>
      <c r="J38" s="44">
        <f t="shared" si="8"/>
        <v>5</v>
      </c>
    </row>
    <row r="39" spans="1:10">
      <c r="A39" s="91">
        <v>41</v>
      </c>
      <c r="B39" s="88" t="s">
        <v>39</v>
      </c>
      <c r="C39" s="44">
        <v>116019</v>
      </c>
      <c r="D39" s="44">
        <v>124973</v>
      </c>
      <c r="E39" s="44">
        <v>123425</v>
      </c>
      <c r="F39" s="75">
        <f t="shared" si="5"/>
        <v>7.2799371008715877E-2</v>
      </c>
      <c r="G39" s="75">
        <f t="shared" si="6"/>
        <v>6.3834371956317498E-2</v>
      </c>
      <c r="H39" s="45">
        <f t="shared" si="7"/>
        <v>7406</v>
      </c>
      <c r="I39" s="77">
        <f t="shared" si="4"/>
        <v>0.10860511496949789</v>
      </c>
      <c r="J39" s="44">
        <f t="shared" si="8"/>
        <v>-1548</v>
      </c>
    </row>
    <row r="40" spans="1:10">
      <c r="A40" s="91">
        <v>42</v>
      </c>
      <c r="B40" s="88" t="s">
        <v>40</v>
      </c>
      <c r="C40" s="44">
        <v>15141</v>
      </c>
      <c r="D40" s="44">
        <v>15195</v>
      </c>
      <c r="E40" s="44">
        <v>15895</v>
      </c>
      <c r="F40" s="75">
        <f t="shared" si="5"/>
        <v>9.375296756601488E-3</v>
      </c>
      <c r="G40" s="75">
        <f t="shared" si="6"/>
        <v>4.9798560200779343E-2</v>
      </c>
      <c r="H40" s="45">
        <f t="shared" si="7"/>
        <v>754</v>
      </c>
      <c r="I40" s="77">
        <f t="shared" si="4"/>
        <v>1.1057015485687471E-2</v>
      </c>
      <c r="J40" s="44">
        <f t="shared" si="8"/>
        <v>700</v>
      </c>
    </row>
    <row r="41" spans="1:10">
      <c r="A41" s="91">
        <v>43</v>
      </c>
      <c r="B41" s="88" t="s">
        <v>41</v>
      </c>
      <c r="C41" s="44">
        <v>51585</v>
      </c>
      <c r="D41" s="44">
        <v>54124</v>
      </c>
      <c r="E41" s="44">
        <v>54103</v>
      </c>
      <c r="F41" s="75">
        <f t="shared" si="5"/>
        <v>3.1911398579579135E-2</v>
      </c>
      <c r="G41" s="75">
        <f t="shared" si="6"/>
        <v>4.8812639333139479E-2</v>
      </c>
      <c r="H41" s="45">
        <f t="shared" si="7"/>
        <v>2518</v>
      </c>
      <c r="I41" s="77">
        <f t="shared" si="4"/>
        <v>3.6925152510558425E-2</v>
      </c>
      <c r="J41" s="44">
        <f t="shared" si="8"/>
        <v>-21</v>
      </c>
    </row>
    <row r="42" spans="1:10">
      <c r="A42" s="91">
        <v>45</v>
      </c>
      <c r="B42" s="88" t="s">
        <v>42</v>
      </c>
      <c r="C42" s="44">
        <v>40616</v>
      </c>
      <c r="D42" s="44">
        <v>44405</v>
      </c>
      <c r="E42" s="44">
        <v>44362</v>
      </c>
      <c r="F42" s="75">
        <f t="shared" si="5"/>
        <v>2.6165895861362393E-2</v>
      </c>
      <c r="G42" s="75">
        <f t="shared" si="6"/>
        <v>9.2229663186921412E-2</v>
      </c>
      <c r="H42" s="45">
        <f t="shared" si="7"/>
        <v>3746</v>
      </c>
      <c r="I42" s="77">
        <f t="shared" si="4"/>
        <v>5.4933129985922105E-2</v>
      </c>
      <c r="J42" s="44">
        <f t="shared" si="8"/>
        <v>-43</v>
      </c>
    </row>
    <row r="43" spans="1:10">
      <c r="A43" s="91">
        <v>46</v>
      </c>
      <c r="B43" s="88" t="s">
        <v>43</v>
      </c>
      <c r="C43" s="44">
        <v>109159</v>
      </c>
      <c r="D43" s="44">
        <v>118983</v>
      </c>
      <c r="E43" s="44">
        <v>119015</v>
      </c>
      <c r="F43" s="75">
        <f t="shared" si="5"/>
        <v>7.0198234884361513E-2</v>
      </c>
      <c r="G43" s="75">
        <f t="shared" si="6"/>
        <v>9.0290310464551715E-2</v>
      </c>
      <c r="H43" s="45">
        <f t="shared" si="7"/>
        <v>9856</v>
      </c>
      <c r="I43" s="77">
        <f t="shared" si="4"/>
        <v>0.14453308305959645</v>
      </c>
      <c r="J43" s="44">
        <f t="shared" si="8"/>
        <v>32</v>
      </c>
    </row>
    <row r="44" spans="1:10">
      <c r="A44" s="91">
        <v>47</v>
      </c>
      <c r="B44" s="88" t="s">
        <v>44</v>
      </c>
      <c r="C44" s="44">
        <v>283837</v>
      </c>
      <c r="D44" s="44">
        <v>294345</v>
      </c>
      <c r="E44" s="44">
        <v>293594</v>
      </c>
      <c r="F44" s="75">
        <f t="shared" si="5"/>
        <v>0.17316960528201683</v>
      </c>
      <c r="G44" s="75">
        <f t="shared" si="6"/>
        <v>3.4375363324725107E-2</v>
      </c>
      <c r="H44" s="45">
        <f t="shared" si="7"/>
        <v>9757</v>
      </c>
      <c r="I44" s="77">
        <f t="shared" si="4"/>
        <v>0.14308129985922102</v>
      </c>
      <c r="J44" s="44">
        <f t="shared" si="8"/>
        <v>-751</v>
      </c>
    </row>
    <row r="45" spans="1:10">
      <c r="A45" s="91">
        <v>49</v>
      </c>
      <c r="B45" s="88" t="s">
        <v>45</v>
      </c>
      <c r="C45" s="44">
        <v>115683</v>
      </c>
      <c r="D45" s="44">
        <v>122384</v>
      </c>
      <c r="E45" s="44">
        <v>116860</v>
      </c>
      <c r="F45" s="75">
        <f t="shared" si="5"/>
        <v>6.892715816146272E-2</v>
      </c>
      <c r="G45" s="75">
        <f t="shared" si="6"/>
        <v>1.017435578261283E-2</v>
      </c>
      <c r="H45" s="45">
        <f t="shared" si="7"/>
        <v>1177</v>
      </c>
      <c r="I45" s="77">
        <f t="shared" si="4"/>
        <v>1.7260089160018772E-2</v>
      </c>
      <c r="J45" s="44">
        <f t="shared" si="8"/>
        <v>-5524</v>
      </c>
    </row>
    <row r="46" spans="1:10">
      <c r="A46" s="91">
        <v>50</v>
      </c>
      <c r="B46" s="88" t="s">
        <v>46</v>
      </c>
      <c r="C46" s="44">
        <v>2730</v>
      </c>
      <c r="D46" s="44">
        <v>2705</v>
      </c>
      <c r="E46" s="44">
        <v>2758</v>
      </c>
      <c r="F46" s="75">
        <f t="shared" si="5"/>
        <v>1.6267422745962193E-3</v>
      </c>
      <c r="G46" s="75">
        <f t="shared" si="6"/>
        <v>1.0256410256410256E-2</v>
      </c>
      <c r="H46" s="45">
        <f t="shared" si="7"/>
        <v>28</v>
      </c>
      <c r="I46" s="77">
        <f t="shared" si="4"/>
        <v>4.1060534960112624E-4</v>
      </c>
      <c r="J46" s="44">
        <f t="shared" si="8"/>
        <v>53</v>
      </c>
    </row>
    <row r="47" spans="1:10">
      <c r="A47" s="91">
        <v>51</v>
      </c>
      <c r="B47" s="88" t="s">
        <v>47</v>
      </c>
      <c r="C47" s="44">
        <v>292</v>
      </c>
      <c r="D47" s="44">
        <v>297</v>
      </c>
      <c r="E47" s="44">
        <v>299</v>
      </c>
      <c r="F47" s="75">
        <f t="shared" si="5"/>
        <v>1.763582088847968E-4</v>
      </c>
      <c r="G47" s="75">
        <f t="shared" si="6"/>
        <v>2.3972602739726026E-2</v>
      </c>
      <c r="H47" s="45">
        <f t="shared" si="7"/>
        <v>7</v>
      </c>
      <c r="I47" s="77">
        <f t="shared" si="4"/>
        <v>1.0265133740028156E-4</v>
      </c>
      <c r="J47" s="44">
        <f t="shared" si="8"/>
        <v>2</v>
      </c>
    </row>
    <row r="48" spans="1:10">
      <c r="A48" s="91">
        <v>52</v>
      </c>
      <c r="B48" s="88" t="s">
        <v>48</v>
      </c>
      <c r="C48" s="44">
        <v>17827</v>
      </c>
      <c r="D48" s="44">
        <v>18175</v>
      </c>
      <c r="E48" s="44">
        <v>18144</v>
      </c>
      <c r="F48" s="75">
        <f t="shared" si="5"/>
        <v>1.0701817197343656E-2</v>
      </c>
      <c r="G48" s="75">
        <f t="shared" si="6"/>
        <v>1.7782016043080721E-2</v>
      </c>
      <c r="H48" s="45">
        <f t="shared" si="7"/>
        <v>317</v>
      </c>
      <c r="I48" s="77">
        <f t="shared" si="4"/>
        <v>4.6486391365556075E-3</v>
      </c>
      <c r="J48" s="44">
        <f t="shared" si="8"/>
        <v>-31</v>
      </c>
    </row>
    <row r="49" spans="1:10">
      <c r="A49" s="91">
        <v>53</v>
      </c>
      <c r="B49" s="88" t="s">
        <v>49</v>
      </c>
      <c r="C49" s="44">
        <v>2393</v>
      </c>
      <c r="D49" s="44">
        <v>2577</v>
      </c>
      <c r="E49" s="44">
        <v>2643</v>
      </c>
      <c r="F49" s="75">
        <f t="shared" si="5"/>
        <v>1.5589121942559128E-3</v>
      </c>
      <c r="G49" s="75">
        <f t="shared" si="6"/>
        <v>0.10447137484329294</v>
      </c>
      <c r="H49" s="45">
        <f t="shared" si="7"/>
        <v>250</v>
      </c>
      <c r="I49" s="77">
        <f t="shared" si="4"/>
        <v>3.6661191928671986E-3</v>
      </c>
      <c r="J49" s="44">
        <f t="shared" si="8"/>
        <v>66</v>
      </c>
    </row>
    <row r="50" spans="1:10">
      <c r="A50" s="91">
        <v>55</v>
      </c>
      <c r="B50" s="88" t="s">
        <v>50</v>
      </c>
      <c r="C50" s="44">
        <v>17026</v>
      </c>
      <c r="D50" s="44">
        <v>18095</v>
      </c>
      <c r="E50" s="44">
        <v>18184</v>
      </c>
      <c r="F50" s="75">
        <f t="shared" si="5"/>
        <v>1.0725410268766371E-2</v>
      </c>
      <c r="G50" s="75">
        <f t="shared" si="6"/>
        <v>6.801362621872431E-2</v>
      </c>
      <c r="H50" s="45">
        <f t="shared" si="7"/>
        <v>1158</v>
      </c>
      <c r="I50" s="77">
        <f t="shared" si="4"/>
        <v>1.6981464101360862E-2</v>
      </c>
      <c r="J50" s="44">
        <f t="shared" si="8"/>
        <v>89</v>
      </c>
    </row>
    <row r="51" spans="1:10">
      <c r="A51" s="91">
        <v>56</v>
      </c>
      <c r="B51" s="88" t="s">
        <v>51</v>
      </c>
      <c r="C51" s="44">
        <v>92875</v>
      </c>
      <c r="D51" s="44">
        <v>102905</v>
      </c>
      <c r="E51" s="44">
        <v>99321</v>
      </c>
      <c r="F51" s="75">
        <f t="shared" si="5"/>
        <v>5.8582186169387637E-2</v>
      </c>
      <c r="G51" s="75">
        <f t="shared" si="6"/>
        <v>6.9405114401076717E-2</v>
      </c>
      <c r="H51" s="45">
        <f t="shared" si="7"/>
        <v>6446</v>
      </c>
      <c r="I51" s="77">
        <f t="shared" si="4"/>
        <v>9.4527217268887839E-2</v>
      </c>
      <c r="J51" s="44">
        <f t="shared" si="8"/>
        <v>-3584</v>
      </c>
    </row>
    <row r="52" spans="1:10">
      <c r="A52" s="91">
        <v>58</v>
      </c>
      <c r="B52" s="88" t="s">
        <v>52</v>
      </c>
      <c r="C52" s="44">
        <v>1990</v>
      </c>
      <c r="D52" s="44">
        <v>2131</v>
      </c>
      <c r="E52" s="44">
        <v>2138</v>
      </c>
      <c r="F52" s="75">
        <f t="shared" si="5"/>
        <v>1.2610496675441324E-3</v>
      </c>
      <c r="G52" s="75">
        <f t="shared" si="6"/>
        <v>7.4371859296482407E-2</v>
      </c>
      <c r="H52" s="45">
        <f t="shared" si="7"/>
        <v>148</v>
      </c>
      <c r="I52" s="77">
        <f t="shared" si="4"/>
        <v>2.1703425621773815E-3</v>
      </c>
      <c r="J52" s="44">
        <f t="shared" si="8"/>
        <v>7</v>
      </c>
    </row>
    <row r="53" spans="1:10">
      <c r="A53" s="91">
        <v>59</v>
      </c>
      <c r="B53" s="88" t="s">
        <v>53</v>
      </c>
      <c r="C53" s="44">
        <v>1861</v>
      </c>
      <c r="D53" s="44">
        <v>1987</v>
      </c>
      <c r="E53" s="44">
        <v>1969</v>
      </c>
      <c r="F53" s="75">
        <f t="shared" si="5"/>
        <v>1.1613689407831602E-3</v>
      </c>
      <c r="G53" s="75">
        <f t="shared" si="6"/>
        <v>5.803331542181623E-2</v>
      </c>
      <c r="H53" s="45">
        <f t="shared" si="7"/>
        <v>108</v>
      </c>
      <c r="I53" s="77">
        <f t="shared" si="4"/>
        <v>1.5837634913186298E-3</v>
      </c>
      <c r="J53" s="44">
        <f t="shared" si="8"/>
        <v>-18</v>
      </c>
    </row>
    <row r="54" spans="1:10">
      <c r="A54" s="91">
        <v>60</v>
      </c>
      <c r="B54" s="88" t="s">
        <v>54</v>
      </c>
      <c r="C54" s="44">
        <v>729</v>
      </c>
      <c r="D54" s="44">
        <v>768</v>
      </c>
      <c r="E54" s="44">
        <v>767</v>
      </c>
      <c r="F54" s="75">
        <f t="shared" si="5"/>
        <v>4.5239714453056568E-4</v>
      </c>
      <c r="G54" s="75">
        <f t="shared" si="6"/>
        <v>5.2126200274348423E-2</v>
      </c>
      <c r="H54" s="45">
        <f t="shared" si="7"/>
        <v>38</v>
      </c>
      <c r="I54" s="77">
        <f t="shared" si="4"/>
        <v>5.572501173158142E-4</v>
      </c>
      <c r="J54" s="44">
        <f t="shared" si="8"/>
        <v>-1</v>
      </c>
    </row>
    <row r="55" spans="1:10">
      <c r="A55" s="91">
        <v>61</v>
      </c>
      <c r="B55" s="88" t="s">
        <v>55</v>
      </c>
      <c r="C55" s="44">
        <v>3226</v>
      </c>
      <c r="D55" s="44">
        <v>3351</v>
      </c>
      <c r="E55" s="44">
        <v>3322</v>
      </c>
      <c r="F55" s="75">
        <f t="shared" si="5"/>
        <v>1.9594045816565047E-3</v>
      </c>
      <c r="G55" s="75">
        <f t="shared" si="6"/>
        <v>2.9758214507129573E-2</v>
      </c>
      <c r="H55" s="45">
        <f t="shared" si="7"/>
        <v>96</v>
      </c>
      <c r="I55" s="77">
        <f t="shared" si="4"/>
        <v>1.4077897700610043E-3</v>
      </c>
      <c r="J55" s="44">
        <f t="shared" si="8"/>
        <v>-29</v>
      </c>
    </row>
    <row r="56" spans="1:10">
      <c r="A56" s="91">
        <v>62</v>
      </c>
      <c r="B56" s="88" t="s">
        <v>56</v>
      </c>
      <c r="C56" s="44">
        <v>6179</v>
      </c>
      <c r="D56" s="44">
        <v>6799</v>
      </c>
      <c r="E56" s="44">
        <v>6839</v>
      </c>
      <c r="F56" s="75">
        <f t="shared" si="5"/>
        <v>4.0338253864987466E-3</v>
      </c>
      <c r="G56" s="75">
        <f t="shared" si="6"/>
        <v>0.10681340022657387</v>
      </c>
      <c r="H56" s="45">
        <f t="shared" si="7"/>
        <v>660</v>
      </c>
      <c r="I56" s="77">
        <f t="shared" si="4"/>
        <v>9.6785546691694046E-3</v>
      </c>
      <c r="J56" s="44">
        <f t="shared" si="8"/>
        <v>40</v>
      </c>
    </row>
    <row r="57" spans="1:10">
      <c r="A57" s="91">
        <v>63</v>
      </c>
      <c r="B57" s="88" t="s">
        <v>57</v>
      </c>
      <c r="C57" s="44">
        <v>1788</v>
      </c>
      <c r="D57" s="44">
        <v>1767</v>
      </c>
      <c r="E57" s="44">
        <v>1761</v>
      </c>
      <c r="F57" s="75">
        <f t="shared" si="5"/>
        <v>1.0386849693850408E-3</v>
      </c>
      <c r="G57" s="75">
        <f t="shared" si="6"/>
        <v>-1.5100671140939598E-2</v>
      </c>
      <c r="H57" s="45">
        <f t="shared" si="7"/>
        <v>-27</v>
      </c>
      <c r="I57" s="77">
        <f t="shared" si="4"/>
        <v>-3.9594087282965746E-4</v>
      </c>
      <c r="J57" s="44">
        <f t="shared" si="8"/>
        <v>-6</v>
      </c>
    </row>
    <row r="58" spans="1:10">
      <c r="A58" s="91">
        <v>64</v>
      </c>
      <c r="B58" s="88" t="s">
        <v>58</v>
      </c>
      <c r="C58" s="44">
        <v>7812</v>
      </c>
      <c r="D58" s="44">
        <v>7796</v>
      </c>
      <c r="E58" s="44">
        <v>7756</v>
      </c>
      <c r="F58" s="75">
        <f t="shared" si="5"/>
        <v>4.5746965488644951E-3</v>
      </c>
      <c r="G58" s="75">
        <f t="shared" si="6"/>
        <v>-7.1684587813620072E-3</v>
      </c>
      <c r="H58" s="45">
        <f t="shared" si="7"/>
        <v>-56</v>
      </c>
      <c r="I58" s="77">
        <f t="shared" si="4"/>
        <v>-8.2121069920225247E-4</v>
      </c>
      <c r="J58" s="44">
        <f t="shared" si="8"/>
        <v>-40</v>
      </c>
    </row>
    <row r="59" spans="1:10">
      <c r="A59" s="91">
        <v>65</v>
      </c>
      <c r="B59" s="88" t="s">
        <v>59</v>
      </c>
      <c r="C59" s="44">
        <v>4358</v>
      </c>
      <c r="D59" s="44">
        <v>4214</v>
      </c>
      <c r="E59" s="44">
        <v>4183</v>
      </c>
      <c r="F59" s="75">
        <f t="shared" si="5"/>
        <v>2.4672454440304516E-3</v>
      </c>
      <c r="G59" s="75">
        <f t="shared" si="6"/>
        <v>-4.0156034878384581E-2</v>
      </c>
      <c r="H59" s="45">
        <f t="shared" si="7"/>
        <v>-175</v>
      </c>
      <c r="I59" s="77">
        <f t="shared" si="4"/>
        <v>-2.566283435007039E-3</v>
      </c>
      <c r="J59" s="44">
        <f t="shared" si="8"/>
        <v>-31</v>
      </c>
    </row>
    <row r="60" spans="1:10">
      <c r="A60" s="91">
        <v>66</v>
      </c>
      <c r="B60" s="88" t="s">
        <v>60</v>
      </c>
      <c r="C60" s="44">
        <v>10474</v>
      </c>
      <c r="D60" s="44">
        <v>10916</v>
      </c>
      <c r="E60" s="44">
        <v>10824</v>
      </c>
      <c r="F60" s="75">
        <f t="shared" si="5"/>
        <v>6.3842851269867579E-3</v>
      </c>
      <c r="G60" s="75">
        <f t="shared" si="6"/>
        <v>3.3416077907198777E-2</v>
      </c>
      <c r="H60" s="45">
        <f t="shared" si="7"/>
        <v>350</v>
      </c>
      <c r="I60" s="77">
        <f t="shared" si="4"/>
        <v>5.132566870014078E-3</v>
      </c>
      <c r="J60" s="44">
        <f t="shared" si="8"/>
        <v>-92</v>
      </c>
    </row>
    <row r="61" spans="1:10">
      <c r="A61" s="91">
        <v>68</v>
      </c>
      <c r="B61" s="88" t="s">
        <v>61</v>
      </c>
      <c r="C61" s="44">
        <v>29688</v>
      </c>
      <c r="D61" s="44">
        <v>44761</v>
      </c>
      <c r="E61" s="44">
        <v>44881</v>
      </c>
      <c r="F61" s="75">
        <f t="shared" si="5"/>
        <v>2.6472015963072124E-2</v>
      </c>
      <c r="G61" s="75">
        <f t="shared" si="6"/>
        <v>0.51175559148477501</v>
      </c>
      <c r="H61" s="45">
        <f t="shared" si="7"/>
        <v>15193</v>
      </c>
      <c r="I61" s="77">
        <f t="shared" si="4"/>
        <v>0.22279739558892539</v>
      </c>
      <c r="J61" s="44">
        <f t="shared" si="8"/>
        <v>120</v>
      </c>
    </row>
    <row r="62" spans="1:10">
      <c r="A62" s="91">
        <v>69</v>
      </c>
      <c r="B62" s="88" t="s">
        <v>62</v>
      </c>
      <c r="C62" s="44">
        <v>42449</v>
      </c>
      <c r="D62" s="44">
        <v>44812</v>
      </c>
      <c r="E62" s="44">
        <v>44754</v>
      </c>
      <c r="F62" s="75">
        <f t="shared" si="5"/>
        <v>2.6397107961305004E-2</v>
      </c>
      <c r="G62" s="75">
        <f t="shared" si="6"/>
        <v>5.4300454663242952E-2</v>
      </c>
      <c r="H62" s="45">
        <f t="shared" si="7"/>
        <v>2305</v>
      </c>
      <c r="I62" s="77">
        <f t="shared" si="4"/>
        <v>3.3801618958235573E-2</v>
      </c>
      <c r="J62" s="44">
        <f t="shared" si="8"/>
        <v>-58</v>
      </c>
    </row>
    <row r="63" spans="1:10">
      <c r="A63" s="91">
        <v>70</v>
      </c>
      <c r="B63" s="88" t="s">
        <v>63</v>
      </c>
      <c r="C63" s="44">
        <v>22500</v>
      </c>
      <c r="D63" s="44">
        <v>21960</v>
      </c>
      <c r="E63" s="44">
        <v>21863</v>
      </c>
      <c r="F63" s="75">
        <f t="shared" si="5"/>
        <v>1.2895383012870611E-2</v>
      </c>
      <c r="G63" s="75">
        <f t="shared" si="6"/>
        <v>-2.831111111111111E-2</v>
      </c>
      <c r="H63" s="45">
        <f t="shared" si="7"/>
        <v>-637</v>
      </c>
      <c r="I63" s="77">
        <f t="shared" si="4"/>
        <v>-9.3412717034256215E-3</v>
      </c>
      <c r="J63" s="44">
        <f t="shared" si="8"/>
        <v>-97</v>
      </c>
    </row>
    <row r="64" spans="1:10">
      <c r="A64" s="91">
        <v>71</v>
      </c>
      <c r="B64" s="88" t="s">
        <v>64</v>
      </c>
      <c r="C64" s="44">
        <v>19844</v>
      </c>
      <c r="D64" s="44">
        <v>21167</v>
      </c>
      <c r="E64" s="44">
        <v>21308</v>
      </c>
      <c r="F64" s="75">
        <f t="shared" si="5"/>
        <v>1.2568029146880436E-2</v>
      </c>
      <c r="G64" s="75">
        <f t="shared" si="6"/>
        <v>7.3775448498286642E-2</v>
      </c>
      <c r="H64" s="45">
        <f t="shared" si="7"/>
        <v>1464</v>
      </c>
      <c r="I64" s="77">
        <f t="shared" si="4"/>
        <v>2.1468793993430314E-2</v>
      </c>
      <c r="J64" s="44">
        <f t="shared" si="8"/>
        <v>141</v>
      </c>
    </row>
    <row r="65" spans="1:12">
      <c r="A65" s="91">
        <v>72</v>
      </c>
      <c r="B65" s="88" t="s">
        <v>65</v>
      </c>
      <c r="C65" s="44">
        <v>738</v>
      </c>
      <c r="D65" s="44">
        <v>835</v>
      </c>
      <c r="E65" s="44">
        <v>870</v>
      </c>
      <c r="F65" s="75">
        <f t="shared" si="5"/>
        <v>5.131493034440576E-4</v>
      </c>
      <c r="G65" s="75">
        <f t="shared" si="6"/>
        <v>0.17886178861788618</v>
      </c>
      <c r="H65" s="45">
        <f t="shared" si="7"/>
        <v>132</v>
      </c>
      <c r="I65" s="77">
        <f t="shared" si="4"/>
        <v>1.9357109338338809E-3</v>
      </c>
      <c r="J65" s="44">
        <f t="shared" si="8"/>
        <v>35</v>
      </c>
    </row>
    <row r="66" spans="1:12">
      <c r="A66" s="91">
        <v>73</v>
      </c>
      <c r="B66" s="88" t="s">
        <v>66</v>
      </c>
      <c r="C66" s="44">
        <v>6767</v>
      </c>
      <c r="D66" s="44">
        <v>7169</v>
      </c>
      <c r="E66" s="44">
        <v>7119</v>
      </c>
      <c r="F66" s="75">
        <f t="shared" ref="F66:F90" si="9">E66/$E$90</f>
        <v>4.1989768864577537E-3</v>
      </c>
      <c r="G66" s="75">
        <f t="shared" ref="G66:G90" si="10">(E66-C66)/C66</f>
        <v>5.2017142012708732E-2</v>
      </c>
      <c r="H66" s="45">
        <f t="shared" ref="H66:H90" si="11">E66-C66</f>
        <v>352</v>
      </c>
      <c r="I66" s="77">
        <f t="shared" si="4"/>
        <v>5.1618958235570157E-3</v>
      </c>
      <c r="J66" s="44">
        <f t="shared" si="8"/>
        <v>-50</v>
      </c>
    </row>
    <row r="67" spans="1:12">
      <c r="A67" s="91">
        <v>74</v>
      </c>
      <c r="B67" s="88" t="s">
        <v>67</v>
      </c>
      <c r="C67" s="44">
        <v>6074</v>
      </c>
      <c r="D67" s="44">
        <v>6971</v>
      </c>
      <c r="E67" s="44">
        <v>7012</v>
      </c>
      <c r="F67" s="75">
        <f t="shared" si="9"/>
        <v>4.1358654204019909E-3</v>
      </c>
      <c r="G67" s="75">
        <f t="shared" si="10"/>
        <v>0.15442871254527493</v>
      </c>
      <c r="H67" s="45">
        <f t="shared" si="11"/>
        <v>938</v>
      </c>
      <c r="I67" s="77">
        <f t="shared" ref="I67:I90" si="12">H67/$H$90</f>
        <v>1.3755279211637729E-2</v>
      </c>
      <c r="J67" s="44">
        <f t="shared" ref="J67:J90" si="13">E67-D67</f>
        <v>41</v>
      </c>
    </row>
    <row r="68" spans="1:12">
      <c r="A68" s="91">
        <v>75</v>
      </c>
      <c r="B68" s="88" t="s">
        <v>68</v>
      </c>
      <c r="C68" s="44">
        <v>1940</v>
      </c>
      <c r="D68" s="44">
        <v>2038</v>
      </c>
      <c r="E68" s="44">
        <v>2048</v>
      </c>
      <c r="F68" s="75">
        <f t="shared" si="9"/>
        <v>1.2079652568430228E-3</v>
      </c>
      <c r="G68" s="75">
        <f t="shared" si="10"/>
        <v>5.5670103092783509E-2</v>
      </c>
      <c r="H68" s="45">
        <f t="shared" si="11"/>
        <v>108</v>
      </c>
      <c r="I68" s="77">
        <f t="shared" si="12"/>
        <v>1.5837634913186298E-3</v>
      </c>
      <c r="J68" s="44">
        <f t="shared" si="13"/>
        <v>10</v>
      </c>
    </row>
    <row r="69" spans="1:12">
      <c r="A69" s="91">
        <v>77</v>
      </c>
      <c r="B69" s="88" t="s">
        <v>69</v>
      </c>
      <c r="C69" s="44">
        <v>5688</v>
      </c>
      <c r="D69" s="44">
        <v>5823</v>
      </c>
      <c r="E69" s="44">
        <v>5795</v>
      </c>
      <c r="F69" s="75">
        <f t="shared" si="9"/>
        <v>3.418046222365878E-3</v>
      </c>
      <c r="G69" s="75">
        <f t="shared" si="10"/>
        <v>1.8811533052039382E-2</v>
      </c>
      <c r="H69" s="45">
        <f t="shared" si="11"/>
        <v>107</v>
      </c>
      <c r="I69" s="77">
        <f t="shared" si="12"/>
        <v>1.569099014547161E-3</v>
      </c>
      <c r="J69" s="44">
        <f t="shared" si="13"/>
        <v>-28</v>
      </c>
    </row>
    <row r="70" spans="1:12">
      <c r="A70" s="91">
        <v>78</v>
      </c>
      <c r="B70" s="88" t="s">
        <v>70</v>
      </c>
      <c r="C70" s="44">
        <v>709</v>
      </c>
      <c r="D70" s="44">
        <v>1180</v>
      </c>
      <c r="E70" s="44">
        <v>1201</v>
      </c>
      <c r="F70" s="75">
        <f t="shared" si="9"/>
        <v>7.0838196946702663E-4</v>
      </c>
      <c r="G70" s="75">
        <f t="shared" si="10"/>
        <v>0.69393511988716505</v>
      </c>
      <c r="H70" s="45">
        <f t="shared" si="11"/>
        <v>492</v>
      </c>
      <c r="I70" s="77">
        <f t="shared" si="12"/>
        <v>7.2149225715626465E-3</v>
      </c>
      <c r="J70" s="44">
        <f t="shared" si="13"/>
        <v>21</v>
      </c>
    </row>
    <row r="71" spans="1:12">
      <c r="A71" s="91">
        <v>79</v>
      </c>
      <c r="B71" s="88" t="s">
        <v>71</v>
      </c>
      <c r="C71" s="44">
        <v>7642</v>
      </c>
      <c r="D71" s="44">
        <v>8089</v>
      </c>
      <c r="E71" s="44">
        <v>8076</v>
      </c>
      <c r="F71" s="75">
        <f t="shared" si="9"/>
        <v>4.7634411202462177E-3</v>
      </c>
      <c r="G71" s="75">
        <f t="shared" si="10"/>
        <v>5.6791415859722583E-2</v>
      </c>
      <c r="H71" s="45">
        <f t="shared" si="11"/>
        <v>434</v>
      </c>
      <c r="I71" s="77">
        <f t="shared" si="12"/>
        <v>6.3643829188174562E-3</v>
      </c>
      <c r="J71" s="44">
        <f t="shared" si="13"/>
        <v>-13</v>
      </c>
    </row>
    <row r="72" spans="1:12">
      <c r="A72" s="91">
        <v>80</v>
      </c>
      <c r="B72" s="88" t="s">
        <v>72</v>
      </c>
      <c r="C72" s="44">
        <v>19075</v>
      </c>
      <c r="D72" s="44">
        <v>19981</v>
      </c>
      <c r="E72" s="44">
        <v>19660</v>
      </c>
      <c r="F72" s="75">
        <f t="shared" si="9"/>
        <v>1.1595994604264566E-2</v>
      </c>
      <c r="G72" s="75">
        <f t="shared" si="10"/>
        <v>3.0668414154652688E-2</v>
      </c>
      <c r="H72" s="45">
        <f t="shared" si="11"/>
        <v>585</v>
      </c>
      <c r="I72" s="77">
        <f t="shared" si="12"/>
        <v>8.5787189113092441E-3</v>
      </c>
      <c r="J72" s="44">
        <f t="shared" si="13"/>
        <v>-321</v>
      </c>
    </row>
    <row r="73" spans="1:12">
      <c r="A73" s="91">
        <v>81</v>
      </c>
      <c r="B73" s="88" t="s">
        <v>73</v>
      </c>
      <c r="C73" s="44">
        <v>50395</v>
      </c>
      <c r="D73" s="44">
        <v>55219</v>
      </c>
      <c r="E73" s="44">
        <v>47316</v>
      </c>
      <c r="F73" s="75">
        <f t="shared" si="9"/>
        <v>2.7908244185929919E-2</v>
      </c>
      <c r="G73" s="75">
        <f t="shared" si="10"/>
        <v>-6.1097331084432979E-2</v>
      </c>
      <c r="H73" s="45">
        <f t="shared" si="11"/>
        <v>-3079</v>
      </c>
      <c r="I73" s="77">
        <f t="shared" si="12"/>
        <v>-4.5151923979352415E-2</v>
      </c>
      <c r="J73" s="44">
        <f t="shared" si="13"/>
        <v>-7903</v>
      </c>
    </row>
    <row r="74" spans="1:12">
      <c r="A74" s="91">
        <v>82</v>
      </c>
      <c r="B74" s="88" t="s">
        <v>74</v>
      </c>
      <c r="C74" s="44">
        <v>49799</v>
      </c>
      <c r="D74" s="44">
        <v>51808</v>
      </c>
      <c r="E74" s="44">
        <v>51491</v>
      </c>
      <c r="F74" s="75">
        <f t="shared" si="9"/>
        <v>3.0370771015675826E-2</v>
      </c>
      <c r="G74" s="75">
        <f t="shared" si="10"/>
        <v>3.3976585875218381E-2</v>
      </c>
      <c r="H74" s="45">
        <f t="shared" si="11"/>
        <v>1692</v>
      </c>
      <c r="I74" s="77">
        <f t="shared" si="12"/>
        <v>2.48122946973252E-2</v>
      </c>
      <c r="J74" s="44">
        <f t="shared" si="13"/>
        <v>-317</v>
      </c>
    </row>
    <row r="75" spans="1:12">
      <c r="A75" s="91">
        <v>84</v>
      </c>
      <c r="B75" s="88" t="s">
        <v>75</v>
      </c>
      <c r="C75" s="44">
        <v>639</v>
      </c>
      <c r="D75" s="44">
        <v>988</v>
      </c>
      <c r="E75" s="44">
        <v>1003</v>
      </c>
      <c r="F75" s="75">
        <f t="shared" si="9"/>
        <v>5.9159626592458596E-4</v>
      </c>
      <c r="G75" s="75">
        <f t="shared" si="10"/>
        <v>0.56964006259780908</v>
      </c>
      <c r="H75" s="45">
        <f t="shared" si="11"/>
        <v>364</v>
      </c>
      <c r="I75" s="77">
        <f t="shared" si="12"/>
        <v>5.3378695448146407E-3</v>
      </c>
      <c r="J75" s="44">
        <f t="shared" si="13"/>
        <v>15</v>
      </c>
    </row>
    <row r="76" spans="1:12">
      <c r="A76" s="91">
        <v>85</v>
      </c>
      <c r="B76" s="88" t="s">
        <v>76</v>
      </c>
      <c r="C76" s="44">
        <v>23362</v>
      </c>
      <c r="D76" s="44">
        <v>28328</v>
      </c>
      <c r="E76" s="44">
        <v>24517</v>
      </c>
      <c r="F76" s="75">
        <f t="shared" si="9"/>
        <v>1.446078330176777E-2</v>
      </c>
      <c r="G76" s="75">
        <f t="shared" si="10"/>
        <v>4.9439260337299888E-2</v>
      </c>
      <c r="H76" s="45">
        <f t="shared" si="11"/>
        <v>1155</v>
      </c>
      <c r="I76" s="77">
        <f t="shared" si="12"/>
        <v>1.6937470671046458E-2</v>
      </c>
      <c r="J76" s="44">
        <f t="shared" si="13"/>
        <v>-3811</v>
      </c>
    </row>
    <row r="77" spans="1:12">
      <c r="A77" s="91">
        <v>86</v>
      </c>
      <c r="B77" s="88" t="s">
        <v>77</v>
      </c>
      <c r="C77" s="44">
        <v>20287</v>
      </c>
      <c r="D77" s="44">
        <v>21498</v>
      </c>
      <c r="E77" s="44">
        <v>21444</v>
      </c>
      <c r="F77" s="75">
        <f t="shared" si="9"/>
        <v>1.2648245589717668E-2</v>
      </c>
      <c r="G77" s="75">
        <f t="shared" si="10"/>
        <v>5.7031596588948588E-2</v>
      </c>
      <c r="H77" s="45">
        <f t="shared" si="11"/>
        <v>1157</v>
      </c>
      <c r="I77" s="77">
        <f t="shared" si="12"/>
        <v>1.6966799624589395E-2</v>
      </c>
      <c r="J77" s="44">
        <f t="shared" si="13"/>
        <v>-54</v>
      </c>
    </row>
    <row r="78" spans="1:12">
      <c r="A78" s="91">
        <v>87</v>
      </c>
      <c r="B78" s="88" t="s">
        <v>78</v>
      </c>
      <c r="C78" s="44">
        <v>1524</v>
      </c>
      <c r="D78" s="44">
        <v>1600</v>
      </c>
      <c r="E78" s="44">
        <v>1586</v>
      </c>
      <c r="F78" s="75">
        <f t="shared" si="9"/>
        <v>9.3546528191066128E-4</v>
      </c>
      <c r="G78" s="75">
        <f t="shared" si="10"/>
        <v>4.0682414698162729E-2</v>
      </c>
      <c r="H78" s="45">
        <f t="shared" si="11"/>
        <v>62</v>
      </c>
      <c r="I78" s="77">
        <f t="shared" si="12"/>
        <v>9.0919755983106523E-4</v>
      </c>
      <c r="J78" s="44">
        <f t="shared" si="13"/>
        <v>-14</v>
      </c>
    </row>
    <row r="79" spans="1:12">
      <c r="A79" s="91">
        <v>88</v>
      </c>
      <c r="B79" s="88" t="s">
        <v>79</v>
      </c>
      <c r="C79" s="44">
        <v>3753</v>
      </c>
      <c r="D79" s="44">
        <v>4205</v>
      </c>
      <c r="E79" s="44">
        <v>4114</v>
      </c>
      <c r="F79" s="75">
        <f t="shared" si="9"/>
        <v>2.4265473958262678E-3</v>
      </c>
      <c r="G79" s="75">
        <f t="shared" si="10"/>
        <v>9.6189714894750866E-2</v>
      </c>
      <c r="H79" s="45">
        <f t="shared" si="11"/>
        <v>361</v>
      </c>
      <c r="I79" s="77">
        <f t="shared" si="12"/>
        <v>5.2938761145002343E-3</v>
      </c>
      <c r="J79" s="44">
        <f t="shared" si="13"/>
        <v>-91</v>
      </c>
    </row>
    <row r="80" spans="1:12">
      <c r="A80" s="91">
        <v>90</v>
      </c>
      <c r="B80" s="88" t="s">
        <v>80</v>
      </c>
      <c r="C80" s="44">
        <v>1320</v>
      </c>
      <c r="D80" s="44">
        <v>1446</v>
      </c>
      <c r="E80" s="44">
        <v>1440</v>
      </c>
      <c r="F80" s="75">
        <f t="shared" si="9"/>
        <v>8.4935057121775053E-4</v>
      </c>
      <c r="G80" s="75">
        <f t="shared" si="10"/>
        <v>9.0909090909090912E-2</v>
      </c>
      <c r="H80" s="45">
        <f t="shared" si="11"/>
        <v>120</v>
      </c>
      <c r="I80" s="77">
        <f t="shared" si="12"/>
        <v>1.7597372125762554E-3</v>
      </c>
      <c r="J80" s="44">
        <f t="shared" si="13"/>
        <v>-6</v>
      </c>
      <c r="L80" s="11"/>
    </row>
    <row r="81" spans="1:12">
      <c r="A81" s="91">
        <v>91</v>
      </c>
      <c r="B81" s="88" t="s">
        <v>81</v>
      </c>
      <c r="C81" s="44">
        <v>307</v>
      </c>
      <c r="D81" s="44">
        <v>347</v>
      </c>
      <c r="E81" s="44">
        <v>343</v>
      </c>
      <c r="F81" s="75">
        <f t="shared" si="9"/>
        <v>2.0231058744978362E-4</v>
      </c>
      <c r="G81" s="75">
        <f t="shared" si="10"/>
        <v>0.11726384364820847</v>
      </c>
      <c r="H81" s="45">
        <f t="shared" si="11"/>
        <v>36</v>
      </c>
      <c r="I81" s="77">
        <f t="shared" si="12"/>
        <v>5.2792116377287654E-4</v>
      </c>
      <c r="J81" s="44">
        <f t="shared" si="13"/>
        <v>-4</v>
      </c>
    </row>
    <row r="82" spans="1:12">
      <c r="A82" s="91">
        <v>92</v>
      </c>
      <c r="B82" s="88" t="s">
        <v>82</v>
      </c>
      <c r="C82" s="44">
        <v>4360</v>
      </c>
      <c r="D82" s="44">
        <v>4163</v>
      </c>
      <c r="E82" s="44">
        <v>4117</v>
      </c>
      <c r="F82" s="75">
        <f t="shared" si="9"/>
        <v>2.4283168761829715E-3</v>
      </c>
      <c r="G82" s="75">
        <f t="shared" si="10"/>
        <v>-5.5733944954128443E-2</v>
      </c>
      <c r="H82" s="45">
        <f t="shared" si="11"/>
        <v>-243</v>
      </c>
      <c r="I82" s="77">
        <f t="shared" si="12"/>
        <v>-3.5634678554669168E-3</v>
      </c>
      <c r="J82" s="44">
        <f t="shared" si="13"/>
        <v>-46</v>
      </c>
    </row>
    <row r="83" spans="1:12">
      <c r="A83" s="91">
        <v>93</v>
      </c>
      <c r="B83" s="88" t="s">
        <v>83</v>
      </c>
      <c r="C83" s="44">
        <v>6653</v>
      </c>
      <c r="D83" s="44">
        <v>7127</v>
      </c>
      <c r="E83" s="44">
        <v>7146</v>
      </c>
      <c r="F83" s="75">
        <f t="shared" si="9"/>
        <v>4.2149022096680871E-3</v>
      </c>
      <c r="G83" s="75">
        <f t="shared" si="10"/>
        <v>7.4101908913272202E-2</v>
      </c>
      <c r="H83" s="45">
        <f t="shared" si="11"/>
        <v>493</v>
      </c>
      <c r="I83" s="77">
        <f t="shared" si="12"/>
        <v>7.2295870483341153E-3</v>
      </c>
      <c r="J83" s="44">
        <f t="shared" si="13"/>
        <v>19</v>
      </c>
    </row>
    <row r="84" spans="1:12">
      <c r="A84" s="91">
        <v>94</v>
      </c>
      <c r="B84" s="88" t="s">
        <v>84</v>
      </c>
      <c r="C84" s="44">
        <v>9394</v>
      </c>
      <c r="D84" s="44">
        <v>10182</v>
      </c>
      <c r="E84" s="44">
        <v>10072</v>
      </c>
      <c r="F84" s="75">
        <f t="shared" si="9"/>
        <v>5.9407353842397103E-3</v>
      </c>
      <c r="G84" s="75">
        <f t="shared" si="10"/>
        <v>7.2173727911432825E-2</v>
      </c>
      <c r="H84" s="45">
        <f t="shared" si="11"/>
        <v>678</v>
      </c>
      <c r="I84" s="77">
        <f t="shared" si="12"/>
        <v>9.9425152510558418E-3</v>
      </c>
      <c r="J84" s="44">
        <f t="shared" si="13"/>
        <v>-110</v>
      </c>
    </row>
    <row r="85" spans="1:12">
      <c r="A85" s="91">
        <v>95</v>
      </c>
      <c r="B85" s="88" t="s">
        <v>85</v>
      </c>
      <c r="C85" s="44">
        <v>11715</v>
      </c>
      <c r="D85" s="44">
        <v>11738</v>
      </c>
      <c r="E85" s="44">
        <v>11686</v>
      </c>
      <c r="F85" s="75">
        <f t="shared" si="9"/>
        <v>6.8927158161462727E-3</v>
      </c>
      <c r="G85" s="75">
        <f t="shared" si="10"/>
        <v>-2.4754588134869825E-3</v>
      </c>
      <c r="H85" s="45">
        <f t="shared" si="11"/>
        <v>-29</v>
      </c>
      <c r="I85" s="77">
        <f t="shared" si="12"/>
        <v>-4.2526982637259501E-4</v>
      </c>
      <c r="J85" s="44">
        <f t="shared" si="13"/>
        <v>-52</v>
      </c>
    </row>
    <row r="86" spans="1:12">
      <c r="A86" s="91">
        <v>96</v>
      </c>
      <c r="B86" s="88" t="s">
        <v>86</v>
      </c>
      <c r="C86" s="44">
        <v>27645</v>
      </c>
      <c r="D86" s="44">
        <v>28978</v>
      </c>
      <c r="E86" s="44">
        <v>28817</v>
      </c>
      <c r="F86" s="75">
        <f t="shared" si="9"/>
        <v>1.6997038479709663E-2</v>
      </c>
      <c r="G86" s="75">
        <f t="shared" si="10"/>
        <v>4.2394646409839032E-2</v>
      </c>
      <c r="H86" s="45">
        <f t="shared" si="11"/>
        <v>1172</v>
      </c>
      <c r="I86" s="77">
        <f t="shared" si="12"/>
        <v>1.7186766776161426E-2</v>
      </c>
      <c r="J86" s="44">
        <f t="shared" si="13"/>
        <v>-161</v>
      </c>
    </row>
    <row r="87" spans="1:12">
      <c r="A87" s="91">
        <v>97</v>
      </c>
      <c r="B87" s="88" t="s">
        <v>87</v>
      </c>
      <c r="C87" s="44">
        <v>28606</v>
      </c>
      <c r="D87" s="44">
        <v>31494</v>
      </c>
      <c r="E87" s="44">
        <v>30411</v>
      </c>
      <c r="F87" s="75">
        <f t="shared" si="9"/>
        <v>1.7937222375904869E-2</v>
      </c>
      <c r="G87" s="75">
        <f t="shared" si="10"/>
        <v>6.3098650632734385E-2</v>
      </c>
      <c r="H87" s="45">
        <f t="shared" si="11"/>
        <v>1805</v>
      </c>
      <c r="I87" s="77">
        <f t="shared" si="12"/>
        <v>2.6469380572501172E-2</v>
      </c>
      <c r="J87" s="44">
        <f t="shared" si="13"/>
        <v>-1083</v>
      </c>
    </row>
    <row r="88" spans="1:12">
      <c r="A88" s="91">
        <v>98</v>
      </c>
      <c r="B88" s="88" t="s">
        <v>88</v>
      </c>
      <c r="C88" s="44">
        <v>563</v>
      </c>
      <c r="D88" s="44">
        <v>539</v>
      </c>
      <c r="E88" s="44">
        <v>533</v>
      </c>
      <c r="F88" s="75">
        <f t="shared" si="9"/>
        <v>3.1437767670768128E-4</v>
      </c>
      <c r="G88" s="75">
        <f t="shared" si="10"/>
        <v>-5.328596802841918E-2</v>
      </c>
      <c r="H88" s="45">
        <f t="shared" si="11"/>
        <v>-30</v>
      </c>
      <c r="I88" s="77">
        <f t="shared" si="12"/>
        <v>-4.3993430314406384E-4</v>
      </c>
      <c r="J88" s="44">
        <f t="shared" si="13"/>
        <v>-6</v>
      </c>
    </row>
    <row r="89" spans="1:12" ht="15" thickBot="1">
      <c r="A89" s="91">
        <v>99</v>
      </c>
      <c r="B89" s="88" t="s">
        <v>89</v>
      </c>
      <c r="C89" s="44">
        <v>497</v>
      </c>
      <c r="D89" s="44">
        <v>492</v>
      </c>
      <c r="E89" s="44">
        <v>489</v>
      </c>
      <c r="F89" s="75">
        <f t="shared" si="9"/>
        <v>2.8842529814269443E-4</v>
      </c>
      <c r="G89" s="75">
        <f t="shared" si="10"/>
        <v>-1.6096579476861168E-2</v>
      </c>
      <c r="H89" s="45">
        <f t="shared" si="11"/>
        <v>-8</v>
      </c>
      <c r="I89" s="77">
        <f t="shared" si="12"/>
        <v>-1.1731581417175035E-4</v>
      </c>
      <c r="J89" s="44">
        <f t="shared" si="13"/>
        <v>-3</v>
      </c>
    </row>
    <row r="90" spans="1:12" s="11" customFormat="1" ht="15" thickBot="1">
      <c r="A90" s="122" t="s">
        <v>90</v>
      </c>
      <c r="B90" s="123"/>
      <c r="C90" s="83">
        <v>1627221</v>
      </c>
      <c r="D90" s="83">
        <v>1721293</v>
      </c>
      <c r="E90" s="83">
        <v>1695413</v>
      </c>
      <c r="F90" s="84">
        <f t="shared" si="9"/>
        <v>1</v>
      </c>
      <c r="G90" s="84">
        <f t="shared" si="10"/>
        <v>4.190703045253226E-2</v>
      </c>
      <c r="H90" s="82">
        <f t="shared" si="11"/>
        <v>68192</v>
      </c>
      <c r="I90" s="85">
        <f t="shared" si="12"/>
        <v>1</v>
      </c>
      <c r="J90" s="83">
        <f t="shared" si="13"/>
        <v>-25880</v>
      </c>
      <c r="L90" s="7"/>
    </row>
    <row r="91" spans="1:12">
      <c r="C91" s="8"/>
      <c r="D91" s="8"/>
      <c r="E91" s="8"/>
    </row>
    <row r="92" spans="1:12">
      <c r="D92" s="8"/>
      <c r="E92" s="8"/>
    </row>
    <row r="93" spans="1:12">
      <c r="D93" s="8"/>
      <c r="E93" s="8"/>
    </row>
    <row r="94" spans="1:12">
      <c r="D94" s="8"/>
      <c r="E94" s="8"/>
    </row>
    <row r="95" spans="1:12">
      <c r="D95" s="8"/>
      <c r="E95" s="8"/>
    </row>
  </sheetData>
  <mergeCells count="1">
    <mergeCell ref="A90:B90"/>
  </mergeCells>
  <pageMargins left="0.7" right="0.7" top="0.75" bottom="0.75" header="0.3" footer="0.3"/>
  <pageSetup paperSize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2060"/>
  </sheetPr>
  <dimension ref="A1:L84"/>
  <sheetViews>
    <sheetView workbookViewId="0">
      <pane ySplit="1" topLeftCell="A2" activePane="bottomLeft" state="frozen"/>
      <selection activeCell="W1" sqref="W1"/>
      <selection pane="bottomLeft" activeCell="F89" sqref="F89"/>
    </sheetView>
  </sheetViews>
  <sheetFormatPr defaultColWidth="9.1796875" defaultRowHeight="14.5"/>
  <cols>
    <col min="1" max="1" width="11.81640625" style="7" customWidth="1"/>
    <col min="2" max="2" width="16.453125" style="7" bestFit="1" customWidth="1"/>
    <col min="3" max="3" width="12" style="7" customWidth="1"/>
    <col min="4" max="4" width="12" style="7" bestFit="1" customWidth="1"/>
    <col min="5" max="5" width="12" style="7" customWidth="1"/>
    <col min="6" max="6" width="18.1796875" style="7" customWidth="1"/>
    <col min="7" max="7" width="30.453125" style="7" customWidth="1"/>
    <col min="8" max="8" width="27.453125" style="7" customWidth="1"/>
    <col min="9" max="9" width="22.26953125" style="7" customWidth="1"/>
    <col min="10" max="10" width="29.7265625" style="7" customWidth="1"/>
    <col min="11" max="11" width="10.81640625" style="7" bestFit="1" customWidth="1"/>
    <col min="12" max="16384" width="9.1796875" style="7"/>
  </cols>
  <sheetData>
    <row r="1" spans="1:12" ht="29.5" thickBot="1">
      <c r="A1" s="4" t="s">
        <v>92</v>
      </c>
      <c r="B1" s="4" t="s">
        <v>175</v>
      </c>
      <c r="C1" s="4">
        <v>41821</v>
      </c>
      <c r="D1" s="4">
        <v>42156</v>
      </c>
      <c r="E1" s="4">
        <v>42186</v>
      </c>
      <c r="F1" s="1" t="s">
        <v>273</v>
      </c>
      <c r="G1" s="1" t="s">
        <v>266</v>
      </c>
      <c r="H1" s="1" t="s">
        <v>274</v>
      </c>
      <c r="I1" s="1" t="s">
        <v>275</v>
      </c>
      <c r="J1" s="30" t="s">
        <v>276</v>
      </c>
    </row>
    <row r="2" spans="1:12">
      <c r="A2" s="93">
        <v>1</v>
      </c>
      <c r="B2" s="94" t="s">
        <v>93</v>
      </c>
      <c r="C2" s="73">
        <v>275329</v>
      </c>
      <c r="D2" s="73">
        <v>292357</v>
      </c>
      <c r="E2" s="73">
        <v>291832</v>
      </c>
      <c r="F2" s="74">
        <f t="shared" ref="F2:F33" si="0">E2/$E$83</f>
        <v>2.1008294774957661E-2</v>
      </c>
      <c r="G2" s="74">
        <f t="shared" ref="G2:G33" si="1">(E2-C2)/C2</f>
        <v>5.9939200011622458E-2</v>
      </c>
      <c r="H2" s="72">
        <f t="shared" ref="H2:H33" si="2">E2-C2</f>
        <v>16503</v>
      </c>
      <c r="I2" s="76">
        <f>H2/$H$83</f>
        <v>2.1116542123042276E-2</v>
      </c>
      <c r="J2" s="73">
        <f t="shared" ref="J2:J33" si="3">E2-D2</f>
        <v>-525</v>
      </c>
      <c r="K2" s="5"/>
      <c r="L2" s="10"/>
    </row>
    <row r="3" spans="1:12">
      <c r="A3" s="95">
        <v>2</v>
      </c>
      <c r="B3" s="96" t="s">
        <v>94</v>
      </c>
      <c r="C3" s="44">
        <v>40333</v>
      </c>
      <c r="D3" s="44">
        <v>45164</v>
      </c>
      <c r="E3" s="44">
        <v>41411</v>
      </c>
      <c r="F3" s="75">
        <f t="shared" si="0"/>
        <v>2.9810798504816874E-3</v>
      </c>
      <c r="G3" s="75">
        <f t="shared" si="1"/>
        <v>2.6727493615649717E-2</v>
      </c>
      <c r="H3" s="45">
        <f t="shared" si="2"/>
        <v>1078</v>
      </c>
      <c r="I3" s="77">
        <f t="shared" ref="I3:I66" si="4">H3/$H$83</f>
        <v>1.3793632920462689E-3</v>
      </c>
      <c r="J3" s="44">
        <f t="shared" si="3"/>
        <v>-3753</v>
      </c>
      <c r="K3" s="5"/>
      <c r="L3" s="10"/>
    </row>
    <row r="4" spans="1:12">
      <c r="A4" s="95">
        <v>3</v>
      </c>
      <c r="B4" s="96" t="s">
        <v>95</v>
      </c>
      <c r="C4" s="44">
        <v>84562</v>
      </c>
      <c r="D4" s="44">
        <v>88300</v>
      </c>
      <c r="E4" s="44">
        <v>91688</v>
      </c>
      <c r="F4" s="75">
        <f t="shared" si="0"/>
        <v>6.600402050927651E-3</v>
      </c>
      <c r="G4" s="75">
        <f t="shared" si="1"/>
        <v>8.4269530048958166E-2</v>
      </c>
      <c r="H4" s="45">
        <f t="shared" si="2"/>
        <v>7126</v>
      </c>
      <c r="I4" s="77">
        <f t="shared" si="4"/>
        <v>9.1181287746954654E-3</v>
      </c>
      <c r="J4" s="44">
        <f t="shared" si="3"/>
        <v>3388</v>
      </c>
      <c r="K4" s="5"/>
      <c r="L4" s="10"/>
    </row>
    <row r="5" spans="1:12">
      <c r="A5" s="95">
        <v>4</v>
      </c>
      <c r="B5" s="96" t="s">
        <v>96</v>
      </c>
      <c r="C5" s="44">
        <v>19034</v>
      </c>
      <c r="D5" s="44">
        <v>24379</v>
      </c>
      <c r="E5" s="44">
        <v>21080</v>
      </c>
      <c r="F5" s="75">
        <f t="shared" si="0"/>
        <v>1.5174992936213558E-3</v>
      </c>
      <c r="G5" s="75">
        <f t="shared" si="1"/>
        <v>0.10749185667752444</v>
      </c>
      <c r="H5" s="45">
        <f t="shared" si="2"/>
        <v>2046</v>
      </c>
      <c r="I5" s="77">
        <f t="shared" si="4"/>
        <v>2.6179752277612858E-3</v>
      </c>
      <c r="J5" s="44">
        <f t="shared" si="3"/>
        <v>-3299</v>
      </c>
      <c r="K5" s="5"/>
      <c r="L5" s="10"/>
    </row>
    <row r="6" spans="1:12">
      <c r="A6" s="95">
        <v>5</v>
      </c>
      <c r="B6" s="96" t="s">
        <v>97</v>
      </c>
      <c r="C6" s="44">
        <v>39445</v>
      </c>
      <c r="D6" s="44">
        <v>42683</v>
      </c>
      <c r="E6" s="44">
        <v>41906</v>
      </c>
      <c r="F6" s="75">
        <f t="shared" si="0"/>
        <v>3.0167137285814299E-3</v>
      </c>
      <c r="G6" s="75">
        <f t="shared" si="1"/>
        <v>6.2390670553935858E-2</v>
      </c>
      <c r="H6" s="45">
        <f t="shared" si="2"/>
        <v>2461</v>
      </c>
      <c r="I6" s="77">
        <f t="shared" si="4"/>
        <v>3.1489917084655543E-3</v>
      </c>
      <c r="J6" s="44">
        <f t="shared" si="3"/>
        <v>-777</v>
      </c>
      <c r="K6" s="5"/>
      <c r="L6" s="10"/>
    </row>
    <row r="7" spans="1:12">
      <c r="A7" s="95">
        <v>6</v>
      </c>
      <c r="B7" s="96" t="s">
        <v>98</v>
      </c>
      <c r="C7" s="44">
        <v>1083287</v>
      </c>
      <c r="D7" s="44">
        <v>1184766</v>
      </c>
      <c r="E7" s="44">
        <v>1181998</v>
      </c>
      <c r="F7" s="75">
        <f t="shared" si="0"/>
        <v>8.5089237668968476E-2</v>
      </c>
      <c r="G7" s="75">
        <f t="shared" si="1"/>
        <v>9.1121743360716045E-2</v>
      </c>
      <c r="H7" s="45">
        <f t="shared" si="2"/>
        <v>98711</v>
      </c>
      <c r="I7" s="77">
        <f t="shared" si="4"/>
        <v>0.12630642849831097</v>
      </c>
      <c r="J7" s="44">
        <f t="shared" si="3"/>
        <v>-2768</v>
      </c>
      <c r="K7" s="5"/>
      <c r="L7" s="10"/>
    </row>
    <row r="8" spans="1:12">
      <c r="A8" s="95">
        <v>7</v>
      </c>
      <c r="B8" s="96" t="s">
        <v>99</v>
      </c>
      <c r="C8" s="44">
        <v>567792</v>
      </c>
      <c r="D8" s="44">
        <v>602333</v>
      </c>
      <c r="E8" s="44">
        <v>591939</v>
      </c>
      <c r="F8" s="75">
        <f t="shared" si="0"/>
        <v>4.2612287209057485E-2</v>
      </c>
      <c r="G8" s="75">
        <f t="shared" si="1"/>
        <v>4.2527897539944202E-2</v>
      </c>
      <c r="H8" s="45">
        <f t="shared" si="2"/>
        <v>24147</v>
      </c>
      <c r="I8" s="77">
        <f t="shared" si="4"/>
        <v>3.0897481830279454E-2</v>
      </c>
      <c r="J8" s="44">
        <f t="shared" si="3"/>
        <v>-10394</v>
      </c>
      <c r="K8" s="5"/>
      <c r="L8" s="10"/>
    </row>
    <row r="9" spans="1:12">
      <c r="A9" s="95">
        <v>8</v>
      </c>
      <c r="B9" s="96" t="s">
        <v>100</v>
      </c>
      <c r="C9" s="44">
        <v>23368</v>
      </c>
      <c r="D9" s="44">
        <v>24988</v>
      </c>
      <c r="E9" s="44">
        <v>23293</v>
      </c>
      <c r="F9" s="75">
        <f t="shared" si="0"/>
        <v>1.6768079243985883E-3</v>
      </c>
      <c r="G9" s="75">
        <f t="shared" si="1"/>
        <v>-3.2095172885997945E-3</v>
      </c>
      <c r="H9" s="45">
        <f t="shared" si="2"/>
        <v>-75</v>
      </c>
      <c r="I9" s="77">
        <f t="shared" si="4"/>
        <v>-9.5966833862217213E-5</v>
      </c>
      <c r="J9" s="44">
        <f t="shared" si="3"/>
        <v>-1695</v>
      </c>
      <c r="K9" s="5"/>
      <c r="L9" s="10"/>
    </row>
    <row r="10" spans="1:12">
      <c r="A10" s="95">
        <v>9</v>
      </c>
      <c r="B10" s="96" t="s">
        <v>101</v>
      </c>
      <c r="C10" s="44">
        <v>144294</v>
      </c>
      <c r="D10" s="44">
        <v>156489</v>
      </c>
      <c r="E10" s="44">
        <v>162157</v>
      </c>
      <c r="F10" s="75">
        <f t="shared" si="0"/>
        <v>1.1673298527313008E-2</v>
      </c>
      <c r="G10" s="75">
        <f t="shared" si="1"/>
        <v>0.12379586122777107</v>
      </c>
      <c r="H10" s="45">
        <f t="shared" si="2"/>
        <v>17863</v>
      </c>
      <c r="I10" s="77">
        <f t="shared" si="4"/>
        <v>2.2856740710410481E-2</v>
      </c>
      <c r="J10" s="44">
        <f t="shared" si="3"/>
        <v>5668</v>
      </c>
      <c r="K10" s="5"/>
      <c r="L10" s="10"/>
    </row>
    <row r="11" spans="1:12">
      <c r="A11" s="95">
        <v>10</v>
      </c>
      <c r="B11" s="96" t="s">
        <v>102</v>
      </c>
      <c r="C11" s="44">
        <v>155654</v>
      </c>
      <c r="D11" s="44">
        <v>171694</v>
      </c>
      <c r="E11" s="44">
        <v>169346</v>
      </c>
      <c r="F11" s="75">
        <f t="shared" si="0"/>
        <v>1.2190817617533307E-2</v>
      </c>
      <c r="G11" s="75">
        <f t="shared" si="1"/>
        <v>8.7964331144718411E-2</v>
      </c>
      <c r="H11" s="45">
        <f t="shared" si="2"/>
        <v>13692</v>
      </c>
      <c r="I11" s="77">
        <f t="shared" si="4"/>
        <v>1.7519705189886374E-2</v>
      </c>
      <c r="J11" s="44">
        <f t="shared" si="3"/>
        <v>-2348</v>
      </c>
      <c r="K11" s="5"/>
      <c r="L11" s="10"/>
    </row>
    <row r="12" spans="1:12">
      <c r="A12" s="95">
        <v>11</v>
      </c>
      <c r="B12" s="96" t="s">
        <v>103</v>
      </c>
      <c r="C12" s="44">
        <v>42108</v>
      </c>
      <c r="D12" s="44">
        <v>43610</v>
      </c>
      <c r="E12" s="44">
        <v>43231</v>
      </c>
      <c r="F12" s="75">
        <f t="shared" si="0"/>
        <v>3.1120973416766998E-3</v>
      </c>
      <c r="G12" s="75">
        <f t="shared" si="1"/>
        <v>2.6669516481428707E-2</v>
      </c>
      <c r="H12" s="45">
        <f t="shared" si="2"/>
        <v>1123</v>
      </c>
      <c r="I12" s="77">
        <f t="shared" si="4"/>
        <v>1.4369433923635991E-3</v>
      </c>
      <c r="J12" s="44">
        <f t="shared" si="3"/>
        <v>-379</v>
      </c>
      <c r="K12" s="5"/>
      <c r="L12" s="10"/>
    </row>
    <row r="13" spans="1:12">
      <c r="A13" s="95">
        <v>12</v>
      </c>
      <c r="B13" s="96" t="s">
        <v>104</v>
      </c>
      <c r="C13" s="44">
        <v>18996</v>
      </c>
      <c r="D13" s="44">
        <v>25153</v>
      </c>
      <c r="E13" s="44">
        <v>22662</v>
      </c>
      <c r="F13" s="75">
        <f t="shared" si="0"/>
        <v>1.6313837282754824E-3</v>
      </c>
      <c r="G13" s="75">
        <f t="shared" si="1"/>
        <v>0.19298799747315223</v>
      </c>
      <c r="H13" s="45">
        <f t="shared" si="2"/>
        <v>3666</v>
      </c>
      <c r="I13" s="77">
        <f t="shared" si="4"/>
        <v>4.690858839185178E-3</v>
      </c>
      <c r="J13" s="44">
        <f t="shared" si="3"/>
        <v>-2491</v>
      </c>
      <c r="K13" s="5"/>
      <c r="L13" s="10"/>
    </row>
    <row r="14" spans="1:12">
      <c r="A14" s="95">
        <v>13</v>
      </c>
      <c r="B14" s="96" t="s">
        <v>105</v>
      </c>
      <c r="C14" s="44">
        <v>18742</v>
      </c>
      <c r="D14" s="44">
        <v>21338</v>
      </c>
      <c r="E14" s="44">
        <v>20180</v>
      </c>
      <c r="F14" s="75">
        <f t="shared" si="0"/>
        <v>1.4527104243490967E-3</v>
      </c>
      <c r="G14" s="75">
        <f t="shared" si="1"/>
        <v>7.6726069789776974E-2</v>
      </c>
      <c r="H14" s="45">
        <f t="shared" si="2"/>
        <v>1438</v>
      </c>
      <c r="I14" s="77">
        <f t="shared" si="4"/>
        <v>1.8400040945849114E-3</v>
      </c>
      <c r="J14" s="44">
        <f t="shared" si="3"/>
        <v>-1158</v>
      </c>
      <c r="K14" s="5"/>
      <c r="L14" s="10"/>
    </row>
    <row r="15" spans="1:12">
      <c r="A15" s="95">
        <v>14</v>
      </c>
      <c r="B15" s="96" t="s">
        <v>106</v>
      </c>
      <c r="C15" s="44">
        <v>54279</v>
      </c>
      <c r="D15" s="44">
        <v>59390</v>
      </c>
      <c r="E15" s="44">
        <v>59087</v>
      </c>
      <c r="F15" s="75">
        <f t="shared" si="0"/>
        <v>4.2535332429888542E-3</v>
      </c>
      <c r="G15" s="75">
        <f t="shared" si="1"/>
        <v>8.8579376922935202E-2</v>
      </c>
      <c r="H15" s="45">
        <f t="shared" si="2"/>
        <v>4808</v>
      </c>
      <c r="I15" s="77">
        <f t="shared" si="4"/>
        <v>6.1521138294605383E-3</v>
      </c>
      <c r="J15" s="44">
        <f t="shared" si="3"/>
        <v>-303</v>
      </c>
      <c r="K15" s="5"/>
      <c r="L15" s="10"/>
    </row>
    <row r="16" spans="1:12">
      <c r="A16" s="95">
        <v>15</v>
      </c>
      <c r="B16" s="96" t="s">
        <v>107</v>
      </c>
      <c r="C16" s="44">
        <v>35484</v>
      </c>
      <c r="D16" s="44">
        <v>36905</v>
      </c>
      <c r="E16" s="44">
        <v>37295</v>
      </c>
      <c r="F16" s="75">
        <f t="shared" si="0"/>
        <v>2.6847787550098893E-3</v>
      </c>
      <c r="G16" s="75">
        <f t="shared" si="1"/>
        <v>5.103708713786495E-2</v>
      </c>
      <c r="H16" s="45">
        <f t="shared" si="2"/>
        <v>1811</v>
      </c>
      <c r="I16" s="77">
        <f t="shared" si="4"/>
        <v>2.3172791483263384E-3</v>
      </c>
      <c r="J16" s="44">
        <f t="shared" si="3"/>
        <v>390</v>
      </c>
      <c r="K16" s="5"/>
      <c r="L16" s="10"/>
    </row>
    <row r="17" spans="1:10">
      <c r="A17" s="95">
        <v>16</v>
      </c>
      <c r="B17" s="96" t="s">
        <v>108</v>
      </c>
      <c r="C17" s="44">
        <v>608634</v>
      </c>
      <c r="D17" s="44">
        <v>649630</v>
      </c>
      <c r="E17" s="44">
        <v>645999</v>
      </c>
      <c r="F17" s="75">
        <f t="shared" si="0"/>
        <v>4.650393862334451E-2</v>
      </c>
      <c r="G17" s="75">
        <f t="shared" si="1"/>
        <v>6.1391575232405682E-2</v>
      </c>
      <c r="H17" s="45">
        <f t="shared" si="2"/>
        <v>37365</v>
      </c>
      <c r="I17" s="77">
        <f t="shared" si="4"/>
        <v>4.7810676630156618E-2</v>
      </c>
      <c r="J17" s="44">
        <f t="shared" si="3"/>
        <v>-3631</v>
      </c>
    </row>
    <row r="18" spans="1:10">
      <c r="A18" s="95">
        <v>17</v>
      </c>
      <c r="B18" s="96" t="s">
        <v>109</v>
      </c>
      <c r="C18" s="44">
        <v>75626</v>
      </c>
      <c r="D18" s="44">
        <v>78971</v>
      </c>
      <c r="E18" s="44">
        <v>84161</v>
      </c>
      <c r="F18" s="75">
        <f t="shared" si="0"/>
        <v>6.0585511409139911E-3</v>
      </c>
      <c r="G18" s="75">
        <f t="shared" si="1"/>
        <v>0.11285801179488536</v>
      </c>
      <c r="H18" s="45">
        <f t="shared" si="2"/>
        <v>8535</v>
      </c>
      <c r="I18" s="77">
        <f t="shared" si="4"/>
        <v>1.092102569352032E-2</v>
      </c>
      <c r="J18" s="44">
        <f t="shared" si="3"/>
        <v>5190</v>
      </c>
    </row>
    <row r="19" spans="1:10">
      <c r="A19" s="95">
        <v>18</v>
      </c>
      <c r="B19" s="96" t="s">
        <v>110</v>
      </c>
      <c r="C19" s="44">
        <v>22458</v>
      </c>
      <c r="D19" s="44">
        <v>24206</v>
      </c>
      <c r="E19" s="44">
        <v>23815</v>
      </c>
      <c r="F19" s="75">
        <f t="shared" si="0"/>
        <v>1.7143854685764985E-3</v>
      </c>
      <c r="G19" s="75">
        <f t="shared" si="1"/>
        <v>6.0423902395582867E-2</v>
      </c>
      <c r="H19" s="45">
        <f t="shared" si="2"/>
        <v>1357</v>
      </c>
      <c r="I19" s="77">
        <f t="shared" si="4"/>
        <v>1.736359914013717E-3</v>
      </c>
      <c r="J19" s="44">
        <f t="shared" si="3"/>
        <v>-391</v>
      </c>
    </row>
    <row r="20" spans="1:10">
      <c r="A20" s="95">
        <v>19</v>
      </c>
      <c r="B20" s="96" t="s">
        <v>111</v>
      </c>
      <c r="C20" s="44">
        <v>53889</v>
      </c>
      <c r="D20" s="44">
        <v>56087</v>
      </c>
      <c r="E20" s="44">
        <v>55514</v>
      </c>
      <c r="F20" s="75">
        <f t="shared" si="0"/>
        <v>3.9963214319779861E-3</v>
      </c>
      <c r="G20" s="75">
        <f t="shared" si="1"/>
        <v>3.0154577000872162E-2</v>
      </c>
      <c r="H20" s="45">
        <f t="shared" si="2"/>
        <v>1625</v>
      </c>
      <c r="I20" s="77">
        <f t="shared" si="4"/>
        <v>2.0792814003480395E-3</v>
      </c>
      <c r="J20" s="44">
        <f t="shared" si="3"/>
        <v>-573</v>
      </c>
    </row>
    <row r="21" spans="1:10">
      <c r="A21" s="95">
        <v>20</v>
      </c>
      <c r="B21" s="96" t="s">
        <v>112</v>
      </c>
      <c r="C21" s="44">
        <v>181087</v>
      </c>
      <c r="D21" s="44">
        <v>188974</v>
      </c>
      <c r="E21" s="44">
        <v>188791</v>
      </c>
      <c r="F21" s="75">
        <f t="shared" si="0"/>
        <v>1.3590617131976726E-2</v>
      </c>
      <c r="G21" s="75">
        <f t="shared" si="1"/>
        <v>4.2543087024468899E-2</v>
      </c>
      <c r="H21" s="45">
        <f t="shared" si="2"/>
        <v>7704</v>
      </c>
      <c r="I21" s="77">
        <f t="shared" si="4"/>
        <v>9.8577131743269528E-3</v>
      </c>
      <c r="J21" s="44">
        <f t="shared" si="3"/>
        <v>-183</v>
      </c>
    </row>
    <row r="22" spans="1:10">
      <c r="A22" s="95">
        <v>21</v>
      </c>
      <c r="B22" s="96" t="s">
        <v>113</v>
      </c>
      <c r="C22" s="44">
        <v>109200</v>
      </c>
      <c r="D22" s="44">
        <v>127423</v>
      </c>
      <c r="E22" s="44">
        <v>117251</v>
      </c>
      <c r="F22" s="75">
        <f t="shared" si="0"/>
        <v>8.4406219011573819E-3</v>
      </c>
      <c r="G22" s="75">
        <f t="shared" si="1"/>
        <v>7.3727106227106223E-2</v>
      </c>
      <c r="H22" s="45">
        <f t="shared" si="2"/>
        <v>8051</v>
      </c>
      <c r="I22" s="77">
        <f t="shared" si="4"/>
        <v>1.030171972566281E-2</v>
      </c>
      <c r="J22" s="44">
        <f t="shared" si="3"/>
        <v>-10172</v>
      </c>
    </row>
    <row r="23" spans="1:10">
      <c r="A23" s="95">
        <v>22</v>
      </c>
      <c r="B23" s="96" t="s">
        <v>114</v>
      </c>
      <c r="C23" s="44">
        <v>58576</v>
      </c>
      <c r="D23" s="44">
        <v>62238</v>
      </c>
      <c r="E23" s="44">
        <v>62138</v>
      </c>
      <c r="F23" s="75">
        <f t="shared" si="0"/>
        <v>4.4731675098218125E-3</v>
      </c>
      <c r="G23" s="75">
        <f t="shared" si="1"/>
        <v>6.0809888008740778E-2</v>
      </c>
      <c r="H23" s="45">
        <f t="shared" si="2"/>
        <v>3562</v>
      </c>
      <c r="I23" s="77">
        <f t="shared" si="4"/>
        <v>4.5577848295629032E-3</v>
      </c>
      <c r="J23" s="44">
        <f t="shared" si="3"/>
        <v>-100</v>
      </c>
    </row>
    <row r="24" spans="1:10">
      <c r="A24" s="95">
        <v>23</v>
      </c>
      <c r="B24" s="96" t="s">
        <v>115</v>
      </c>
      <c r="C24" s="44">
        <v>59540</v>
      </c>
      <c r="D24" s="44">
        <v>64027</v>
      </c>
      <c r="E24" s="44">
        <v>63584</v>
      </c>
      <c r="F24" s="75">
        <f t="shared" si="0"/>
        <v>4.5772616264525756E-3</v>
      </c>
      <c r="G24" s="75">
        <f t="shared" si="1"/>
        <v>6.7920725562646958E-2</v>
      </c>
      <c r="H24" s="45">
        <f t="shared" si="2"/>
        <v>4044</v>
      </c>
      <c r="I24" s="77">
        <f t="shared" si="4"/>
        <v>5.1745316818507525E-3</v>
      </c>
      <c r="J24" s="44">
        <f t="shared" si="3"/>
        <v>-443</v>
      </c>
    </row>
    <row r="25" spans="1:10">
      <c r="A25" s="95">
        <v>24</v>
      </c>
      <c r="B25" s="96" t="s">
        <v>116</v>
      </c>
      <c r="C25" s="44">
        <v>27825</v>
      </c>
      <c r="D25" s="44">
        <v>27946</v>
      </c>
      <c r="E25" s="44">
        <v>26076</v>
      </c>
      <c r="F25" s="75">
        <f t="shared" si="0"/>
        <v>1.8771495057149181E-3</v>
      </c>
      <c r="G25" s="75">
        <f t="shared" si="1"/>
        <v>-6.2857142857142861E-2</v>
      </c>
      <c r="H25" s="45">
        <f t="shared" si="2"/>
        <v>-1749</v>
      </c>
      <c r="I25" s="77">
        <f t="shared" si="4"/>
        <v>-2.2379465656669054E-3</v>
      </c>
      <c r="J25" s="44">
        <f t="shared" si="3"/>
        <v>-1870</v>
      </c>
    </row>
    <row r="26" spans="1:10">
      <c r="A26" s="95">
        <v>25</v>
      </c>
      <c r="B26" s="96" t="s">
        <v>117</v>
      </c>
      <c r="C26" s="44">
        <v>72382</v>
      </c>
      <c r="D26" s="44">
        <v>82637</v>
      </c>
      <c r="E26" s="44">
        <v>80480</v>
      </c>
      <c r="F26" s="75">
        <f t="shared" si="0"/>
        <v>5.7935646655904519E-3</v>
      </c>
      <c r="G26" s="75">
        <f t="shared" si="1"/>
        <v>0.11187864386173359</v>
      </c>
      <c r="H26" s="45">
        <f t="shared" si="2"/>
        <v>8098</v>
      </c>
      <c r="I26" s="77">
        <f t="shared" si="4"/>
        <v>1.03618589415498E-2</v>
      </c>
      <c r="J26" s="44">
        <f t="shared" si="3"/>
        <v>-2157</v>
      </c>
    </row>
    <row r="27" spans="1:10">
      <c r="A27" s="95">
        <v>26</v>
      </c>
      <c r="B27" s="96" t="s">
        <v>118</v>
      </c>
      <c r="C27" s="44">
        <v>163740</v>
      </c>
      <c r="D27" s="44">
        <v>171911</v>
      </c>
      <c r="E27" s="44">
        <v>168756</v>
      </c>
      <c r="F27" s="75">
        <f t="shared" si="0"/>
        <v>1.2148344914343715E-2</v>
      </c>
      <c r="G27" s="75">
        <f t="shared" si="1"/>
        <v>3.0633931843165995E-2</v>
      </c>
      <c r="H27" s="45">
        <f t="shared" si="2"/>
        <v>5016</v>
      </c>
      <c r="I27" s="77">
        <f t="shared" si="4"/>
        <v>6.4182618487050877E-3</v>
      </c>
      <c r="J27" s="44">
        <f t="shared" si="3"/>
        <v>-3155</v>
      </c>
    </row>
    <row r="28" spans="1:10">
      <c r="A28" s="95">
        <v>27</v>
      </c>
      <c r="B28" s="96" t="s">
        <v>119</v>
      </c>
      <c r="C28" s="44">
        <v>256422</v>
      </c>
      <c r="D28" s="44">
        <v>272897</v>
      </c>
      <c r="E28" s="44">
        <v>267225</v>
      </c>
      <c r="F28" s="75">
        <f t="shared" si="0"/>
        <v>1.9236895101421576E-2</v>
      </c>
      <c r="G28" s="75">
        <f t="shared" si="1"/>
        <v>4.2129770456513095E-2</v>
      </c>
      <c r="H28" s="45">
        <f t="shared" si="2"/>
        <v>10803</v>
      </c>
      <c r="I28" s="77">
        <f t="shared" si="4"/>
        <v>1.3823062749513768E-2</v>
      </c>
      <c r="J28" s="44">
        <f t="shared" si="3"/>
        <v>-5672</v>
      </c>
    </row>
    <row r="29" spans="1:10">
      <c r="A29" s="95">
        <v>28</v>
      </c>
      <c r="B29" s="96" t="s">
        <v>120</v>
      </c>
      <c r="C29" s="44">
        <v>46937</v>
      </c>
      <c r="D29" s="44">
        <v>47269</v>
      </c>
      <c r="E29" s="44">
        <v>50991</v>
      </c>
      <c r="F29" s="75">
        <f t="shared" si="0"/>
        <v>3.6707213700686221E-3</v>
      </c>
      <c r="G29" s="75">
        <f t="shared" si="1"/>
        <v>8.6371093167437199E-2</v>
      </c>
      <c r="H29" s="45">
        <f t="shared" si="2"/>
        <v>4054</v>
      </c>
      <c r="I29" s="77">
        <f t="shared" si="4"/>
        <v>5.1873272596990481E-3</v>
      </c>
      <c r="J29" s="44">
        <f t="shared" si="3"/>
        <v>3722</v>
      </c>
    </row>
    <row r="30" spans="1:10">
      <c r="A30" s="95">
        <v>29</v>
      </c>
      <c r="B30" s="96" t="s">
        <v>121</v>
      </c>
      <c r="C30" s="44">
        <v>15280</v>
      </c>
      <c r="D30" s="44">
        <v>14866</v>
      </c>
      <c r="E30" s="44">
        <v>15899</v>
      </c>
      <c r="F30" s="75">
        <f t="shared" si="0"/>
        <v>1.1445313695107181E-3</v>
      </c>
      <c r="G30" s="75">
        <f t="shared" si="1"/>
        <v>4.0510471204188485E-2</v>
      </c>
      <c r="H30" s="45">
        <f t="shared" si="2"/>
        <v>619</v>
      </c>
      <c r="I30" s="77">
        <f t="shared" si="4"/>
        <v>7.9204626880949943E-4</v>
      </c>
      <c r="J30" s="44">
        <f t="shared" si="3"/>
        <v>1033</v>
      </c>
    </row>
    <row r="31" spans="1:10">
      <c r="A31" s="95">
        <v>30</v>
      </c>
      <c r="B31" s="96" t="s">
        <v>122</v>
      </c>
      <c r="C31" s="44">
        <v>9580</v>
      </c>
      <c r="D31" s="44">
        <v>15159</v>
      </c>
      <c r="E31" s="44">
        <v>12331</v>
      </c>
      <c r="F31" s="75">
        <f t="shared" si="0"/>
        <v>8.8767949666247335E-4</v>
      </c>
      <c r="G31" s="75">
        <f t="shared" si="1"/>
        <v>0.28716075156576198</v>
      </c>
      <c r="H31" s="45">
        <f t="shared" si="2"/>
        <v>2751</v>
      </c>
      <c r="I31" s="77">
        <f t="shared" si="4"/>
        <v>3.5200634660661275E-3</v>
      </c>
      <c r="J31" s="44">
        <f t="shared" si="3"/>
        <v>-2828</v>
      </c>
    </row>
    <row r="32" spans="1:10">
      <c r="A32" s="95">
        <v>31</v>
      </c>
      <c r="B32" s="96" t="s">
        <v>123</v>
      </c>
      <c r="C32" s="44">
        <v>139948</v>
      </c>
      <c r="D32" s="44">
        <v>155497</v>
      </c>
      <c r="E32" s="44">
        <v>150160</v>
      </c>
      <c r="F32" s="75">
        <f t="shared" si="0"/>
        <v>1.0809662899913796E-2</v>
      </c>
      <c r="G32" s="75">
        <f t="shared" si="1"/>
        <v>7.2969960270957784E-2</v>
      </c>
      <c r="H32" s="45">
        <f t="shared" si="2"/>
        <v>10212</v>
      </c>
      <c r="I32" s="77">
        <f t="shared" si="4"/>
        <v>1.3066844098679496E-2</v>
      </c>
      <c r="J32" s="44">
        <f t="shared" si="3"/>
        <v>-5337</v>
      </c>
    </row>
    <row r="33" spans="1:10">
      <c r="A33" s="95">
        <v>32</v>
      </c>
      <c r="B33" s="96" t="s">
        <v>124</v>
      </c>
      <c r="C33" s="44">
        <v>58587</v>
      </c>
      <c r="D33" s="44">
        <v>63147</v>
      </c>
      <c r="E33" s="44">
        <v>64546</v>
      </c>
      <c r="F33" s="75">
        <f t="shared" si="0"/>
        <v>4.6465137289413679E-3</v>
      </c>
      <c r="G33" s="75">
        <f t="shared" si="1"/>
        <v>0.10171198388721048</v>
      </c>
      <c r="H33" s="45">
        <f t="shared" si="2"/>
        <v>5959</v>
      </c>
      <c r="I33" s="77">
        <f t="shared" si="4"/>
        <v>7.6248848397993656E-3</v>
      </c>
      <c r="J33" s="44">
        <f t="shared" si="3"/>
        <v>1399</v>
      </c>
    </row>
    <row r="34" spans="1:10">
      <c r="A34" s="95">
        <v>33</v>
      </c>
      <c r="B34" s="96" t="s">
        <v>125</v>
      </c>
      <c r="C34" s="44">
        <v>206462</v>
      </c>
      <c r="D34" s="44">
        <v>228492</v>
      </c>
      <c r="E34" s="44">
        <v>226570</v>
      </c>
      <c r="F34" s="75">
        <f t="shared" ref="F34:F65" si="5">E34/$E$83</f>
        <v>1.6310237901128587E-2</v>
      </c>
      <c r="G34" s="75">
        <f t="shared" ref="G34:G65" si="6">(E34-C34)/C34</f>
        <v>9.7393224903372044E-2</v>
      </c>
      <c r="H34" s="45">
        <f t="shared" ref="H34:H65" si="7">E34-C34</f>
        <v>20108</v>
      </c>
      <c r="I34" s="77">
        <f t="shared" si="4"/>
        <v>2.5729347937352851E-2</v>
      </c>
      <c r="J34" s="44">
        <f t="shared" ref="J34:J66" si="8">E34-D34</f>
        <v>-1922</v>
      </c>
    </row>
    <row r="35" spans="1:10">
      <c r="A35" s="95">
        <v>34</v>
      </c>
      <c r="B35" s="96" t="s">
        <v>126</v>
      </c>
      <c r="C35" s="44">
        <v>3839139</v>
      </c>
      <c r="D35" s="44">
        <v>4055436</v>
      </c>
      <c r="E35" s="44">
        <v>4017275</v>
      </c>
      <c r="F35" s="75">
        <f t="shared" si="5"/>
        <v>0.28919411645079374</v>
      </c>
      <c r="G35" s="75">
        <f t="shared" si="6"/>
        <v>4.6399987080436522E-2</v>
      </c>
      <c r="H35" s="45">
        <f t="shared" si="7"/>
        <v>178136</v>
      </c>
      <c r="I35" s="77">
        <f t="shared" si="4"/>
        <v>0.22793530555839903</v>
      </c>
      <c r="J35" s="44">
        <f t="shared" si="8"/>
        <v>-38161</v>
      </c>
    </row>
    <row r="36" spans="1:10">
      <c r="A36" s="95">
        <v>35</v>
      </c>
      <c r="B36" s="96" t="s">
        <v>127</v>
      </c>
      <c r="C36" s="44">
        <v>824681</v>
      </c>
      <c r="D36" s="44">
        <v>866357</v>
      </c>
      <c r="E36" s="44">
        <v>864362</v>
      </c>
      <c r="F36" s="75">
        <f t="shared" si="5"/>
        <v>6.2223374024342616E-2</v>
      </c>
      <c r="G36" s="75">
        <f t="shared" si="6"/>
        <v>4.8116786975812467E-2</v>
      </c>
      <c r="H36" s="45">
        <f t="shared" si="7"/>
        <v>39681</v>
      </c>
      <c r="I36" s="77">
        <f t="shared" si="4"/>
        <v>5.0774132459821888E-2</v>
      </c>
      <c r="J36" s="44">
        <f t="shared" si="8"/>
        <v>-1995</v>
      </c>
    </row>
    <row r="37" spans="1:10">
      <c r="A37" s="95">
        <v>36</v>
      </c>
      <c r="B37" s="96" t="s">
        <v>128</v>
      </c>
      <c r="C37" s="44">
        <v>18275</v>
      </c>
      <c r="D37" s="44">
        <v>23645</v>
      </c>
      <c r="E37" s="44">
        <v>21631</v>
      </c>
      <c r="F37" s="75">
        <f t="shared" si="5"/>
        <v>1.5571644791424833E-3</v>
      </c>
      <c r="G37" s="75">
        <f t="shared" si="6"/>
        <v>0.18363885088919288</v>
      </c>
      <c r="H37" s="45">
        <f t="shared" si="7"/>
        <v>3356</v>
      </c>
      <c r="I37" s="77">
        <f t="shared" si="4"/>
        <v>4.2941959258880127E-3</v>
      </c>
      <c r="J37" s="44">
        <f t="shared" si="8"/>
        <v>-2014</v>
      </c>
    </row>
    <row r="38" spans="1:10">
      <c r="A38" s="95">
        <v>37</v>
      </c>
      <c r="B38" s="96" t="s">
        <v>129</v>
      </c>
      <c r="C38" s="44">
        <v>43569</v>
      </c>
      <c r="D38" s="44">
        <v>48020</v>
      </c>
      <c r="E38" s="44">
        <v>48111</v>
      </c>
      <c r="F38" s="75">
        <f t="shared" si="5"/>
        <v>3.4633969883973935E-3</v>
      </c>
      <c r="G38" s="75">
        <f t="shared" si="6"/>
        <v>0.10424843351924533</v>
      </c>
      <c r="H38" s="45">
        <f t="shared" si="7"/>
        <v>4542</v>
      </c>
      <c r="I38" s="77">
        <f t="shared" si="4"/>
        <v>5.8117514586958751E-3</v>
      </c>
      <c r="J38" s="44">
        <f t="shared" si="8"/>
        <v>91</v>
      </c>
    </row>
    <row r="39" spans="1:10">
      <c r="A39" s="95">
        <v>38</v>
      </c>
      <c r="B39" s="96" t="s">
        <v>130</v>
      </c>
      <c r="C39" s="44">
        <v>212920</v>
      </c>
      <c r="D39" s="44">
        <v>226527</v>
      </c>
      <c r="E39" s="44">
        <v>223968</v>
      </c>
      <c r="F39" s="75">
        <f t="shared" si="5"/>
        <v>1.6122926081299234E-2</v>
      </c>
      <c r="G39" s="75">
        <f t="shared" si="6"/>
        <v>5.1888033064061617E-2</v>
      </c>
      <c r="H39" s="45">
        <f t="shared" si="7"/>
        <v>11048</v>
      </c>
      <c r="I39" s="77">
        <f t="shared" si="4"/>
        <v>1.413655440679701E-2</v>
      </c>
      <c r="J39" s="44">
        <f t="shared" si="8"/>
        <v>-2559</v>
      </c>
    </row>
    <row r="40" spans="1:10">
      <c r="A40" s="95">
        <v>39</v>
      </c>
      <c r="B40" s="96" t="s">
        <v>131</v>
      </c>
      <c r="C40" s="44">
        <v>61558</v>
      </c>
      <c r="D40" s="44">
        <v>64364</v>
      </c>
      <c r="E40" s="44">
        <v>65458</v>
      </c>
      <c r="F40" s="75">
        <f t="shared" si="5"/>
        <v>4.7121664498039235E-3</v>
      </c>
      <c r="G40" s="75">
        <f t="shared" si="6"/>
        <v>6.3354884824068355E-2</v>
      </c>
      <c r="H40" s="45">
        <f t="shared" si="7"/>
        <v>3900</v>
      </c>
      <c r="I40" s="77">
        <f t="shared" si="4"/>
        <v>4.9902753608352954E-3</v>
      </c>
      <c r="J40" s="44">
        <f t="shared" si="8"/>
        <v>1094</v>
      </c>
    </row>
    <row r="41" spans="1:10">
      <c r="A41" s="95">
        <v>40</v>
      </c>
      <c r="B41" s="96" t="s">
        <v>132</v>
      </c>
      <c r="C41" s="44">
        <v>25952</v>
      </c>
      <c r="D41" s="44">
        <v>25395</v>
      </c>
      <c r="E41" s="44">
        <v>25911</v>
      </c>
      <c r="F41" s="75">
        <f t="shared" si="5"/>
        <v>1.8652715463483374E-3</v>
      </c>
      <c r="G41" s="75">
        <f t="shared" si="6"/>
        <v>-1.5798397040690507E-3</v>
      </c>
      <c r="H41" s="45">
        <f t="shared" si="7"/>
        <v>-41</v>
      </c>
      <c r="I41" s="77">
        <f t="shared" si="4"/>
        <v>-5.246186917801208E-5</v>
      </c>
      <c r="J41" s="44">
        <f t="shared" si="8"/>
        <v>516</v>
      </c>
    </row>
    <row r="42" spans="1:10">
      <c r="A42" s="95">
        <v>41</v>
      </c>
      <c r="B42" s="96" t="s">
        <v>133</v>
      </c>
      <c r="C42" s="44">
        <v>440095</v>
      </c>
      <c r="D42" s="44">
        <v>464780</v>
      </c>
      <c r="E42" s="44">
        <v>464219</v>
      </c>
      <c r="F42" s="75">
        <f t="shared" si="5"/>
        <v>3.3418026782998683E-2</v>
      </c>
      <c r="G42" s="75">
        <f t="shared" si="6"/>
        <v>5.4815437575977913E-2</v>
      </c>
      <c r="H42" s="45">
        <f t="shared" si="7"/>
        <v>24124</v>
      </c>
      <c r="I42" s="77">
        <f t="shared" si="4"/>
        <v>3.0868052001228375E-2</v>
      </c>
      <c r="J42" s="44">
        <f t="shared" si="8"/>
        <v>-561</v>
      </c>
    </row>
    <row r="43" spans="1:10">
      <c r="A43" s="95">
        <v>42</v>
      </c>
      <c r="B43" s="96" t="s">
        <v>134</v>
      </c>
      <c r="C43" s="44">
        <v>280096</v>
      </c>
      <c r="D43" s="44">
        <v>304191</v>
      </c>
      <c r="E43" s="44">
        <v>302771</v>
      </c>
      <c r="F43" s="75">
        <f t="shared" si="5"/>
        <v>2.179576748714571E-2</v>
      </c>
      <c r="G43" s="75">
        <f t="shared" si="6"/>
        <v>8.0954387067291217E-2</v>
      </c>
      <c r="H43" s="45">
        <f t="shared" si="7"/>
        <v>22675</v>
      </c>
      <c r="I43" s="77">
        <f t="shared" si="4"/>
        <v>2.9013972771010338E-2</v>
      </c>
      <c r="J43" s="44">
        <f t="shared" si="8"/>
        <v>-1420</v>
      </c>
    </row>
    <row r="44" spans="1:10">
      <c r="A44" s="95">
        <v>43</v>
      </c>
      <c r="B44" s="96" t="s">
        <v>135</v>
      </c>
      <c r="C44" s="44">
        <v>79078</v>
      </c>
      <c r="D44" s="44">
        <v>85143</v>
      </c>
      <c r="E44" s="44">
        <v>83227</v>
      </c>
      <c r="F44" s="75">
        <f t="shared" si="5"/>
        <v>5.9913146921358913E-3</v>
      </c>
      <c r="G44" s="75">
        <f t="shared" si="6"/>
        <v>5.246718429904651E-2</v>
      </c>
      <c r="H44" s="45">
        <f t="shared" si="7"/>
        <v>4149</v>
      </c>
      <c r="I44" s="77">
        <f t="shared" si="4"/>
        <v>5.3088852492578567E-3</v>
      </c>
      <c r="J44" s="44">
        <f t="shared" si="8"/>
        <v>-1916</v>
      </c>
    </row>
    <row r="45" spans="1:10">
      <c r="A45" s="95">
        <v>44</v>
      </c>
      <c r="B45" s="96" t="s">
        <v>136</v>
      </c>
      <c r="C45" s="44">
        <v>88718</v>
      </c>
      <c r="D45" s="44">
        <v>93934</v>
      </c>
      <c r="E45" s="44">
        <v>90866</v>
      </c>
      <c r="F45" s="75">
        <f t="shared" si="5"/>
        <v>6.5412282169923204E-3</v>
      </c>
      <c r="G45" s="75">
        <f t="shared" si="6"/>
        <v>2.421154669852792E-2</v>
      </c>
      <c r="H45" s="45">
        <f t="shared" si="7"/>
        <v>2148</v>
      </c>
      <c r="I45" s="77">
        <f t="shared" si="4"/>
        <v>2.7484901218139011E-3</v>
      </c>
      <c r="J45" s="44">
        <f t="shared" si="8"/>
        <v>-3068</v>
      </c>
    </row>
    <row r="46" spans="1:10">
      <c r="A46" s="95">
        <v>45</v>
      </c>
      <c r="B46" s="96" t="s">
        <v>137</v>
      </c>
      <c r="C46" s="44">
        <v>220736</v>
      </c>
      <c r="D46" s="44">
        <v>226179</v>
      </c>
      <c r="E46" s="44">
        <v>227783</v>
      </c>
      <c r="F46" s="75">
        <f t="shared" si="5"/>
        <v>1.6397558899381087E-2</v>
      </c>
      <c r="G46" s="75">
        <f t="shared" si="6"/>
        <v>3.1925014496955638E-2</v>
      </c>
      <c r="H46" s="45">
        <f t="shared" si="7"/>
        <v>7047</v>
      </c>
      <c r="I46" s="77">
        <f t="shared" si="4"/>
        <v>9.0170437096939293E-3</v>
      </c>
      <c r="J46" s="44">
        <f t="shared" si="8"/>
        <v>1604</v>
      </c>
    </row>
    <row r="47" spans="1:10">
      <c r="A47" s="95">
        <v>46</v>
      </c>
      <c r="B47" s="96" t="s">
        <v>138</v>
      </c>
      <c r="C47" s="44">
        <v>124367</v>
      </c>
      <c r="D47" s="44">
        <v>136831</v>
      </c>
      <c r="E47" s="44">
        <v>132690</v>
      </c>
      <c r="F47" s="75">
        <f t="shared" si="5"/>
        <v>9.5520389597067226E-3</v>
      </c>
      <c r="G47" s="75">
        <f t="shared" si="6"/>
        <v>6.6922897553209459E-2</v>
      </c>
      <c r="H47" s="45">
        <f t="shared" si="7"/>
        <v>8323</v>
      </c>
      <c r="I47" s="77">
        <f t="shared" si="4"/>
        <v>1.0649759443136453E-2</v>
      </c>
      <c r="J47" s="44">
        <f t="shared" si="8"/>
        <v>-4141</v>
      </c>
    </row>
    <row r="48" spans="1:10">
      <c r="A48" s="95">
        <v>47</v>
      </c>
      <c r="B48" s="96" t="s">
        <v>139</v>
      </c>
      <c r="C48" s="44">
        <v>50931</v>
      </c>
      <c r="D48" s="44">
        <v>60192</v>
      </c>
      <c r="E48" s="44">
        <v>56034</v>
      </c>
      <c r="F48" s="75">
        <f t="shared" si="5"/>
        <v>4.0337550008908473E-3</v>
      </c>
      <c r="G48" s="75">
        <f t="shared" si="6"/>
        <v>0.10019438063262061</v>
      </c>
      <c r="H48" s="45">
        <f t="shared" si="7"/>
        <v>5103</v>
      </c>
      <c r="I48" s="77">
        <f t="shared" si="4"/>
        <v>6.5295833759852597E-3</v>
      </c>
      <c r="J48" s="44">
        <f t="shared" si="8"/>
        <v>-4158</v>
      </c>
    </row>
    <row r="49" spans="1:10">
      <c r="A49" s="95">
        <v>48</v>
      </c>
      <c r="B49" s="96" t="s">
        <v>140</v>
      </c>
      <c r="C49" s="44">
        <v>218058</v>
      </c>
      <c r="D49" s="44">
        <v>231584</v>
      </c>
      <c r="E49" s="44">
        <v>232816</v>
      </c>
      <c r="F49" s="75">
        <f t="shared" si="5"/>
        <v>1.6759872653878065E-2</v>
      </c>
      <c r="G49" s="75">
        <f t="shared" si="6"/>
        <v>6.7679241302772655E-2</v>
      </c>
      <c r="H49" s="45">
        <f t="shared" si="7"/>
        <v>14758</v>
      </c>
      <c r="I49" s="77">
        <f t="shared" si="4"/>
        <v>1.8883713788514691E-2</v>
      </c>
      <c r="J49" s="44">
        <f t="shared" si="8"/>
        <v>1232</v>
      </c>
    </row>
    <row r="50" spans="1:10">
      <c r="A50" s="95">
        <v>49</v>
      </c>
      <c r="B50" s="96" t="s">
        <v>141</v>
      </c>
      <c r="C50" s="44">
        <v>19748</v>
      </c>
      <c r="D50" s="44">
        <v>20446</v>
      </c>
      <c r="E50" s="44">
        <v>19188</v>
      </c>
      <c r="F50" s="75">
        <f t="shared" si="5"/>
        <v>1.3812986928845624E-3</v>
      </c>
      <c r="G50" s="75">
        <f t="shared" si="6"/>
        <v>-2.8357302005266358E-2</v>
      </c>
      <c r="H50" s="45">
        <f t="shared" si="7"/>
        <v>-560</v>
      </c>
      <c r="I50" s="77">
        <f t="shared" si="4"/>
        <v>-7.1655235950455521E-4</v>
      </c>
      <c r="J50" s="44">
        <f t="shared" si="8"/>
        <v>-1258</v>
      </c>
    </row>
    <row r="51" spans="1:10">
      <c r="A51" s="95">
        <v>50</v>
      </c>
      <c r="B51" s="96" t="s">
        <v>142</v>
      </c>
      <c r="C51" s="44">
        <v>38625</v>
      </c>
      <c r="D51" s="44">
        <v>41318</v>
      </c>
      <c r="E51" s="44">
        <v>40842</v>
      </c>
      <c r="F51" s="75">
        <f t="shared" si="5"/>
        <v>2.9401188875751148E-3</v>
      </c>
      <c r="G51" s="75">
        <f t="shared" si="6"/>
        <v>5.7398058252427185E-2</v>
      </c>
      <c r="H51" s="45">
        <f t="shared" si="7"/>
        <v>2217</v>
      </c>
      <c r="I51" s="77">
        <f t="shared" si="4"/>
        <v>2.8367796089671408E-3</v>
      </c>
      <c r="J51" s="44">
        <f t="shared" si="8"/>
        <v>-476</v>
      </c>
    </row>
    <row r="52" spans="1:10">
      <c r="A52" s="95">
        <v>51</v>
      </c>
      <c r="B52" s="96" t="s">
        <v>143</v>
      </c>
      <c r="C52" s="44">
        <v>36098</v>
      </c>
      <c r="D52" s="44">
        <v>39056</v>
      </c>
      <c r="E52" s="44">
        <v>39893</v>
      </c>
      <c r="F52" s="75">
        <f t="shared" si="5"/>
        <v>2.8718026243091436E-3</v>
      </c>
      <c r="G52" s="75">
        <f t="shared" si="6"/>
        <v>0.1051304781428334</v>
      </c>
      <c r="H52" s="45">
        <f t="shared" si="7"/>
        <v>3795</v>
      </c>
      <c r="I52" s="77">
        <f t="shared" si="4"/>
        <v>4.8559217934281912E-3</v>
      </c>
      <c r="J52" s="44">
        <f t="shared" si="8"/>
        <v>837</v>
      </c>
    </row>
    <row r="53" spans="1:10">
      <c r="A53" s="95">
        <v>52</v>
      </c>
      <c r="B53" s="96" t="s">
        <v>144</v>
      </c>
      <c r="C53" s="44">
        <v>71236</v>
      </c>
      <c r="D53" s="44">
        <v>76617</v>
      </c>
      <c r="E53" s="44">
        <v>74280</v>
      </c>
      <c r="F53" s="75">
        <f t="shared" si="5"/>
        <v>5.3472413439371114E-3</v>
      </c>
      <c r="G53" s="75">
        <f t="shared" si="6"/>
        <v>4.2731203324161943E-2</v>
      </c>
      <c r="H53" s="45">
        <f t="shared" si="7"/>
        <v>3044</v>
      </c>
      <c r="I53" s="77">
        <f t="shared" si="4"/>
        <v>3.8949738970211895E-3</v>
      </c>
      <c r="J53" s="44">
        <f t="shared" si="8"/>
        <v>-2337</v>
      </c>
    </row>
    <row r="54" spans="1:10">
      <c r="A54" s="95">
        <v>53</v>
      </c>
      <c r="B54" s="96" t="s">
        <v>145</v>
      </c>
      <c r="C54" s="44">
        <v>45164</v>
      </c>
      <c r="D54" s="44">
        <v>48988</v>
      </c>
      <c r="E54" s="44">
        <v>48034</v>
      </c>
      <c r="F54" s="75">
        <f t="shared" si="5"/>
        <v>3.4578539406929891E-3</v>
      </c>
      <c r="G54" s="75">
        <f t="shared" si="6"/>
        <v>6.3546187228766274E-2</v>
      </c>
      <c r="H54" s="45">
        <f t="shared" si="7"/>
        <v>2870</v>
      </c>
      <c r="I54" s="77">
        <f t="shared" si="4"/>
        <v>3.6723308424608456E-3</v>
      </c>
      <c r="J54" s="44">
        <f t="shared" si="8"/>
        <v>-954</v>
      </c>
    </row>
    <row r="55" spans="1:10">
      <c r="A55" s="95">
        <v>54</v>
      </c>
      <c r="B55" s="96" t="s">
        <v>146</v>
      </c>
      <c r="C55" s="44">
        <v>158726</v>
      </c>
      <c r="D55" s="44">
        <v>175792</v>
      </c>
      <c r="E55" s="44">
        <v>171872</v>
      </c>
      <c r="F55" s="75">
        <f t="shared" si="5"/>
        <v>1.2372658377290782E-2</v>
      </c>
      <c r="G55" s="75">
        <f t="shared" si="6"/>
        <v>8.2821969935612319E-2</v>
      </c>
      <c r="H55" s="45">
        <f t="shared" si="7"/>
        <v>13146</v>
      </c>
      <c r="I55" s="77">
        <f t="shared" si="4"/>
        <v>1.6821066639369435E-2</v>
      </c>
      <c r="J55" s="44">
        <f t="shared" si="8"/>
        <v>-3920</v>
      </c>
    </row>
    <row r="56" spans="1:10">
      <c r="A56" s="95">
        <v>55</v>
      </c>
      <c r="B56" s="96" t="s">
        <v>147</v>
      </c>
      <c r="C56" s="44">
        <v>146164</v>
      </c>
      <c r="D56" s="44">
        <v>156151</v>
      </c>
      <c r="E56" s="44">
        <v>154367</v>
      </c>
      <c r="F56" s="75">
        <f t="shared" si="5"/>
        <v>1.1112514869945344E-2</v>
      </c>
      <c r="G56" s="75">
        <f t="shared" si="6"/>
        <v>5.612189047918776E-2</v>
      </c>
      <c r="H56" s="45">
        <f t="shared" si="7"/>
        <v>8203</v>
      </c>
      <c r="I56" s="77">
        <f t="shared" si="4"/>
        <v>1.0496212508956904E-2</v>
      </c>
      <c r="J56" s="44">
        <f t="shared" si="8"/>
        <v>-1784</v>
      </c>
    </row>
    <row r="57" spans="1:10">
      <c r="A57" s="95">
        <v>56</v>
      </c>
      <c r="B57" s="96" t="s">
        <v>148</v>
      </c>
      <c r="C57" s="44">
        <v>18686</v>
      </c>
      <c r="D57" s="44">
        <v>20510</v>
      </c>
      <c r="E57" s="44">
        <v>19800</v>
      </c>
      <c r="F57" s="75">
        <f t="shared" si="5"/>
        <v>1.4253551239896986E-3</v>
      </c>
      <c r="G57" s="75">
        <f t="shared" si="6"/>
        <v>5.9616825430803808E-2</v>
      </c>
      <c r="H57" s="45">
        <f t="shared" si="7"/>
        <v>1114</v>
      </c>
      <c r="I57" s="77">
        <f t="shared" si="4"/>
        <v>1.4254273723001332E-3</v>
      </c>
      <c r="J57" s="44">
        <f t="shared" si="8"/>
        <v>-710</v>
      </c>
    </row>
    <row r="58" spans="1:10">
      <c r="A58" s="95">
        <v>57</v>
      </c>
      <c r="B58" s="96" t="s">
        <v>149</v>
      </c>
      <c r="C58" s="44">
        <v>21227</v>
      </c>
      <c r="D58" s="44">
        <v>23816</v>
      </c>
      <c r="E58" s="44">
        <v>23148</v>
      </c>
      <c r="F58" s="75">
        <f t="shared" si="5"/>
        <v>1.6663697176825022E-3</v>
      </c>
      <c r="G58" s="75">
        <f t="shared" si="6"/>
        <v>9.0497950723135628E-2</v>
      </c>
      <c r="H58" s="45">
        <f t="shared" si="7"/>
        <v>1921</v>
      </c>
      <c r="I58" s="77">
        <f t="shared" si="4"/>
        <v>2.4580305046575904E-3</v>
      </c>
      <c r="J58" s="44">
        <f t="shared" si="8"/>
        <v>-668</v>
      </c>
    </row>
    <row r="59" spans="1:10">
      <c r="A59" s="95">
        <v>58</v>
      </c>
      <c r="B59" s="96" t="s">
        <v>150</v>
      </c>
      <c r="C59" s="44">
        <v>73543</v>
      </c>
      <c r="D59" s="44">
        <v>80572</v>
      </c>
      <c r="E59" s="44">
        <v>79945</v>
      </c>
      <c r="F59" s="75">
        <f t="shared" si="5"/>
        <v>5.7550512821897201E-3</v>
      </c>
      <c r="G59" s="75">
        <f t="shared" si="6"/>
        <v>8.7051112954326035E-2</v>
      </c>
      <c r="H59" s="45">
        <f t="shared" si="7"/>
        <v>6402</v>
      </c>
      <c r="I59" s="77">
        <f t="shared" si="4"/>
        <v>8.1917289384788611E-3</v>
      </c>
      <c r="J59" s="44">
        <f t="shared" si="8"/>
        <v>-627</v>
      </c>
    </row>
    <row r="60" spans="1:10">
      <c r="A60" s="95">
        <v>59</v>
      </c>
      <c r="B60" s="96" t="s">
        <v>151</v>
      </c>
      <c r="C60" s="44">
        <v>235490</v>
      </c>
      <c r="D60" s="44">
        <v>244374</v>
      </c>
      <c r="E60" s="44">
        <v>245366</v>
      </c>
      <c r="F60" s="75">
        <f t="shared" si="5"/>
        <v>1.7663317442063453E-2</v>
      </c>
      <c r="G60" s="75">
        <f t="shared" si="6"/>
        <v>4.1938086542952994E-2</v>
      </c>
      <c r="H60" s="45">
        <f t="shared" si="7"/>
        <v>9876</v>
      </c>
      <c r="I60" s="77">
        <f t="shared" si="4"/>
        <v>1.2636912682976764E-2</v>
      </c>
      <c r="J60" s="44">
        <f t="shared" si="8"/>
        <v>992</v>
      </c>
    </row>
    <row r="61" spans="1:10">
      <c r="A61" s="95">
        <v>60</v>
      </c>
      <c r="B61" s="96" t="s">
        <v>152</v>
      </c>
      <c r="C61" s="44">
        <v>50693</v>
      </c>
      <c r="D61" s="44">
        <v>56646</v>
      </c>
      <c r="E61" s="44">
        <v>54199</v>
      </c>
      <c r="F61" s="75">
        <f t="shared" si="5"/>
        <v>3.9016576952079635E-3</v>
      </c>
      <c r="G61" s="75">
        <f t="shared" si="6"/>
        <v>6.916142268163257E-2</v>
      </c>
      <c r="H61" s="45">
        <f t="shared" si="7"/>
        <v>3506</v>
      </c>
      <c r="I61" s="77">
        <f t="shared" si="4"/>
        <v>4.4861295936124475E-3</v>
      </c>
      <c r="J61" s="44">
        <f t="shared" si="8"/>
        <v>-2447</v>
      </c>
    </row>
    <row r="62" spans="1:10">
      <c r="A62" s="95">
        <v>61</v>
      </c>
      <c r="B62" s="96" t="s">
        <v>153</v>
      </c>
      <c r="C62" s="44">
        <v>112754</v>
      </c>
      <c r="D62" s="44">
        <v>121011</v>
      </c>
      <c r="E62" s="44">
        <v>119612</v>
      </c>
      <c r="F62" s="75">
        <f t="shared" si="5"/>
        <v>8.6105847015482736E-3</v>
      </c>
      <c r="G62" s="75">
        <f t="shared" si="6"/>
        <v>6.0822675913936537E-2</v>
      </c>
      <c r="H62" s="45">
        <f t="shared" si="7"/>
        <v>6858</v>
      </c>
      <c r="I62" s="77">
        <f t="shared" si="4"/>
        <v>8.7752072883611424E-3</v>
      </c>
      <c r="J62" s="44">
        <f t="shared" si="8"/>
        <v>-1399</v>
      </c>
    </row>
    <row r="63" spans="1:10">
      <c r="A63" s="95">
        <v>62</v>
      </c>
      <c r="B63" s="96" t="s">
        <v>154</v>
      </c>
      <c r="C63" s="44">
        <v>7893</v>
      </c>
      <c r="D63" s="44">
        <v>8578</v>
      </c>
      <c r="E63" s="44">
        <v>9329</v>
      </c>
      <c r="F63" s="75">
        <f t="shared" si="5"/>
        <v>6.7157262382322718E-4</v>
      </c>
      <c r="G63" s="75">
        <f t="shared" si="6"/>
        <v>0.18193335867224122</v>
      </c>
      <c r="H63" s="45">
        <f t="shared" si="7"/>
        <v>1436</v>
      </c>
      <c r="I63" s="77">
        <f t="shared" si="4"/>
        <v>1.8374449790152523E-3</v>
      </c>
      <c r="J63" s="44">
        <f t="shared" si="8"/>
        <v>751</v>
      </c>
    </row>
    <row r="64" spans="1:10">
      <c r="A64" s="95">
        <v>63</v>
      </c>
      <c r="B64" s="96" t="s">
        <v>155</v>
      </c>
      <c r="C64" s="44">
        <v>102685</v>
      </c>
      <c r="D64" s="44">
        <v>120724</v>
      </c>
      <c r="E64" s="44">
        <v>109233</v>
      </c>
      <c r="F64" s="75">
        <f t="shared" si="5"/>
        <v>7.8634250635740786E-3</v>
      </c>
      <c r="G64" s="75">
        <f t="shared" si="6"/>
        <v>6.3767833666066129E-2</v>
      </c>
      <c r="H64" s="45">
        <f t="shared" si="7"/>
        <v>6548</v>
      </c>
      <c r="I64" s="77">
        <f t="shared" si="4"/>
        <v>8.3785443750639781E-3</v>
      </c>
      <c r="J64" s="44">
        <f t="shared" si="8"/>
        <v>-11491</v>
      </c>
    </row>
    <row r="65" spans="1:10">
      <c r="A65" s="95">
        <v>64</v>
      </c>
      <c r="B65" s="96" t="s">
        <v>156</v>
      </c>
      <c r="C65" s="44">
        <v>55399</v>
      </c>
      <c r="D65" s="44">
        <v>59339</v>
      </c>
      <c r="E65" s="44">
        <v>59553</v>
      </c>
      <c r="F65" s="75">
        <f t="shared" si="5"/>
        <v>4.2870794797453798E-3</v>
      </c>
      <c r="G65" s="75">
        <f t="shared" si="6"/>
        <v>7.4983302947706637E-2</v>
      </c>
      <c r="H65" s="45">
        <f t="shared" si="7"/>
        <v>4154</v>
      </c>
      <c r="I65" s="77">
        <f t="shared" si="4"/>
        <v>5.3152830381820041E-3</v>
      </c>
      <c r="J65" s="44">
        <f t="shared" si="8"/>
        <v>214</v>
      </c>
    </row>
    <row r="66" spans="1:10">
      <c r="A66" s="95">
        <v>65</v>
      </c>
      <c r="B66" s="96" t="s">
        <v>157</v>
      </c>
      <c r="C66" s="44">
        <v>56858</v>
      </c>
      <c r="D66" s="44">
        <v>68472</v>
      </c>
      <c r="E66" s="44">
        <v>63053</v>
      </c>
      <c r="F66" s="75">
        <f t="shared" ref="F66:F83" si="9">E66/$E$83</f>
        <v>4.5390361935819428E-3</v>
      </c>
      <c r="G66" s="75">
        <f t="shared" ref="G66:G83" si="10">(E66-C66)/C66</f>
        <v>0.10895564388476556</v>
      </c>
      <c r="H66" s="45">
        <f t="shared" ref="H66:H83" si="11">E66-C66</f>
        <v>6195</v>
      </c>
      <c r="I66" s="77">
        <f t="shared" si="4"/>
        <v>7.9268604770191421E-3</v>
      </c>
      <c r="J66" s="44">
        <f t="shared" si="8"/>
        <v>-5419</v>
      </c>
    </row>
    <row r="67" spans="1:10">
      <c r="A67" s="95">
        <v>66</v>
      </c>
      <c r="B67" s="96" t="s">
        <v>158</v>
      </c>
      <c r="C67" s="44">
        <v>35689</v>
      </c>
      <c r="D67" s="44">
        <v>39222</v>
      </c>
      <c r="E67" s="44">
        <v>37832</v>
      </c>
      <c r="F67" s="75">
        <f t="shared" si="9"/>
        <v>2.7234361136756705E-3</v>
      </c>
      <c r="G67" s="75">
        <f t="shared" si="10"/>
        <v>6.004651293115526E-2</v>
      </c>
      <c r="H67" s="45">
        <f t="shared" si="11"/>
        <v>2143</v>
      </c>
      <c r="I67" s="77">
        <f t="shared" ref="I67:I83" si="12">H67/$H$83</f>
        <v>2.7420923328897533E-3</v>
      </c>
      <c r="J67" s="44">
        <f t="shared" ref="J67:J83" si="13">E67-D67</f>
        <v>-1390</v>
      </c>
    </row>
    <row r="68" spans="1:10">
      <c r="A68" s="95">
        <v>67</v>
      </c>
      <c r="B68" s="96" t="s">
        <v>159</v>
      </c>
      <c r="C68" s="44">
        <v>84256</v>
      </c>
      <c r="D68" s="44">
        <v>81386</v>
      </c>
      <c r="E68" s="44">
        <v>81136</v>
      </c>
      <c r="F68" s="75">
        <f t="shared" si="9"/>
        <v>5.8407885525266759E-3</v>
      </c>
      <c r="G68" s="75">
        <f t="shared" si="10"/>
        <v>-3.7030003797949108E-2</v>
      </c>
      <c r="H68" s="45">
        <f t="shared" si="11"/>
        <v>-3120</v>
      </c>
      <c r="I68" s="77">
        <f t="shared" si="12"/>
        <v>-3.9922202886682363E-3</v>
      </c>
      <c r="J68" s="44">
        <f t="shared" si="13"/>
        <v>-250</v>
      </c>
    </row>
    <row r="69" spans="1:10">
      <c r="A69" s="95">
        <v>68</v>
      </c>
      <c r="B69" s="96" t="s">
        <v>160</v>
      </c>
      <c r="C69" s="44">
        <v>40298</v>
      </c>
      <c r="D69" s="44">
        <v>44356</v>
      </c>
      <c r="E69" s="44">
        <v>44651</v>
      </c>
      <c r="F69" s="75">
        <f t="shared" si="9"/>
        <v>3.2143197798618199E-3</v>
      </c>
      <c r="G69" s="75">
        <f t="shared" si="10"/>
        <v>0.1080202491438781</v>
      </c>
      <c r="H69" s="45">
        <f t="shared" si="11"/>
        <v>4353</v>
      </c>
      <c r="I69" s="77">
        <f t="shared" si="12"/>
        <v>5.5699150373630874E-3</v>
      </c>
      <c r="J69" s="44">
        <f t="shared" si="13"/>
        <v>295</v>
      </c>
    </row>
    <row r="70" spans="1:10">
      <c r="A70" s="95">
        <v>69</v>
      </c>
      <c r="B70" s="96" t="s">
        <v>161</v>
      </c>
      <c r="C70" s="44">
        <v>7240</v>
      </c>
      <c r="D70" s="44">
        <v>9002</v>
      </c>
      <c r="E70" s="44">
        <v>7867</v>
      </c>
      <c r="F70" s="75">
        <f t="shared" si="9"/>
        <v>5.6632670507206857E-4</v>
      </c>
      <c r="G70" s="75">
        <f t="shared" si="10"/>
        <v>8.6602209944751388E-2</v>
      </c>
      <c r="H70" s="45">
        <f t="shared" si="11"/>
        <v>627</v>
      </c>
      <c r="I70" s="77">
        <f t="shared" si="12"/>
        <v>8.0228273108813597E-4</v>
      </c>
      <c r="J70" s="44">
        <f t="shared" si="13"/>
        <v>-1135</v>
      </c>
    </row>
    <row r="71" spans="1:10">
      <c r="A71" s="95">
        <v>70</v>
      </c>
      <c r="B71" s="96" t="s">
        <v>162</v>
      </c>
      <c r="C71" s="44">
        <v>39830</v>
      </c>
      <c r="D71" s="44">
        <v>41557</v>
      </c>
      <c r="E71" s="44">
        <v>42146</v>
      </c>
      <c r="F71" s="75">
        <f t="shared" si="9"/>
        <v>3.0339907603873653E-3</v>
      </c>
      <c r="G71" s="75">
        <f t="shared" si="10"/>
        <v>5.8147125282450411E-2</v>
      </c>
      <c r="H71" s="45">
        <f t="shared" si="11"/>
        <v>2316</v>
      </c>
      <c r="I71" s="77">
        <f t="shared" si="12"/>
        <v>2.9634558296652677E-3</v>
      </c>
      <c r="J71" s="44">
        <f t="shared" si="13"/>
        <v>589</v>
      </c>
    </row>
    <row r="72" spans="1:10">
      <c r="A72" s="95">
        <v>71</v>
      </c>
      <c r="B72" s="96" t="s">
        <v>163</v>
      </c>
      <c r="C72" s="44">
        <v>31067</v>
      </c>
      <c r="D72" s="44">
        <v>34897</v>
      </c>
      <c r="E72" s="44">
        <v>35032</v>
      </c>
      <c r="F72" s="75">
        <f t="shared" si="9"/>
        <v>2.5218707426064202E-3</v>
      </c>
      <c r="G72" s="75">
        <f t="shared" si="10"/>
        <v>0.12762738597225351</v>
      </c>
      <c r="H72" s="45">
        <f t="shared" si="11"/>
        <v>3965</v>
      </c>
      <c r="I72" s="77">
        <f t="shared" si="12"/>
        <v>5.0734466168492172E-3</v>
      </c>
      <c r="J72" s="44">
        <f t="shared" si="13"/>
        <v>135</v>
      </c>
    </row>
    <row r="73" spans="1:10">
      <c r="A73" s="95">
        <v>72</v>
      </c>
      <c r="B73" s="96" t="s">
        <v>164</v>
      </c>
      <c r="C73" s="44">
        <v>41812</v>
      </c>
      <c r="D73" s="44">
        <v>48034</v>
      </c>
      <c r="E73" s="44">
        <v>43498</v>
      </c>
      <c r="F73" s="75">
        <f t="shared" si="9"/>
        <v>3.1313180395608035E-3</v>
      </c>
      <c r="G73" s="75">
        <f t="shared" si="10"/>
        <v>4.0323352147708789E-2</v>
      </c>
      <c r="H73" s="45">
        <f t="shared" si="11"/>
        <v>1686</v>
      </c>
      <c r="I73" s="77">
        <f t="shared" si="12"/>
        <v>2.157334425222643E-3</v>
      </c>
      <c r="J73" s="44">
        <f t="shared" si="13"/>
        <v>-4536</v>
      </c>
    </row>
    <row r="74" spans="1:10">
      <c r="A74" s="95">
        <v>73</v>
      </c>
      <c r="B74" s="96" t="s">
        <v>165</v>
      </c>
      <c r="C74" s="44">
        <v>25424</v>
      </c>
      <c r="D74" s="44">
        <v>29152</v>
      </c>
      <c r="E74" s="44">
        <v>26558</v>
      </c>
      <c r="F74" s="75">
        <f t="shared" si="9"/>
        <v>1.9118475445918392E-3</v>
      </c>
      <c r="G74" s="75">
        <f t="shared" si="10"/>
        <v>4.460352422907489E-2</v>
      </c>
      <c r="H74" s="45">
        <f t="shared" si="11"/>
        <v>1134</v>
      </c>
      <c r="I74" s="77">
        <f t="shared" si="12"/>
        <v>1.4510185279967243E-3</v>
      </c>
      <c r="J74" s="44">
        <f t="shared" si="13"/>
        <v>-2594</v>
      </c>
    </row>
    <row r="75" spans="1:10">
      <c r="A75" s="95">
        <v>74</v>
      </c>
      <c r="B75" s="96" t="s">
        <v>166</v>
      </c>
      <c r="C75" s="44">
        <v>27407</v>
      </c>
      <c r="D75" s="44">
        <v>27805</v>
      </c>
      <c r="E75" s="44">
        <v>27927</v>
      </c>
      <c r="F75" s="75">
        <f t="shared" si="9"/>
        <v>2.0103986135181977E-3</v>
      </c>
      <c r="G75" s="75">
        <f t="shared" si="10"/>
        <v>1.8973255007844712E-2</v>
      </c>
      <c r="H75" s="45">
        <f t="shared" si="11"/>
        <v>520</v>
      </c>
      <c r="I75" s="77">
        <f t="shared" si="12"/>
        <v>6.6537004811137272E-4</v>
      </c>
      <c r="J75" s="44">
        <f t="shared" si="13"/>
        <v>122</v>
      </c>
    </row>
    <row r="76" spans="1:10">
      <c r="A76" s="95">
        <v>75</v>
      </c>
      <c r="B76" s="96" t="s">
        <v>167</v>
      </c>
      <c r="C76" s="44">
        <v>6882</v>
      </c>
      <c r="D76" s="44">
        <v>10213</v>
      </c>
      <c r="E76" s="44">
        <v>8919</v>
      </c>
      <c r="F76" s="75">
        <f t="shared" si="9"/>
        <v>6.4205769448808696E-4</v>
      </c>
      <c r="G76" s="75">
        <f t="shared" si="10"/>
        <v>0.29598953792502181</v>
      </c>
      <c r="H76" s="45">
        <f t="shared" si="11"/>
        <v>2037</v>
      </c>
      <c r="I76" s="77">
        <f t="shared" si="12"/>
        <v>2.6064592076978197E-3</v>
      </c>
      <c r="J76" s="44">
        <f t="shared" si="13"/>
        <v>-1294</v>
      </c>
    </row>
    <row r="77" spans="1:10">
      <c r="A77" s="95">
        <v>76</v>
      </c>
      <c r="B77" s="96" t="s">
        <v>168</v>
      </c>
      <c r="C77" s="44">
        <v>12158</v>
      </c>
      <c r="D77" s="44">
        <v>14887</v>
      </c>
      <c r="E77" s="44">
        <v>13419</v>
      </c>
      <c r="F77" s="75">
        <f t="shared" si="9"/>
        <v>9.6600204084938213E-4</v>
      </c>
      <c r="G77" s="75">
        <f t="shared" si="10"/>
        <v>0.10371771672972528</v>
      </c>
      <c r="H77" s="45">
        <f t="shared" si="11"/>
        <v>1261</v>
      </c>
      <c r="I77" s="77">
        <f t="shared" si="12"/>
        <v>1.6135223666700789E-3</v>
      </c>
      <c r="J77" s="44">
        <f t="shared" si="13"/>
        <v>-1468</v>
      </c>
    </row>
    <row r="78" spans="1:10">
      <c r="A78" s="95">
        <v>77</v>
      </c>
      <c r="B78" s="96" t="s">
        <v>169</v>
      </c>
      <c r="C78" s="44">
        <v>44026</v>
      </c>
      <c r="D78" s="44">
        <v>51610</v>
      </c>
      <c r="E78" s="44">
        <v>51014</v>
      </c>
      <c r="F78" s="75">
        <f t="shared" si="9"/>
        <v>3.6723770856166909E-3</v>
      </c>
      <c r="G78" s="75">
        <f t="shared" si="10"/>
        <v>0.15872439013310316</v>
      </c>
      <c r="H78" s="45">
        <f t="shared" si="11"/>
        <v>6988</v>
      </c>
      <c r="I78" s="77">
        <f t="shared" si="12"/>
        <v>8.941549800388986E-3</v>
      </c>
      <c r="J78" s="44">
        <f t="shared" si="13"/>
        <v>-596</v>
      </c>
    </row>
    <row r="79" spans="1:10">
      <c r="A79" s="95">
        <v>78</v>
      </c>
      <c r="B79" s="96" t="s">
        <v>170</v>
      </c>
      <c r="C79" s="44">
        <v>39022</v>
      </c>
      <c r="D79" s="44">
        <v>39304</v>
      </c>
      <c r="E79" s="44">
        <v>42086</v>
      </c>
      <c r="F79" s="75">
        <f t="shared" si="9"/>
        <v>3.0296715024358814E-3</v>
      </c>
      <c r="G79" s="75">
        <f t="shared" si="10"/>
        <v>7.8519809338321978E-2</v>
      </c>
      <c r="H79" s="45">
        <f t="shared" si="11"/>
        <v>3064</v>
      </c>
      <c r="I79" s="77">
        <f t="shared" si="12"/>
        <v>3.9205650527177806E-3</v>
      </c>
      <c r="J79" s="44">
        <f t="shared" si="13"/>
        <v>2782</v>
      </c>
    </row>
    <row r="80" spans="1:10">
      <c r="A80" s="95">
        <v>79</v>
      </c>
      <c r="B80" s="96" t="s">
        <v>171</v>
      </c>
      <c r="C80" s="44">
        <v>11167</v>
      </c>
      <c r="D80" s="44">
        <v>12885</v>
      </c>
      <c r="E80" s="44">
        <v>12198</v>
      </c>
      <c r="F80" s="75">
        <f t="shared" si="9"/>
        <v>8.7810514153668397E-4</v>
      </c>
      <c r="G80" s="75">
        <f t="shared" si="10"/>
        <v>9.2325602220829223E-2</v>
      </c>
      <c r="H80" s="45">
        <f t="shared" si="11"/>
        <v>1031</v>
      </c>
      <c r="I80" s="77">
        <f t="shared" si="12"/>
        <v>1.3192240761592793E-3</v>
      </c>
      <c r="J80" s="44">
        <f t="shared" si="13"/>
        <v>-687</v>
      </c>
    </row>
    <row r="81" spans="1:10">
      <c r="A81" s="95">
        <v>80</v>
      </c>
      <c r="B81" s="96" t="s">
        <v>172</v>
      </c>
      <c r="C81" s="44">
        <v>47575</v>
      </c>
      <c r="D81" s="44">
        <v>49933</v>
      </c>
      <c r="E81" s="44">
        <v>48617</v>
      </c>
      <c r="F81" s="75">
        <f t="shared" si="9"/>
        <v>3.499822730454908E-3</v>
      </c>
      <c r="G81" s="75">
        <f t="shared" si="10"/>
        <v>2.1902259590120862E-2</v>
      </c>
      <c r="H81" s="45">
        <f t="shared" si="11"/>
        <v>1042</v>
      </c>
      <c r="I81" s="77">
        <f t="shared" si="12"/>
        <v>1.3332992117924046E-3</v>
      </c>
      <c r="J81" s="44">
        <f t="shared" si="13"/>
        <v>-1316</v>
      </c>
    </row>
    <row r="82" spans="1:10" ht="15" thickBot="1">
      <c r="A82" s="95">
        <v>81</v>
      </c>
      <c r="B82" s="96" t="s">
        <v>173</v>
      </c>
      <c r="C82" s="44">
        <v>67860</v>
      </c>
      <c r="D82" s="44">
        <v>73428</v>
      </c>
      <c r="E82" s="44">
        <v>76147</v>
      </c>
      <c r="F82" s="75">
        <f t="shared" si="9"/>
        <v>5.4816422538607867E-3</v>
      </c>
      <c r="G82" s="75">
        <f t="shared" si="10"/>
        <v>0.12211906867079281</v>
      </c>
      <c r="H82" s="45">
        <f t="shared" si="11"/>
        <v>8287</v>
      </c>
      <c r="I82" s="77">
        <f t="shared" si="12"/>
        <v>1.0603695362882588E-2</v>
      </c>
      <c r="J82" s="44">
        <f t="shared" si="13"/>
        <v>2719</v>
      </c>
    </row>
    <row r="83" spans="1:10" s="11" customFormat="1" ht="15" thickBot="1">
      <c r="A83" s="124" t="s">
        <v>174</v>
      </c>
      <c r="B83" s="125"/>
      <c r="C83" s="92">
        <v>13109755</v>
      </c>
      <c r="D83" s="92">
        <v>14033585</v>
      </c>
      <c r="E83" s="92">
        <v>13891275</v>
      </c>
      <c r="F83" s="84">
        <f t="shared" si="9"/>
        <v>1</v>
      </c>
      <c r="G83" s="84">
        <f t="shared" si="10"/>
        <v>5.9613623595559183E-2</v>
      </c>
      <c r="H83" s="82">
        <f t="shared" si="11"/>
        <v>781520</v>
      </c>
      <c r="I83" s="85">
        <f t="shared" si="12"/>
        <v>1</v>
      </c>
      <c r="J83" s="83">
        <f t="shared" si="13"/>
        <v>-142310</v>
      </c>
    </row>
    <row r="84" spans="1:10">
      <c r="C84" s="8"/>
      <c r="D84" s="8"/>
      <c r="E84" s="8"/>
      <c r="I84" s="16"/>
    </row>
  </sheetData>
  <mergeCells count="1">
    <mergeCell ref="A83:B83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rgb="FF002060"/>
  </sheetPr>
  <dimension ref="A1:K84"/>
  <sheetViews>
    <sheetView workbookViewId="0">
      <pane ySplit="1" topLeftCell="A71" activePane="bottomLeft" state="frozen"/>
      <selection activeCell="W1" sqref="W1"/>
      <selection pane="bottomLeft" activeCell="F85" sqref="F85"/>
    </sheetView>
  </sheetViews>
  <sheetFormatPr defaultColWidth="9.1796875" defaultRowHeight="14.5"/>
  <cols>
    <col min="1" max="1" width="11.81640625" style="7" customWidth="1"/>
    <col min="2" max="2" width="16.453125" style="7" bestFit="1" customWidth="1"/>
    <col min="3" max="3" width="12" style="7" customWidth="1"/>
    <col min="4" max="4" width="12" style="7" bestFit="1" customWidth="1"/>
    <col min="5" max="5" width="13.6328125" style="7" customWidth="1"/>
    <col min="6" max="6" width="18.1796875" style="7" customWidth="1"/>
    <col min="7" max="7" width="30.453125" style="7" customWidth="1"/>
    <col min="8" max="8" width="27.453125" style="7" customWidth="1"/>
    <col min="9" max="9" width="22.26953125" style="7" customWidth="1"/>
    <col min="10" max="10" width="23.1796875" style="7" customWidth="1"/>
    <col min="11" max="16384" width="9.1796875" style="7"/>
  </cols>
  <sheetData>
    <row r="1" spans="1:11" ht="44" thickBot="1">
      <c r="A1" s="24" t="s">
        <v>92</v>
      </c>
      <c r="B1" s="24" t="s">
        <v>175</v>
      </c>
      <c r="C1" s="4">
        <v>41821</v>
      </c>
      <c r="D1" s="4">
        <v>42156</v>
      </c>
      <c r="E1" s="4">
        <v>42186</v>
      </c>
      <c r="F1" s="99" t="s">
        <v>273</v>
      </c>
      <c r="G1" s="17" t="s">
        <v>277</v>
      </c>
      <c r="H1" s="1" t="s">
        <v>278</v>
      </c>
      <c r="I1" s="1" t="s">
        <v>275</v>
      </c>
      <c r="J1" s="30" t="s">
        <v>279</v>
      </c>
    </row>
    <row r="2" spans="1:11">
      <c r="A2" s="93">
        <v>1</v>
      </c>
      <c r="B2" s="94" t="s">
        <v>93</v>
      </c>
      <c r="C2" s="73">
        <v>46676</v>
      </c>
      <c r="D2" s="73">
        <v>51409</v>
      </c>
      <c r="E2" s="97">
        <v>52089</v>
      </c>
      <c r="F2" s="74">
        <f t="shared" ref="F2:F33" si="0">E2/$E$83</f>
        <v>2.5911676745005104E-2</v>
      </c>
      <c r="G2" s="74">
        <f t="shared" ref="G2:G33" si="1">(E2-C2)/C2</f>
        <v>0.1159696632102151</v>
      </c>
      <c r="H2" s="72">
        <f t="shared" ref="H2:H33" si="2">E2-C2</f>
        <v>5413</v>
      </c>
      <c r="I2" s="76">
        <f>H2/$H$83</f>
        <v>8.7745177500405253E-2</v>
      </c>
      <c r="J2" s="73">
        <f t="shared" ref="J2:J33" si="3">E2-D2</f>
        <v>680</v>
      </c>
      <c r="K2" s="10"/>
    </row>
    <row r="3" spans="1:11">
      <c r="A3" s="95">
        <v>2</v>
      </c>
      <c r="B3" s="96" t="s">
        <v>94</v>
      </c>
      <c r="C3" s="44">
        <v>10953</v>
      </c>
      <c r="D3" s="44">
        <v>11184</v>
      </c>
      <c r="E3" s="98">
        <v>11307</v>
      </c>
      <c r="F3" s="75">
        <f t="shared" si="0"/>
        <v>5.6246679520776501E-3</v>
      </c>
      <c r="G3" s="75">
        <f t="shared" si="1"/>
        <v>3.2319912352780061E-2</v>
      </c>
      <c r="H3" s="45">
        <f t="shared" si="2"/>
        <v>354</v>
      </c>
      <c r="I3" s="77">
        <f t="shared" ref="I3:I66" si="4">H3/$H$83</f>
        <v>5.738369265683255E-3</v>
      </c>
      <c r="J3" s="44">
        <f t="shared" si="3"/>
        <v>123</v>
      </c>
      <c r="K3" s="10"/>
    </row>
    <row r="4" spans="1:11">
      <c r="A4" s="95">
        <v>3</v>
      </c>
      <c r="B4" s="96" t="s">
        <v>95</v>
      </c>
      <c r="C4" s="44">
        <v>16680</v>
      </c>
      <c r="D4" s="44">
        <v>16838</v>
      </c>
      <c r="E4" s="98">
        <v>16958</v>
      </c>
      <c r="F4" s="75">
        <f t="shared" si="0"/>
        <v>8.4357583029391336E-3</v>
      </c>
      <c r="G4" s="75">
        <f t="shared" si="1"/>
        <v>1.6666666666666666E-2</v>
      </c>
      <c r="H4" s="45">
        <f t="shared" si="2"/>
        <v>278</v>
      </c>
      <c r="I4" s="77">
        <f t="shared" si="4"/>
        <v>4.5064029826552112E-3</v>
      </c>
      <c r="J4" s="44">
        <f t="shared" si="3"/>
        <v>120</v>
      </c>
      <c r="K4" s="10"/>
    </row>
    <row r="5" spans="1:11">
      <c r="A5" s="95">
        <v>4</v>
      </c>
      <c r="B5" s="96" t="s">
        <v>96</v>
      </c>
      <c r="C5" s="44">
        <v>5517</v>
      </c>
      <c r="D5" s="44">
        <v>5523</v>
      </c>
      <c r="E5" s="98">
        <v>5585</v>
      </c>
      <c r="F5" s="75">
        <f t="shared" si="0"/>
        <v>2.7782586461796831E-3</v>
      </c>
      <c r="G5" s="75">
        <f t="shared" si="1"/>
        <v>1.2325539242341853E-2</v>
      </c>
      <c r="H5" s="45">
        <f t="shared" si="2"/>
        <v>68</v>
      </c>
      <c r="I5" s="77">
        <f t="shared" si="4"/>
        <v>1.1022856216566705E-3</v>
      </c>
      <c r="J5" s="44">
        <f t="shared" si="3"/>
        <v>62</v>
      </c>
      <c r="K5" s="10"/>
    </row>
    <row r="6" spans="1:11">
      <c r="A6" s="95">
        <v>5</v>
      </c>
      <c r="B6" s="96" t="s">
        <v>97</v>
      </c>
      <c r="C6" s="44">
        <v>7662</v>
      </c>
      <c r="D6" s="44">
        <v>7472</v>
      </c>
      <c r="E6" s="98">
        <v>7514</v>
      </c>
      <c r="F6" s="75">
        <f t="shared" si="0"/>
        <v>3.7378398330159602E-3</v>
      </c>
      <c r="G6" s="75">
        <f t="shared" si="1"/>
        <v>-1.9316105455494649E-2</v>
      </c>
      <c r="H6" s="45">
        <f t="shared" si="2"/>
        <v>-148</v>
      </c>
      <c r="I6" s="77">
        <f t="shared" si="4"/>
        <v>-2.3990922353704005E-3</v>
      </c>
      <c r="J6" s="44">
        <f t="shared" si="3"/>
        <v>42</v>
      </c>
      <c r="K6" s="10"/>
    </row>
    <row r="7" spans="1:11">
      <c r="A7" s="95">
        <v>6</v>
      </c>
      <c r="B7" s="96" t="s">
        <v>98</v>
      </c>
      <c r="C7" s="44">
        <v>126699</v>
      </c>
      <c r="D7" s="44">
        <v>129616</v>
      </c>
      <c r="E7" s="98">
        <v>129725</v>
      </c>
      <c r="F7" s="75">
        <f t="shared" si="0"/>
        <v>6.4531710452221905E-2</v>
      </c>
      <c r="G7" s="75">
        <f t="shared" si="1"/>
        <v>2.3883377137941104E-2</v>
      </c>
      <c r="H7" s="45">
        <f t="shared" si="2"/>
        <v>3026</v>
      </c>
      <c r="I7" s="77">
        <f t="shared" si="4"/>
        <v>4.9051710163721833E-2</v>
      </c>
      <c r="J7" s="44">
        <f t="shared" si="3"/>
        <v>109</v>
      </c>
      <c r="K7" s="10"/>
    </row>
    <row r="8" spans="1:11">
      <c r="A8" s="95">
        <v>7</v>
      </c>
      <c r="B8" s="96" t="s">
        <v>99</v>
      </c>
      <c r="C8" s="44">
        <v>84931</v>
      </c>
      <c r="D8" s="44">
        <v>88686</v>
      </c>
      <c r="E8" s="98">
        <v>89910</v>
      </c>
      <c r="F8" s="75">
        <f t="shared" si="0"/>
        <v>4.4725735877889937E-2</v>
      </c>
      <c r="G8" s="75">
        <f t="shared" si="1"/>
        <v>5.8624059530677841E-2</v>
      </c>
      <c r="H8" s="45">
        <f t="shared" si="2"/>
        <v>4979</v>
      </c>
      <c r="I8" s="77">
        <f t="shared" si="4"/>
        <v>8.0710001621008262E-2</v>
      </c>
      <c r="J8" s="44">
        <f t="shared" si="3"/>
        <v>1224</v>
      </c>
      <c r="K8" s="10"/>
    </row>
    <row r="9" spans="1:11">
      <c r="A9" s="95">
        <v>8</v>
      </c>
      <c r="B9" s="96" t="s">
        <v>100</v>
      </c>
      <c r="C9" s="44">
        <v>4484</v>
      </c>
      <c r="D9" s="44">
        <v>4448</v>
      </c>
      <c r="E9" s="98">
        <v>4457</v>
      </c>
      <c r="F9" s="75">
        <f t="shared" si="0"/>
        <v>2.2171349661634461E-3</v>
      </c>
      <c r="G9" s="75">
        <f t="shared" si="1"/>
        <v>-6.0214094558429972E-3</v>
      </c>
      <c r="H9" s="45">
        <f t="shared" si="2"/>
        <v>-27</v>
      </c>
      <c r="I9" s="77">
        <f t="shared" si="4"/>
        <v>-4.3767223212838385E-4</v>
      </c>
      <c r="J9" s="44">
        <f t="shared" si="3"/>
        <v>9</v>
      </c>
      <c r="K9" s="10"/>
    </row>
    <row r="10" spans="1:11">
      <c r="A10" s="95">
        <v>9</v>
      </c>
      <c r="B10" s="96" t="s">
        <v>101</v>
      </c>
      <c r="C10" s="44">
        <v>35037</v>
      </c>
      <c r="D10" s="44">
        <v>35139</v>
      </c>
      <c r="E10" s="98">
        <v>35431</v>
      </c>
      <c r="F10" s="75">
        <f t="shared" si="0"/>
        <v>1.7625153463346883E-2</v>
      </c>
      <c r="G10" s="75">
        <f t="shared" si="1"/>
        <v>1.124525501612581E-2</v>
      </c>
      <c r="H10" s="45">
        <f t="shared" si="2"/>
        <v>394</v>
      </c>
      <c r="I10" s="77">
        <f t="shared" si="4"/>
        <v>6.3867725725401201E-3</v>
      </c>
      <c r="J10" s="44">
        <f t="shared" si="3"/>
        <v>292</v>
      </c>
      <c r="K10" s="10"/>
    </row>
    <row r="11" spans="1:11">
      <c r="A11" s="95">
        <v>10</v>
      </c>
      <c r="B11" s="96" t="s">
        <v>102</v>
      </c>
      <c r="C11" s="44">
        <v>36348</v>
      </c>
      <c r="D11" s="44">
        <v>35174</v>
      </c>
      <c r="E11" s="98">
        <v>35549</v>
      </c>
      <c r="F11" s="75">
        <f t="shared" si="0"/>
        <v>1.7683852571717378E-2</v>
      </c>
      <c r="G11" s="75">
        <f t="shared" si="1"/>
        <v>-2.1981952239462969E-2</v>
      </c>
      <c r="H11" s="45">
        <f t="shared" si="2"/>
        <v>-799</v>
      </c>
      <c r="I11" s="77">
        <f t="shared" si="4"/>
        <v>-1.2951856054465877E-2</v>
      </c>
      <c r="J11" s="44">
        <f t="shared" si="3"/>
        <v>375</v>
      </c>
      <c r="K11" s="10"/>
    </row>
    <row r="12" spans="1:11">
      <c r="A12" s="95">
        <v>11</v>
      </c>
      <c r="B12" s="96" t="s">
        <v>103</v>
      </c>
      <c r="C12" s="44">
        <v>4130</v>
      </c>
      <c r="D12" s="44">
        <v>4054</v>
      </c>
      <c r="E12" s="98">
        <v>4064</v>
      </c>
      <c r="F12" s="75">
        <f t="shared" si="0"/>
        <v>2.021637088285449E-3</v>
      </c>
      <c r="G12" s="75">
        <f t="shared" si="1"/>
        <v>-1.5980629539951573E-2</v>
      </c>
      <c r="H12" s="45">
        <f t="shared" si="2"/>
        <v>-66</v>
      </c>
      <c r="I12" s="77">
        <f t="shared" si="4"/>
        <v>-1.0698654563138271E-3</v>
      </c>
      <c r="J12" s="44">
        <f t="shared" si="3"/>
        <v>10</v>
      </c>
      <c r="K12" s="10"/>
    </row>
    <row r="13" spans="1:11">
      <c r="A13" s="95">
        <v>12</v>
      </c>
      <c r="B13" s="96" t="s">
        <v>104</v>
      </c>
      <c r="C13" s="44">
        <v>2811</v>
      </c>
      <c r="D13" s="44">
        <v>2997</v>
      </c>
      <c r="E13" s="98">
        <v>3040</v>
      </c>
      <c r="F13" s="75">
        <f t="shared" si="0"/>
        <v>1.5122482156465955E-3</v>
      </c>
      <c r="G13" s="75">
        <f t="shared" si="1"/>
        <v>8.1465670579864813E-2</v>
      </c>
      <c r="H13" s="45">
        <f t="shared" si="2"/>
        <v>229</v>
      </c>
      <c r="I13" s="77">
        <f t="shared" si="4"/>
        <v>3.712108931755552E-3</v>
      </c>
      <c r="J13" s="44">
        <f t="shared" si="3"/>
        <v>43</v>
      </c>
      <c r="K13" s="10"/>
    </row>
    <row r="14" spans="1:11">
      <c r="A14" s="95">
        <v>13</v>
      </c>
      <c r="B14" s="96" t="s">
        <v>105</v>
      </c>
      <c r="C14" s="44">
        <v>4907</v>
      </c>
      <c r="D14" s="44">
        <v>4728</v>
      </c>
      <c r="E14" s="98">
        <v>4748</v>
      </c>
      <c r="F14" s="75">
        <f t="shared" si="0"/>
        <v>2.3618929368059327E-3</v>
      </c>
      <c r="G14" s="75">
        <f t="shared" si="1"/>
        <v>-3.2402690034644382E-2</v>
      </c>
      <c r="H14" s="45">
        <f t="shared" si="2"/>
        <v>-159</v>
      </c>
      <c r="I14" s="77">
        <f t="shared" si="4"/>
        <v>-2.5774031447560381E-3</v>
      </c>
      <c r="J14" s="44">
        <f t="shared" si="3"/>
        <v>20</v>
      </c>
      <c r="K14" s="10"/>
    </row>
    <row r="15" spans="1:11">
      <c r="A15" s="95">
        <v>14</v>
      </c>
      <c r="B15" s="96" t="s">
        <v>106</v>
      </c>
      <c r="C15" s="44">
        <v>6836</v>
      </c>
      <c r="D15" s="44">
        <v>6641</v>
      </c>
      <c r="E15" s="98">
        <v>6751</v>
      </c>
      <c r="F15" s="75">
        <f t="shared" si="0"/>
        <v>3.3582854288915021E-3</v>
      </c>
      <c r="G15" s="75">
        <f t="shared" si="1"/>
        <v>-1.2434172030427151E-2</v>
      </c>
      <c r="H15" s="45">
        <f t="shared" si="2"/>
        <v>-85</v>
      </c>
      <c r="I15" s="77">
        <f t="shared" si="4"/>
        <v>-1.3778570270708381E-3</v>
      </c>
      <c r="J15" s="44">
        <f t="shared" si="3"/>
        <v>110</v>
      </c>
      <c r="K15" s="10"/>
    </row>
    <row r="16" spans="1:11">
      <c r="A16" s="95">
        <v>15</v>
      </c>
      <c r="B16" s="96" t="s">
        <v>107</v>
      </c>
      <c r="C16" s="44">
        <v>8592</v>
      </c>
      <c r="D16" s="44">
        <v>8301</v>
      </c>
      <c r="E16" s="98">
        <v>8296</v>
      </c>
      <c r="F16" s="75">
        <f t="shared" si="0"/>
        <v>4.1268457884882093E-3</v>
      </c>
      <c r="G16" s="75">
        <f t="shared" si="1"/>
        <v>-3.4450651769087522E-2</v>
      </c>
      <c r="H16" s="45">
        <f t="shared" si="2"/>
        <v>-296</v>
      </c>
      <c r="I16" s="77">
        <f t="shared" si="4"/>
        <v>-4.798184470740801E-3</v>
      </c>
      <c r="J16" s="44">
        <f t="shared" si="3"/>
        <v>-5</v>
      </c>
      <c r="K16" s="10"/>
    </row>
    <row r="17" spans="1:10">
      <c r="A17" s="95">
        <v>16</v>
      </c>
      <c r="B17" s="96" t="s">
        <v>108</v>
      </c>
      <c r="C17" s="44">
        <v>78714</v>
      </c>
      <c r="D17" s="44">
        <v>79364</v>
      </c>
      <c r="E17" s="98">
        <v>79575</v>
      </c>
      <c r="F17" s="75">
        <f t="shared" si="0"/>
        <v>3.9584589394762448E-2</v>
      </c>
      <c r="G17" s="75">
        <f t="shared" si="1"/>
        <v>1.0938333714459944E-2</v>
      </c>
      <c r="H17" s="45">
        <f t="shared" si="2"/>
        <v>861</v>
      </c>
      <c r="I17" s="77">
        <f t="shared" si="4"/>
        <v>1.3956881180094019E-2</v>
      </c>
      <c r="J17" s="44">
        <f t="shared" si="3"/>
        <v>211</v>
      </c>
    </row>
    <row r="18" spans="1:10">
      <c r="A18" s="95">
        <v>17</v>
      </c>
      <c r="B18" s="96" t="s">
        <v>109</v>
      </c>
      <c r="C18" s="44">
        <v>16026</v>
      </c>
      <c r="D18" s="44">
        <v>15657</v>
      </c>
      <c r="E18" s="98">
        <v>15661</v>
      </c>
      <c r="F18" s="75">
        <f t="shared" si="0"/>
        <v>7.7905655609346487E-3</v>
      </c>
      <c r="G18" s="75">
        <f t="shared" si="1"/>
        <v>-2.2775489829027828E-2</v>
      </c>
      <c r="H18" s="45">
        <f t="shared" si="2"/>
        <v>-365</v>
      </c>
      <c r="I18" s="77">
        <f t="shared" si="4"/>
        <v>-5.9166801750688931E-3</v>
      </c>
      <c r="J18" s="44">
        <f t="shared" si="3"/>
        <v>4</v>
      </c>
    </row>
    <row r="19" spans="1:10">
      <c r="A19" s="95">
        <v>18</v>
      </c>
      <c r="B19" s="96" t="s">
        <v>110</v>
      </c>
      <c r="C19" s="44">
        <v>2912</v>
      </c>
      <c r="D19" s="44">
        <v>2889</v>
      </c>
      <c r="E19" s="98">
        <v>2904</v>
      </c>
      <c r="F19" s="75">
        <f t="shared" si="0"/>
        <v>1.4445950059992479E-3</v>
      </c>
      <c r="G19" s="75">
        <f t="shared" si="1"/>
        <v>-2.7472527472527475E-3</v>
      </c>
      <c r="H19" s="45">
        <f t="shared" si="2"/>
        <v>-8</v>
      </c>
      <c r="I19" s="77">
        <f t="shared" si="4"/>
        <v>-1.29680661371373E-4</v>
      </c>
      <c r="J19" s="44">
        <f t="shared" si="3"/>
        <v>15</v>
      </c>
    </row>
    <row r="20" spans="1:10">
      <c r="A20" s="95">
        <v>19</v>
      </c>
      <c r="B20" s="96" t="s">
        <v>111</v>
      </c>
      <c r="C20" s="44">
        <v>12079</v>
      </c>
      <c r="D20" s="44">
        <v>11904</v>
      </c>
      <c r="E20" s="98">
        <v>11917</v>
      </c>
      <c r="F20" s="75">
        <f t="shared" si="0"/>
        <v>5.9281124953488419E-3</v>
      </c>
      <c r="G20" s="75">
        <f t="shared" si="1"/>
        <v>-1.3411706267075088E-2</v>
      </c>
      <c r="H20" s="45">
        <f t="shared" si="2"/>
        <v>-162</v>
      </c>
      <c r="I20" s="77">
        <f t="shared" si="4"/>
        <v>-2.6260333927703031E-3</v>
      </c>
      <c r="J20" s="44">
        <f t="shared" si="3"/>
        <v>13</v>
      </c>
    </row>
    <row r="21" spans="1:10">
      <c r="A21" s="95">
        <v>20</v>
      </c>
      <c r="B21" s="96" t="s">
        <v>112</v>
      </c>
      <c r="C21" s="44">
        <v>34462</v>
      </c>
      <c r="D21" s="44">
        <v>33694</v>
      </c>
      <c r="E21" s="98">
        <v>33757</v>
      </c>
      <c r="F21" s="75">
        <f t="shared" si="0"/>
        <v>1.6792422044599385E-2</v>
      </c>
      <c r="G21" s="75">
        <f t="shared" si="1"/>
        <v>-2.0457315303812895E-2</v>
      </c>
      <c r="H21" s="45">
        <f t="shared" si="2"/>
        <v>-705</v>
      </c>
      <c r="I21" s="77">
        <f t="shared" si="4"/>
        <v>-1.1428108283352246E-2</v>
      </c>
      <c r="J21" s="44">
        <f t="shared" si="3"/>
        <v>63</v>
      </c>
    </row>
    <row r="22" spans="1:10">
      <c r="A22" s="95">
        <v>21</v>
      </c>
      <c r="B22" s="96" t="s">
        <v>113</v>
      </c>
      <c r="C22" s="44">
        <v>9645</v>
      </c>
      <c r="D22" s="44">
        <v>16832</v>
      </c>
      <c r="E22" s="98">
        <v>17081</v>
      </c>
      <c r="F22" s="75">
        <f t="shared" si="0"/>
        <v>8.4969446616643095E-3</v>
      </c>
      <c r="G22" s="75">
        <f t="shared" si="1"/>
        <v>0.77096941420425091</v>
      </c>
      <c r="H22" s="45">
        <f t="shared" si="2"/>
        <v>7436</v>
      </c>
      <c r="I22" s="77">
        <f t="shared" si="4"/>
        <v>0.1205381747446912</v>
      </c>
      <c r="J22" s="44">
        <f t="shared" si="3"/>
        <v>249</v>
      </c>
    </row>
    <row r="23" spans="1:10">
      <c r="A23" s="95">
        <v>22</v>
      </c>
      <c r="B23" s="96" t="s">
        <v>114</v>
      </c>
      <c r="C23" s="44">
        <v>11145</v>
      </c>
      <c r="D23" s="44">
        <v>10934</v>
      </c>
      <c r="E23" s="98">
        <v>10945</v>
      </c>
      <c r="F23" s="75">
        <f t="shared" si="0"/>
        <v>5.4445910263986805E-3</v>
      </c>
      <c r="G23" s="75">
        <f t="shared" si="1"/>
        <v>-1.794526693584567E-2</v>
      </c>
      <c r="H23" s="45">
        <f t="shared" si="2"/>
        <v>-200</v>
      </c>
      <c r="I23" s="77">
        <f t="shared" si="4"/>
        <v>-3.242016534284325E-3</v>
      </c>
      <c r="J23" s="44">
        <f t="shared" si="3"/>
        <v>11</v>
      </c>
    </row>
    <row r="24" spans="1:10">
      <c r="A24" s="95">
        <v>23</v>
      </c>
      <c r="B24" s="96" t="s">
        <v>115</v>
      </c>
      <c r="C24" s="44">
        <v>9816</v>
      </c>
      <c r="D24" s="44">
        <v>9923</v>
      </c>
      <c r="E24" s="98">
        <v>9911</v>
      </c>
      <c r="F24" s="75">
        <f t="shared" si="0"/>
        <v>4.9302276530504632E-3</v>
      </c>
      <c r="G24" s="75">
        <f t="shared" si="1"/>
        <v>9.6780766096169514E-3</v>
      </c>
      <c r="H24" s="45">
        <f t="shared" si="2"/>
        <v>95</v>
      </c>
      <c r="I24" s="77">
        <f t="shared" si="4"/>
        <v>1.5399578537850544E-3</v>
      </c>
      <c r="J24" s="44">
        <f t="shared" si="3"/>
        <v>-12</v>
      </c>
    </row>
    <row r="25" spans="1:10">
      <c r="A25" s="95">
        <v>24</v>
      </c>
      <c r="B25" s="96" t="s">
        <v>116</v>
      </c>
      <c r="C25" s="44">
        <v>4496</v>
      </c>
      <c r="D25" s="44">
        <v>4473</v>
      </c>
      <c r="E25" s="98">
        <v>4506</v>
      </c>
      <c r="F25" s="75">
        <f t="shared" si="0"/>
        <v>2.2415100196393287E-3</v>
      </c>
      <c r="G25" s="75">
        <f t="shared" si="1"/>
        <v>2.224199288256228E-3</v>
      </c>
      <c r="H25" s="45">
        <f t="shared" si="2"/>
        <v>10</v>
      </c>
      <c r="I25" s="77">
        <f t="shared" si="4"/>
        <v>1.6210082671421625E-4</v>
      </c>
      <c r="J25" s="44">
        <f t="shared" si="3"/>
        <v>33</v>
      </c>
    </row>
    <row r="26" spans="1:10">
      <c r="A26" s="95">
        <v>25</v>
      </c>
      <c r="B26" s="96" t="s">
        <v>117</v>
      </c>
      <c r="C26" s="44">
        <v>12866</v>
      </c>
      <c r="D26" s="44">
        <v>12744</v>
      </c>
      <c r="E26" s="98">
        <v>12769</v>
      </c>
      <c r="F26" s="75">
        <f t="shared" si="0"/>
        <v>6.3519399557866374E-3</v>
      </c>
      <c r="G26" s="75">
        <f t="shared" si="1"/>
        <v>-7.5392507383802267E-3</v>
      </c>
      <c r="H26" s="45">
        <f t="shared" si="2"/>
        <v>-97</v>
      </c>
      <c r="I26" s="77">
        <f t="shared" si="4"/>
        <v>-1.5723780191278975E-3</v>
      </c>
      <c r="J26" s="44">
        <f t="shared" si="3"/>
        <v>25</v>
      </c>
    </row>
    <row r="27" spans="1:10">
      <c r="A27" s="95">
        <v>26</v>
      </c>
      <c r="B27" s="96" t="s">
        <v>118</v>
      </c>
      <c r="C27" s="44">
        <v>14307</v>
      </c>
      <c r="D27" s="44">
        <v>17617</v>
      </c>
      <c r="E27" s="98">
        <v>17661</v>
      </c>
      <c r="F27" s="75">
        <f t="shared" si="0"/>
        <v>8.7854657028074087E-3</v>
      </c>
      <c r="G27" s="75">
        <f t="shared" si="1"/>
        <v>0.2344306982595932</v>
      </c>
      <c r="H27" s="45">
        <f t="shared" si="2"/>
        <v>3354</v>
      </c>
      <c r="I27" s="77">
        <f t="shared" si="4"/>
        <v>5.4368617279948128E-2</v>
      </c>
      <c r="J27" s="44">
        <f t="shared" si="3"/>
        <v>44</v>
      </c>
    </row>
    <row r="28" spans="1:10">
      <c r="A28" s="95">
        <v>27</v>
      </c>
      <c r="B28" s="96" t="s">
        <v>119</v>
      </c>
      <c r="C28" s="44">
        <v>41201</v>
      </c>
      <c r="D28" s="44">
        <v>42386</v>
      </c>
      <c r="E28" s="98">
        <v>42676</v>
      </c>
      <c r="F28" s="75">
        <f t="shared" si="0"/>
        <v>2.1229179227280959E-2</v>
      </c>
      <c r="G28" s="75">
        <f t="shared" si="1"/>
        <v>3.580010193927332E-2</v>
      </c>
      <c r="H28" s="45">
        <f t="shared" si="2"/>
        <v>1475</v>
      </c>
      <c r="I28" s="77">
        <f t="shared" si="4"/>
        <v>2.3909871940346897E-2</v>
      </c>
      <c r="J28" s="44">
        <f t="shared" si="3"/>
        <v>290</v>
      </c>
    </row>
    <row r="29" spans="1:10">
      <c r="A29" s="95">
        <v>28</v>
      </c>
      <c r="B29" s="96" t="s">
        <v>120</v>
      </c>
      <c r="C29" s="44">
        <v>9195</v>
      </c>
      <c r="D29" s="44">
        <v>9233</v>
      </c>
      <c r="E29" s="98">
        <v>9270</v>
      </c>
      <c r="F29" s="75">
        <f t="shared" si="0"/>
        <v>4.6113621575802439E-3</v>
      </c>
      <c r="G29" s="75">
        <f t="shared" si="1"/>
        <v>8.1566068515497546E-3</v>
      </c>
      <c r="H29" s="45">
        <f t="shared" si="2"/>
        <v>75</v>
      </c>
      <c r="I29" s="77">
        <f t="shared" si="4"/>
        <v>1.2157562003566218E-3</v>
      </c>
      <c r="J29" s="44">
        <f t="shared" si="3"/>
        <v>37</v>
      </c>
    </row>
    <row r="30" spans="1:10">
      <c r="A30" s="95">
        <v>29</v>
      </c>
      <c r="B30" s="96" t="s">
        <v>121</v>
      </c>
      <c r="C30" s="44">
        <v>2595</v>
      </c>
      <c r="D30" s="44">
        <v>2572</v>
      </c>
      <c r="E30" s="98">
        <v>2575</v>
      </c>
      <c r="F30" s="75">
        <f t="shared" si="0"/>
        <v>1.2809339326611787E-3</v>
      </c>
      <c r="G30" s="75">
        <f t="shared" si="1"/>
        <v>-7.7071290944123313E-3</v>
      </c>
      <c r="H30" s="45">
        <f t="shared" si="2"/>
        <v>-20</v>
      </c>
      <c r="I30" s="77">
        <f t="shared" si="4"/>
        <v>-3.2420165342843249E-4</v>
      </c>
      <c r="J30" s="44">
        <f t="shared" si="3"/>
        <v>3</v>
      </c>
    </row>
    <row r="31" spans="1:10">
      <c r="A31" s="95">
        <v>30</v>
      </c>
      <c r="B31" s="96" t="s">
        <v>122</v>
      </c>
      <c r="C31" s="44">
        <v>3123</v>
      </c>
      <c r="D31" s="44">
        <v>3249</v>
      </c>
      <c r="E31" s="98">
        <v>3251</v>
      </c>
      <c r="F31" s="75">
        <f t="shared" si="0"/>
        <v>1.6172101806141718E-3</v>
      </c>
      <c r="G31" s="75">
        <f t="shared" si="1"/>
        <v>4.0986231187960291E-2</v>
      </c>
      <c r="H31" s="45">
        <f t="shared" si="2"/>
        <v>128</v>
      </c>
      <c r="I31" s="77">
        <f t="shared" si="4"/>
        <v>2.0748905819419679E-3</v>
      </c>
      <c r="J31" s="44">
        <f t="shared" si="3"/>
        <v>2</v>
      </c>
    </row>
    <row r="32" spans="1:10">
      <c r="A32" s="95">
        <v>31</v>
      </c>
      <c r="B32" s="96" t="s">
        <v>123</v>
      </c>
      <c r="C32" s="44">
        <v>37588</v>
      </c>
      <c r="D32" s="44">
        <v>37618</v>
      </c>
      <c r="E32" s="98">
        <v>37849</v>
      </c>
      <c r="F32" s="75">
        <f t="shared" si="0"/>
        <v>1.882798773487105E-2</v>
      </c>
      <c r="G32" s="75">
        <f t="shared" si="1"/>
        <v>6.9437054379057148E-3</v>
      </c>
      <c r="H32" s="45">
        <f t="shared" si="2"/>
        <v>261</v>
      </c>
      <c r="I32" s="77">
        <f t="shared" si="4"/>
        <v>4.230831577241044E-3</v>
      </c>
      <c r="J32" s="44">
        <f t="shared" si="3"/>
        <v>231</v>
      </c>
    </row>
    <row r="33" spans="1:10">
      <c r="A33" s="95">
        <v>32</v>
      </c>
      <c r="B33" s="96" t="s">
        <v>124</v>
      </c>
      <c r="C33" s="44">
        <v>10774</v>
      </c>
      <c r="D33" s="44">
        <v>10720</v>
      </c>
      <c r="E33" s="98">
        <v>10679</v>
      </c>
      <c r="F33" s="75">
        <f t="shared" si="0"/>
        <v>5.312269307529603E-3</v>
      </c>
      <c r="G33" s="75">
        <f t="shared" si="1"/>
        <v>-8.8175236680898463E-3</v>
      </c>
      <c r="H33" s="45">
        <f t="shared" si="2"/>
        <v>-95</v>
      </c>
      <c r="I33" s="77">
        <f t="shared" si="4"/>
        <v>-1.5399578537850544E-3</v>
      </c>
      <c r="J33" s="44">
        <f t="shared" si="3"/>
        <v>-41</v>
      </c>
    </row>
    <row r="34" spans="1:10">
      <c r="A34" s="95">
        <v>33</v>
      </c>
      <c r="B34" s="96" t="s">
        <v>125</v>
      </c>
      <c r="C34" s="44">
        <v>39328</v>
      </c>
      <c r="D34" s="44">
        <v>43089</v>
      </c>
      <c r="E34" s="98">
        <v>43274</v>
      </c>
      <c r="F34" s="75">
        <f t="shared" ref="F34:F65" si="5">E34/$E$83</f>
        <v>2.1526654369700911E-2</v>
      </c>
      <c r="G34" s="75">
        <f t="shared" ref="G34:G65" si="6">(E34-C34)/C34</f>
        <v>0.10033563873067534</v>
      </c>
      <c r="H34" s="45">
        <f t="shared" ref="H34:H65" si="7">E34-C34</f>
        <v>3946</v>
      </c>
      <c r="I34" s="77">
        <f t="shared" si="4"/>
        <v>6.3964986221429723E-2</v>
      </c>
      <c r="J34" s="44">
        <f t="shared" ref="J34:J66" si="8">E34-D34</f>
        <v>185</v>
      </c>
    </row>
    <row r="35" spans="1:10">
      <c r="A35" s="95">
        <v>34</v>
      </c>
      <c r="B35" s="96" t="s">
        <v>126</v>
      </c>
      <c r="C35" s="44">
        <v>479854</v>
      </c>
      <c r="D35" s="44">
        <v>493230</v>
      </c>
      <c r="E35" s="98">
        <v>494669</v>
      </c>
      <c r="F35" s="75">
        <f t="shared" si="5"/>
        <v>0.24607312914002821</v>
      </c>
      <c r="G35" s="75">
        <f t="shared" si="6"/>
        <v>3.0873974167142507E-2</v>
      </c>
      <c r="H35" s="45">
        <f t="shared" si="7"/>
        <v>14815</v>
      </c>
      <c r="I35" s="77">
        <f t="shared" si="4"/>
        <v>0.24015237477711138</v>
      </c>
      <c r="J35" s="44">
        <f t="shared" si="8"/>
        <v>1439</v>
      </c>
    </row>
    <row r="36" spans="1:10">
      <c r="A36" s="95">
        <v>35</v>
      </c>
      <c r="B36" s="96" t="s">
        <v>127</v>
      </c>
      <c r="C36" s="44">
        <v>115342</v>
      </c>
      <c r="D36" s="44">
        <v>117219</v>
      </c>
      <c r="E36" s="98">
        <v>117679</v>
      </c>
      <c r="F36" s="75">
        <f t="shared" si="5"/>
        <v>5.8539426897722277E-2</v>
      </c>
      <c r="G36" s="75">
        <f t="shared" si="6"/>
        <v>2.026148324114373E-2</v>
      </c>
      <c r="H36" s="45">
        <f t="shared" si="7"/>
        <v>2337</v>
      </c>
      <c r="I36" s="77">
        <f t="shared" si="4"/>
        <v>3.7882963203112338E-2</v>
      </c>
      <c r="J36" s="44">
        <f t="shared" si="8"/>
        <v>460</v>
      </c>
    </row>
    <row r="37" spans="1:10">
      <c r="A37" s="95">
        <v>36</v>
      </c>
      <c r="B37" s="96" t="s">
        <v>128</v>
      </c>
      <c r="C37" s="44">
        <v>4382</v>
      </c>
      <c r="D37" s="44">
        <v>4372</v>
      </c>
      <c r="E37" s="98">
        <v>4402</v>
      </c>
      <c r="F37" s="75">
        <f t="shared" si="5"/>
        <v>2.1897752122619451E-3</v>
      </c>
      <c r="G37" s="75">
        <f t="shared" si="6"/>
        <v>4.5641259698767688E-3</v>
      </c>
      <c r="H37" s="45">
        <f t="shared" si="7"/>
        <v>20</v>
      </c>
      <c r="I37" s="77">
        <f t="shared" si="4"/>
        <v>3.2420165342843249E-4</v>
      </c>
      <c r="J37" s="44">
        <f t="shared" si="8"/>
        <v>30</v>
      </c>
    </row>
    <row r="38" spans="1:10">
      <c r="A38" s="95">
        <v>37</v>
      </c>
      <c r="B38" s="96" t="s">
        <v>129</v>
      </c>
      <c r="C38" s="44">
        <v>9334</v>
      </c>
      <c r="D38" s="44">
        <v>7595</v>
      </c>
      <c r="E38" s="98">
        <v>9258</v>
      </c>
      <c r="F38" s="75">
        <f t="shared" si="5"/>
        <v>4.6053927567290074E-3</v>
      </c>
      <c r="G38" s="75">
        <f t="shared" si="6"/>
        <v>-8.1422755517463041E-3</v>
      </c>
      <c r="H38" s="45">
        <f t="shared" si="7"/>
        <v>-76</v>
      </c>
      <c r="I38" s="77">
        <f t="shared" si="4"/>
        <v>-1.2319662830280434E-3</v>
      </c>
      <c r="J38" s="44">
        <f t="shared" si="8"/>
        <v>1663</v>
      </c>
    </row>
    <row r="39" spans="1:10">
      <c r="A39" s="95">
        <v>38</v>
      </c>
      <c r="B39" s="96" t="s">
        <v>130</v>
      </c>
      <c r="C39" s="44">
        <v>30301</v>
      </c>
      <c r="D39" s="44">
        <v>29650</v>
      </c>
      <c r="E39" s="98">
        <v>30682</v>
      </c>
      <c r="F39" s="75">
        <f t="shared" si="5"/>
        <v>1.5262763076470015E-2</v>
      </c>
      <c r="G39" s="75">
        <f t="shared" si="6"/>
        <v>1.2573842447443979E-2</v>
      </c>
      <c r="H39" s="45">
        <f t="shared" si="7"/>
        <v>381</v>
      </c>
      <c r="I39" s="77">
        <f t="shared" si="4"/>
        <v>6.1760414978116384E-3</v>
      </c>
      <c r="J39" s="44">
        <f t="shared" si="8"/>
        <v>1032</v>
      </c>
    </row>
    <row r="40" spans="1:10">
      <c r="A40" s="95">
        <v>39</v>
      </c>
      <c r="B40" s="96" t="s">
        <v>131</v>
      </c>
      <c r="C40" s="44">
        <v>9666</v>
      </c>
      <c r="D40" s="44">
        <v>9305</v>
      </c>
      <c r="E40" s="98">
        <v>9452</v>
      </c>
      <c r="F40" s="75">
        <f t="shared" si="5"/>
        <v>4.7018980704906649E-3</v>
      </c>
      <c r="G40" s="75">
        <f t="shared" si="6"/>
        <v>-2.2139457893647838E-2</v>
      </c>
      <c r="H40" s="45">
        <f t="shared" si="7"/>
        <v>-214</v>
      </c>
      <c r="I40" s="77">
        <f t="shared" si="4"/>
        <v>-3.4689576916842276E-3</v>
      </c>
      <c r="J40" s="44">
        <f t="shared" si="8"/>
        <v>147</v>
      </c>
    </row>
    <row r="41" spans="1:10">
      <c r="A41" s="95">
        <v>40</v>
      </c>
      <c r="B41" s="96" t="s">
        <v>132</v>
      </c>
      <c r="C41" s="44">
        <v>5231</v>
      </c>
      <c r="D41" s="44">
        <v>5041</v>
      </c>
      <c r="E41" s="98">
        <v>5205</v>
      </c>
      <c r="F41" s="75">
        <f t="shared" si="5"/>
        <v>2.5892276192238583E-3</v>
      </c>
      <c r="G41" s="75">
        <f t="shared" si="6"/>
        <v>-4.9703689543108389E-3</v>
      </c>
      <c r="H41" s="45">
        <f t="shared" si="7"/>
        <v>-26</v>
      </c>
      <c r="I41" s="77">
        <f t="shared" si="4"/>
        <v>-4.2146214945696221E-4</v>
      </c>
      <c r="J41" s="44">
        <f t="shared" si="8"/>
        <v>164</v>
      </c>
    </row>
    <row r="42" spans="1:10">
      <c r="A42" s="95">
        <v>41</v>
      </c>
      <c r="B42" s="96" t="s">
        <v>133</v>
      </c>
      <c r="C42" s="44">
        <v>29849</v>
      </c>
      <c r="D42" s="44">
        <v>35327</v>
      </c>
      <c r="E42" s="98">
        <v>35999</v>
      </c>
      <c r="F42" s="75">
        <f t="shared" si="5"/>
        <v>1.7907705103638746E-2</v>
      </c>
      <c r="G42" s="75">
        <f t="shared" si="6"/>
        <v>0.20603705316761031</v>
      </c>
      <c r="H42" s="45">
        <f t="shared" si="7"/>
        <v>6150</v>
      </c>
      <c r="I42" s="77">
        <f t="shared" si="4"/>
        <v>9.9692008429242987E-2</v>
      </c>
      <c r="J42" s="44">
        <f t="shared" si="8"/>
        <v>672</v>
      </c>
    </row>
    <row r="43" spans="1:10">
      <c r="A43" s="95">
        <v>42</v>
      </c>
      <c r="B43" s="96" t="s">
        <v>134</v>
      </c>
      <c r="C43" s="44">
        <v>56521</v>
      </c>
      <c r="D43" s="44">
        <v>57977</v>
      </c>
      <c r="E43" s="98">
        <v>58446</v>
      </c>
      <c r="F43" s="75">
        <f t="shared" si="5"/>
        <v>2.9073966845947673E-2</v>
      </c>
      <c r="G43" s="75">
        <f t="shared" si="6"/>
        <v>3.4058137683338936E-2</v>
      </c>
      <c r="H43" s="45">
        <f t="shared" si="7"/>
        <v>1925</v>
      </c>
      <c r="I43" s="77">
        <f t="shared" si="4"/>
        <v>3.1204409142486626E-2</v>
      </c>
      <c r="J43" s="44">
        <f t="shared" si="8"/>
        <v>469</v>
      </c>
    </row>
    <row r="44" spans="1:10">
      <c r="A44" s="95">
        <v>43</v>
      </c>
      <c r="B44" s="96" t="s">
        <v>135</v>
      </c>
      <c r="C44" s="44">
        <v>12572</v>
      </c>
      <c r="D44" s="44">
        <v>12474</v>
      </c>
      <c r="E44" s="98">
        <v>12462</v>
      </c>
      <c r="F44" s="75">
        <f t="shared" si="5"/>
        <v>6.1992227840091691E-3</v>
      </c>
      <c r="G44" s="75">
        <f t="shared" si="6"/>
        <v>-8.7496022908049639E-3</v>
      </c>
      <c r="H44" s="45">
        <f t="shared" si="7"/>
        <v>-110</v>
      </c>
      <c r="I44" s="77">
        <f t="shared" si="4"/>
        <v>-1.7831090938563786E-3</v>
      </c>
      <c r="J44" s="44">
        <f t="shared" si="8"/>
        <v>-12</v>
      </c>
    </row>
    <row r="45" spans="1:10">
      <c r="A45" s="95">
        <v>44</v>
      </c>
      <c r="B45" s="96" t="s">
        <v>136</v>
      </c>
      <c r="C45" s="44">
        <v>15542</v>
      </c>
      <c r="D45" s="44">
        <v>15509</v>
      </c>
      <c r="E45" s="98">
        <v>15594</v>
      </c>
      <c r="F45" s="75">
        <f t="shared" si="5"/>
        <v>7.7572364061819117E-3</v>
      </c>
      <c r="G45" s="75">
        <f t="shared" si="6"/>
        <v>3.3457727448204864E-3</v>
      </c>
      <c r="H45" s="45">
        <f t="shared" si="7"/>
        <v>52</v>
      </c>
      <c r="I45" s="77">
        <f t="shared" si="4"/>
        <v>8.4292429891392442E-4</v>
      </c>
      <c r="J45" s="44">
        <f t="shared" si="8"/>
        <v>85</v>
      </c>
    </row>
    <row r="46" spans="1:10">
      <c r="A46" s="95">
        <v>45</v>
      </c>
      <c r="B46" s="96" t="s">
        <v>137</v>
      </c>
      <c r="C46" s="44">
        <v>36064</v>
      </c>
      <c r="D46" s="44">
        <v>36007</v>
      </c>
      <c r="E46" s="98">
        <v>36209</v>
      </c>
      <c r="F46" s="75">
        <f t="shared" si="5"/>
        <v>1.8012169618535388E-2</v>
      </c>
      <c r="G46" s="75">
        <f t="shared" si="6"/>
        <v>4.0206299911268858E-3</v>
      </c>
      <c r="H46" s="45">
        <f t="shared" si="7"/>
        <v>145</v>
      </c>
      <c r="I46" s="77">
        <f t="shared" si="4"/>
        <v>2.3504619873561355E-3</v>
      </c>
      <c r="J46" s="44">
        <f t="shared" si="8"/>
        <v>202</v>
      </c>
    </row>
    <row r="47" spans="1:10">
      <c r="A47" s="95">
        <v>46</v>
      </c>
      <c r="B47" s="96" t="s">
        <v>138</v>
      </c>
      <c r="C47" s="44">
        <v>22086</v>
      </c>
      <c r="D47" s="44">
        <v>22208</v>
      </c>
      <c r="E47" s="98">
        <v>22407</v>
      </c>
      <c r="F47" s="75">
        <f t="shared" si="5"/>
        <v>1.114636373947147E-2</v>
      </c>
      <c r="G47" s="75">
        <f t="shared" si="6"/>
        <v>1.4534093996196686E-2</v>
      </c>
      <c r="H47" s="45">
        <f t="shared" si="7"/>
        <v>321</v>
      </c>
      <c r="I47" s="77">
        <f t="shared" si="4"/>
        <v>5.2034365375263417E-3</v>
      </c>
      <c r="J47" s="44">
        <f t="shared" si="8"/>
        <v>199</v>
      </c>
    </row>
    <row r="48" spans="1:10">
      <c r="A48" s="95">
        <v>47</v>
      </c>
      <c r="B48" s="96" t="s">
        <v>139</v>
      </c>
      <c r="C48" s="44">
        <v>9420</v>
      </c>
      <c r="D48" s="44">
        <v>9764</v>
      </c>
      <c r="E48" s="98">
        <v>9835</v>
      </c>
      <c r="F48" s="75">
        <f t="shared" si="5"/>
        <v>4.8924214476592986E-3</v>
      </c>
      <c r="G48" s="75">
        <f t="shared" si="6"/>
        <v>4.4055201698513798E-2</v>
      </c>
      <c r="H48" s="45">
        <f t="shared" si="7"/>
        <v>415</v>
      </c>
      <c r="I48" s="77">
        <f t="shared" si="4"/>
        <v>6.7271843086399745E-3</v>
      </c>
      <c r="J48" s="44">
        <f t="shared" si="8"/>
        <v>71</v>
      </c>
    </row>
    <row r="49" spans="1:10">
      <c r="A49" s="95">
        <v>48</v>
      </c>
      <c r="B49" s="96" t="s">
        <v>140</v>
      </c>
      <c r="C49" s="44">
        <v>37754</v>
      </c>
      <c r="D49" s="44">
        <v>36868</v>
      </c>
      <c r="E49" s="98">
        <v>37325</v>
      </c>
      <c r="F49" s="75">
        <f t="shared" si="5"/>
        <v>1.8567323897700386E-2</v>
      </c>
      <c r="G49" s="75">
        <f t="shared" si="6"/>
        <v>-1.1363034380462997E-2</v>
      </c>
      <c r="H49" s="45">
        <f t="shared" si="7"/>
        <v>-429</v>
      </c>
      <c r="I49" s="77">
        <f t="shared" si="4"/>
        <v>-6.9541254660398771E-3</v>
      </c>
      <c r="J49" s="44">
        <f t="shared" si="8"/>
        <v>457</v>
      </c>
    </row>
    <row r="50" spans="1:10">
      <c r="A50" s="95">
        <v>49</v>
      </c>
      <c r="B50" s="96" t="s">
        <v>141</v>
      </c>
      <c r="C50" s="44">
        <v>4098</v>
      </c>
      <c r="D50" s="44">
        <v>3957</v>
      </c>
      <c r="E50" s="98">
        <v>3975</v>
      </c>
      <c r="F50" s="75">
        <f t="shared" si="5"/>
        <v>1.9773640319721108E-3</v>
      </c>
      <c r="G50" s="75">
        <f t="shared" si="6"/>
        <v>-3.0014641288433383E-2</v>
      </c>
      <c r="H50" s="45">
        <f t="shared" si="7"/>
        <v>-123</v>
      </c>
      <c r="I50" s="77">
        <f t="shared" si="4"/>
        <v>-1.9938401685848598E-3</v>
      </c>
      <c r="J50" s="44">
        <f t="shared" si="8"/>
        <v>18</v>
      </c>
    </row>
    <row r="51" spans="1:10">
      <c r="A51" s="95">
        <v>50</v>
      </c>
      <c r="B51" s="96" t="s">
        <v>142</v>
      </c>
      <c r="C51" s="44">
        <v>9302</v>
      </c>
      <c r="D51" s="44">
        <v>9254</v>
      </c>
      <c r="E51" s="98">
        <v>9276</v>
      </c>
      <c r="F51" s="75">
        <f t="shared" si="5"/>
        <v>4.6143468580058617E-3</v>
      </c>
      <c r="G51" s="75">
        <f t="shared" si="6"/>
        <v>-2.7950978284239946E-3</v>
      </c>
      <c r="H51" s="45">
        <f t="shared" si="7"/>
        <v>-26</v>
      </c>
      <c r="I51" s="77">
        <f t="shared" si="4"/>
        <v>-4.2146214945696221E-4</v>
      </c>
      <c r="J51" s="44">
        <f t="shared" si="8"/>
        <v>22</v>
      </c>
    </row>
    <row r="52" spans="1:10">
      <c r="A52" s="95">
        <v>51</v>
      </c>
      <c r="B52" s="96" t="s">
        <v>143</v>
      </c>
      <c r="C52" s="44">
        <v>8422</v>
      </c>
      <c r="D52" s="44">
        <v>8497</v>
      </c>
      <c r="E52" s="98">
        <v>8523</v>
      </c>
      <c r="F52" s="75">
        <f t="shared" si="5"/>
        <v>4.2397669545907674E-3</v>
      </c>
      <c r="G52" s="75">
        <f t="shared" si="6"/>
        <v>1.1992400854903823E-2</v>
      </c>
      <c r="H52" s="45">
        <f t="shared" si="7"/>
        <v>101</v>
      </c>
      <c r="I52" s="77">
        <f t="shared" si="4"/>
        <v>1.6372183498135841E-3</v>
      </c>
      <c r="J52" s="44">
        <f t="shared" si="8"/>
        <v>26</v>
      </c>
    </row>
    <row r="53" spans="1:10">
      <c r="A53" s="95">
        <v>52</v>
      </c>
      <c r="B53" s="96" t="s">
        <v>144</v>
      </c>
      <c r="C53" s="44">
        <v>15229</v>
      </c>
      <c r="D53" s="44">
        <v>15049</v>
      </c>
      <c r="E53" s="98">
        <v>15198</v>
      </c>
      <c r="F53" s="75">
        <f t="shared" si="5"/>
        <v>7.5602461780911049E-3</v>
      </c>
      <c r="G53" s="75">
        <f t="shared" si="6"/>
        <v>-2.0355899927769388E-3</v>
      </c>
      <c r="H53" s="45">
        <f t="shared" si="7"/>
        <v>-31</v>
      </c>
      <c r="I53" s="77">
        <f t="shared" si="4"/>
        <v>-5.025125628140704E-4</v>
      </c>
      <c r="J53" s="44">
        <f t="shared" si="8"/>
        <v>149</v>
      </c>
    </row>
    <row r="54" spans="1:10">
      <c r="A54" s="95">
        <v>53</v>
      </c>
      <c r="B54" s="96" t="s">
        <v>145</v>
      </c>
      <c r="C54" s="44">
        <v>7681</v>
      </c>
      <c r="D54" s="44">
        <v>7278</v>
      </c>
      <c r="E54" s="98">
        <v>7412</v>
      </c>
      <c r="F54" s="75">
        <f t="shared" si="5"/>
        <v>3.6870999257804494E-3</v>
      </c>
      <c r="G54" s="75">
        <f t="shared" si="6"/>
        <v>-3.5021481577919539E-2</v>
      </c>
      <c r="H54" s="45">
        <f t="shared" si="7"/>
        <v>-269</v>
      </c>
      <c r="I54" s="77">
        <f t="shared" si="4"/>
        <v>-4.3605122386124167E-3</v>
      </c>
      <c r="J54" s="44">
        <f t="shared" si="8"/>
        <v>134</v>
      </c>
    </row>
    <row r="55" spans="1:10">
      <c r="A55" s="95">
        <v>54</v>
      </c>
      <c r="B55" s="96" t="s">
        <v>146</v>
      </c>
      <c r="C55" s="44">
        <v>24606</v>
      </c>
      <c r="D55" s="44">
        <v>25332</v>
      </c>
      <c r="E55" s="98">
        <v>25487</v>
      </c>
      <c r="F55" s="75">
        <f t="shared" si="5"/>
        <v>1.267850995795552E-2</v>
      </c>
      <c r="G55" s="75">
        <f t="shared" si="6"/>
        <v>3.580427537998862E-2</v>
      </c>
      <c r="H55" s="45">
        <f t="shared" si="7"/>
        <v>881</v>
      </c>
      <c r="I55" s="77">
        <f t="shared" si="4"/>
        <v>1.4281082833522451E-2</v>
      </c>
      <c r="J55" s="44">
        <f t="shared" si="8"/>
        <v>155</v>
      </c>
    </row>
    <row r="56" spans="1:10">
      <c r="A56" s="95">
        <v>55</v>
      </c>
      <c r="B56" s="96" t="s">
        <v>147</v>
      </c>
      <c r="C56" s="44">
        <v>25510</v>
      </c>
      <c r="D56" s="44">
        <v>29605</v>
      </c>
      <c r="E56" s="98">
        <v>29764</v>
      </c>
      <c r="F56" s="75">
        <f t="shared" si="5"/>
        <v>1.4806103911350418E-2</v>
      </c>
      <c r="G56" s="75">
        <f t="shared" si="6"/>
        <v>0.16675813406507253</v>
      </c>
      <c r="H56" s="45">
        <f t="shared" si="7"/>
        <v>4254</v>
      </c>
      <c r="I56" s="77">
        <f t="shared" si="4"/>
        <v>6.8957691684227593E-2</v>
      </c>
      <c r="J56" s="44">
        <f t="shared" si="8"/>
        <v>159</v>
      </c>
    </row>
    <row r="57" spans="1:10">
      <c r="A57" s="95">
        <v>56</v>
      </c>
      <c r="B57" s="96" t="s">
        <v>148</v>
      </c>
      <c r="C57" s="44">
        <v>2993</v>
      </c>
      <c r="D57" s="44">
        <v>3115</v>
      </c>
      <c r="E57" s="98">
        <v>3125</v>
      </c>
      <c r="F57" s="75">
        <f t="shared" si="5"/>
        <v>1.554531471676188E-3</v>
      </c>
      <c r="G57" s="75">
        <f t="shared" si="6"/>
        <v>4.4102906782492485E-2</v>
      </c>
      <c r="H57" s="45">
        <f t="shared" si="7"/>
        <v>132</v>
      </c>
      <c r="I57" s="77">
        <f t="shared" si="4"/>
        <v>2.1397309126276543E-3</v>
      </c>
      <c r="J57" s="44">
        <f t="shared" si="8"/>
        <v>10</v>
      </c>
    </row>
    <row r="58" spans="1:10">
      <c r="A58" s="95">
        <v>57</v>
      </c>
      <c r="B58" s="96" t="s">
        <v>149</v>
      </c>
      <c r="C58" s="44">
        <v>4751</v>
      </c>
      <c r="D58" s="44">
        <v>4685</v>
      </c>
      <c r="E58" s="98">
        <v>4712</v>
      </c>
      <c r="F58" s="75">
        <f t="shared" si="5"/>
        <v>2.3439847342522232E-3</v>
      </c>
      <c r="G58" s="75">
        <f t="shared" si="6"/>
        <v>-8.2087981477583661E-3</v>
      </c>
      <c r="H58" s="45">
        <f t="shared" si="7"/>
        <v>-39</v>
      </c>
      <c r="I58" s="77">
        <f t="shared" si="4"/>
        <v>-6.321932241854434E-4</v>
      </c>
      <c r="J58" s="44">
        <f t="shared" si="8"/>
        <v>27</v>
      </c>
    </row>
    <row r="59" spans="1:10">
      <c r="A59" s="95">
        <v>58</v>
      </c>
      <c r="B59" s="96" t="s">
        <v>150</v>
      </c>
      <c r="C59" s="44">
        <v>11864</v>
      </c>
      <c r="D59" s="44">
        <v>11838</v>
      </c>
      <c r="E59" s="98">
        <v>11915</v>
      </c>
      <c r="F59" s="75">
        <f t="shared" si="5"/>
        <v>5.9271175952069688E-3</v>
      </c>
      <c r="G59" s="75">
        <f t="shared" si="6"/>
        <v>4.2987188132164534E-3</v>
      </c>
      <c r="H59" s="45">
        <f t="shared" si="7"/>
        <v>51</v>
      </c>
      <c r="I59" s="77">
        <f t="shared" si="4"/>
        <v>8.2671421624250284E-4</v>
      </c>
      <c r="J59" s="44">
        <f t="shared" si="8"/>
        <v>77</v>
      </c>
    </row>
    <row r="60" spans="1:10">
      <c r="A60" s="95">
        <v>59</v>
      </c>
      <c r="B60" s="96" t="s">
        <v>151</v>
      </c>
      <c r="C60" s="44">
        <v>23323</v>
      </c>
      <c r="D60" s="44">
        <v>23485</v>
      </c>
      <c r="E60" s="98">
        <v>23595</v>
      </c>
      <c r="F60" s="75">
        <f t="shared" si="5"/>
        <v>1.1737334423743889E-2</v>
      </c>
      <c r="G60" s="75">
        <f t="shared" si="6"/>
        <v>1.1662307593362776E-2</v>
      </c>
      <c r="H60" s="45">
        <f t="shared" si="7"/>
        <v>272</v>
      </c>
      <c r="I60" s="77">
        <f t="shared" si="4"/>
        <v>4.4091424866266821E-3</v>
      </c>
      <c r="J60" s="44">
        <f t="shared" si="8"/>
        <v>110</v>
      </c>
    </row>
    <row r="61" spans="1:10">
      <c r="A61" s="95">
        <v>60</v>
      </c>
      <c r="B61" s="96" t="s">
        <v>152</v>
      </c>
      <c r="C61" s="44">
        <v>12529</v>
      </c>
      <c r="D61" s="44">
        <v>12265</v>
      </c>
      <c r="E61" s="98">
        <v>12344</v>
      </c>
      <c r="F61" s="75">
        <f t="shared" si="5"/>
        <v>6.1405236756386762E-3</v>
      </c>
      <c r="G61" s="75">
        <f t="shared" si="6"/>
        <v>-1.4765743475137681E-2</v>
      </c>
      <c r="H61" s="45">
        <f t="shared" si="7"/>
        <v>-185</v>
      </c>
      <c r="I61" s="77">
        <f t="shared" si="4"/>
        <v>-2.9988652942130006E-3</v>
      </c>
      <c r="J61" s="44">
        <f t="shared" si="8"/>
        <v>79</v>
      </c>
    </row>
    <row r="62" spans="1:10">
      <c r="A62" s="95">
        <v>61</v>
      </c>
      <c r="B62" s="96" t="s">
        <v>153</v>
      </c>
      <c r="C62" s="44">
        <v>17758</v>
      </c>
      <c r="D62" s="44">
        <v>17694</v>
      </c>
      <c r="E62" s="98">
        <v>17685</v>
      </c>
      <c r="F62" s="75">
        <f t="shared" si="5"/>
        <v>8.7974045045098818E-3</v>
      </c>
      <c r="G62" s="75">
        <f t="shared" si="6"/>
        <v>-4.1108232909111385E-3</v>
      </c>
      <c r="H62" s="45">
        <f t="shared" si="7"/>
        <v>-73</v>
      </c>
      <c r="I62" s="77">
        <f t="shared" si="4"/>
        <v>-1.1833360350137787E-3</v>
      </c>
      <c r="J62" s="44">
        <f t="shared" si="8"/>
        <v>-9</v>
      </c>
    </row>
    <row r="63" spans="1:10">
      <c r="A63" s="95">
        <v>62</v>
      </c>
      <c r="B63" s="96" t="s">
        <v>154</v>
      </c>
      <c r="C63" s="44">
        <v>1874</v>
      </c>
      <c r="D63" s="44">
        <v>1964</v>
      </c>
      <c r="E63" s="98">
        <v>1961</v>
      </c>
      <c r="F63" s="75">
        <f t="shared" si="5"/>
        <v>9.7549958910624144E-4</v>
      </c>
      <c r="G63" s="75">
        <f t="shared" si="6"/>
        <v>4.6424759871931696E-2</v>
      </c>
      <c r="H63" s="45">
        <f t="shared" si="7"/>
        <v>87</v>
      </c>
      <c r="I63" s="77">
        <f t="shared" si="4"/>
        <v>1.4102771924136813E-3</v>
      </c>
      <c r="J63" s="44">
        <f t="shared" si="8"/>
        <v>-3</v>
      </c>
    </row>
    <row r="64" spans="1:10">
      <c r="A64" s="95">
        <v>63</v>
      </c>
      <c r="B64" s="96" t="s">
        <v>155</v>
      </c>
      <c r="C64" s="44">
        <v>28964</v>
      </c>
      <c r="D64" s="44">
        <v>29173</v>
      </c>
      <c r="E64" s="98">
        <v>29602</v>
      </c>
      <c r="F64" s="75">
        <f t="shared" si="5"/>
        <v>1.4725516999858725E-2</v>
      </c>
      <c r="G64" s="75">
        <f t="shared" si="6"/>
        <v>2.2027344289462781E-2</v>
      </c>
      <c r="H64" s="45">
        <f t="shared" si="7"/>
        <v>638</v>
      </c>
      <c r="I64" s="77">
        <f t="shared" si="4"/>
        <v>1.0342032744366996E-2</v>
      </c>
      <c r="J64" s="44">
        <f t="shared" si="8"/>
        <v>429</v>
      </c>
    </row>
    <row r="65" spans="1:10">
      <c r="A65" s="95">
        <v>64</v>
      </c>
      <c r="B65" s="96" t="s">
        <v>156</v>
      </c>
      <c r="C65" s="44">
        <v>11509</v>
      </c>
      <c r="D65" s="44">
        <v>11328</v>
      </c>
      <c r="E65" s="98">
        <v>11350</v>
      </c>
      <c r="F65" s="75">
        <f t="shared" si="5"/>
        <v>5.6460583051279141E-3</v>
      </c>
      <c r="G65" s="75">
        <f t="shared" si="6"/>
        <v>-1.3815275002172212E-2</v>
      </c>
      <c r="H65" s="45">
        <f t="shared" si="7"/>
        <v>-159</v>
      </c>
      <c r="I65" s="77">
        <f t="shared" si="4"/>
        <v>-2.5774031447560381E-3</v>
      </c>
      <c r="J65" s="44">
        <f t="shared" si="8"/>
        <v>22</v>
      </c>
    </row>
    <row r="66" spans="1:10">
      <c r="A66" s="95">
        <v>65</v>
      </c>
      <c r="B66" s="96" t="s">
        <v>157</v>
      </c>
      <c r="C66" s="44">
        <v>11884</v>
      </c>
      <c r="D66" s="44">
        <v>12330</v>
      </c>
      <c r="E66" s="98">
        <v>12500</v>
      </c>
      <c r="F66" s="75">
        <f t="shared" ref="F66:F83" si="9">E66/$E$83</f>
        <v>6.2181258867047519E-3</v>
      </c>
      <c r="G66" s="75">
        <f t="shared" ref="G66:G83" si="10">(E66-C66)/C66</f>
        <v>5.1834399192191183E-2</v>
      </c>
      <c r="H66" s="45">
        <f t="shared" ref="H66:H83" si="11">E66-C66</f>
        <v>616</v>
      </c>
      <c r="I66" s="77">
        <f t="shared" si="4"/>
        <v>9.98541092559572E-3</v>
      </c>
      <c r="J66" s="44">
        <f t="shared" si="8"/>
        <v>170</v>
      </c>
    </row>
    <row r="67" spans="1:10">
      <c r="A67" s="95">
        <v>66</v>
      </c>
      <c r="B67" s="96" t="s">
        <v>158</v>
      </c>
      <c r="C67" s="44">
        <v>9964</v>
      </c>
      <c r="D67" s="44">
        <v>9877</v>
      </c>
      <c r="E67" s="98">
        <v>9912</v>
      </c>
      <c r="F67" s="75">
        <f t="shared" si="9"/>
        <v>4.9307251031213998E-3</v>
      </c>
      <c r="G67" s="75">
        <f t="shared" si="10"/>
        <v>-5.2187876354877561E-3</v>
      </c>
      <c r="H67" s="45">
        <f t="shared" si="11"/>
        <v>-52</v>
      </c>
      <c r="I67" s="77">
        <f t="shared" ref="I67:I83" si="12">H67/$H$83</f>
        <v>-8.4292429891392442E-4</v>
      </c>
      <c r="J67" s="44">
        <f t="shared" ref="J67:J83" si="13">E67-D67</f>
        <v>35</v>
      </c>
    </row>
    <row r="68" spans="1:10">
      <c r="A68" s="95">
        <v>67</v>
      </c>
      <c r="B68" s="96" t="s">
        <v>159</v>
      </c>
      <c r="C68" s="44">
        <v>11781</v>
      </c>
      <c r="D68" s="44">
        <v>11381</v>
      </c>
      <c r="E68" s="98">
        <v>11353</v>
      </c>
      <c r="F68" s="75">
        <f t="shared" si="9"/>
        <v>5.6475506553407238E-3</v>
      </c>
      <c r="G68" s="75">
        <f t="shared" si="10"/>
        <v>-3.6329683388506916E-2</v>
      </c>
      <c r="H68" s="45">
        <f t="shared" si="11"/>
        <v>-428</v>
      </c>
      <c r="I68" s="77">
        <f t="shared" si="12"/>
        <v>-6.9379153833684553E-3</v>
      </c>
      <c r="J68" s="44">
        <f t="shared" si="13"/>
        <v>-28</v>
      </c>
    </row>
    <row r="69" spans="1:10">
      <c r="A69" s="95">
        <v>68</v>
      </c>
      <c r="B69" s="96" t="s">
        <v>160</v>
      </c>
      <c r="C69" s="44">
        <v>9999</v>
      </c>
      <c r="D69" s="44">
        <v>10258</v>
      </c>
      <c r="E69" s="98">
        <v>10317</v>
      </c>
      <c r="F69" s="75">
        <f t="shared" si="9"/>
        <v>5.1321923818506334E-3</v>
      </c>
      <c r="G69" s="75">
        <f t="shared" si="10"/>
        <v>3.1803180318031803E-2</v>
      </c>
      <c r="H69" s="45">
        <f t="shared" si="11"/>
        <v>318</v>
      </c>
      <c r="I69" s="77">
        <f t="shared" si="12"/>
        <v>5.1548062895120763E-3</v>
      </c>
      <c r="J69" s="44">
        <f t="shared" si="13"/>
        <v>59</v>
      </c>
    </row>
    <row r="70" spans="1:10">
      <c r="A70" s="95">
        <v>69</v>
      </c>
      <c r="B70" s="96" t="s">
        <v>161</v>
      </c>
      <c r="C70" s="44">
        <v>1629</v>
      </c>
      <c r="D70" s="44">
        <v>1638</v>
      </c>
      <c r="E70" s="98">
        <v>1630</v>
      </c>
      <c r="F70" s="75">
        <f t="shared" si="9"/>
        <v>8.1084361562629961E-4</v>
      </c>
      <c r="G70" s="75">
        <f t="shared" si="10"/>
        <v>6.1387354205033758E-4</v>
      </c>
      <c r="H70" s="45">
        <f t="shared" si="11"/>
        <v>1</v>
      </c>
      <c r="I70" s="77">
        <f t="shared" si="12"/>
        <v>1.6210082671421625E-5</v>
      </c>
      <c r="J70" s="44">
        <f t="shared" si="13"/>
        <v>-8</v>
      </c>
    </row>
    <row r="71" spans="1:10">
      <c r="A71" s="95">
        <v>70</v>
      </c>
      <c r="B71" s="96" t="s">
        <v>162</v>
      </c>
      <c r="C71" s="44">
        <v>6553</v>
      </c>
      <c r="D71" s="44">
        <v>6527</v>
      </c>
      <c r="E71" s="98">
        <v>6580</v>
      </c>
      <c r="F71" s="75">
        <f t="shared" si="9"/>
        <v>3.2732214667613811E-3</v>
      </c>
      <c r="G71" s="75">
        <f t="shared" si="10"/>
        <v>4.1202502670532578E-3</v>
      </c>
      <c r="H71" s="45">
        <f t="shared" si="11"/>
        <v>27</v>
      </c>
      <c r="I71" s="77">
        <f t="shared" si="12"/>
        <v>4.3767223212838385E-4</v>
      </c>
      <c r="J71" s="44">
        <f t="shared" si="13"/>
        <v>53</v>
      </c>
    </row>
    <row r="72" spans="1:10">
      <c r="A72" s="95">
        <v>71</v>
      </c>
      <c r="B72" s="96" t="s">
        <v>163</v>
      </c>
      <c r="C72" s="44">
        <v>5791</v>
      </c>
      <c r="D72" s="44">
        <v>5658</v>
      </c>
      <c r="E72" s="98">
        <v>5719</v>
      </c>
      <c r="F72" s="75">
        <f t="shared" si="9"/>
        <v>2.844916955685158E-3</v>
      </c>
      <c r="G72" s="75">
        <f t="shared" si="10"/>
        <v>-1.2433085822828528E-2</v>
      </c>
      <c r="H72" s="45">
        <f t="shared" si="11"/>
        <v>-72</v>
      </c>
      <c r="I72" s="77">
        <f t="shared" si="12"/>
        <v>-1.1671259523423569E-3</v>
      </c>
      <c r="J72" s="44">
        <f t="shared" si="13"/>
        <v>61</v>
      </c>
    </row>
    <row r="73" spans="1:10">
      <c r="A73" s="95">
        <v>72</v>
      </c>
      <c r="B73" s="96" t="s">
        <v>164</v>
      </c>
      <c r="C73" s="44">
        <v>5931</v>
      </c>
      <c r="D73" s="44">
        <v>5742</v>
      </c>
      <c r="E73" s="98">
        <v>5833</v>
      </c>
      <c r="F73" s="75">
        <f t="shared" si="9"/>
        <v>2.9016262637719054E-3</v>
      </c>
      <c r="G73" s="75">
        <f t="shared" si="10"/>
        <v>-1.652335187995279E-2</v>
      </c>
      <c r="H73" s="45">
        <f t="shared" si="11"/>
        <v>-98</v>
      </c>
      <c r="I73" s="77">
        <f t="shared" si="12"/>
        <v>-1.5885881017993191E-3</v>
      </c>
      <c r="J73" s="44">
        <f t="shared" si="13"/>
        <v>91</v>
      </c>
    </row>
    <row r="74" spans="1:10">
      <c r="A74" s="95">
        <v>73</v>
      </c>
      <c r="B74" s="96" t="s">
        <v>165</v>
      </c>
      <c r="C74" s="44">
        <v>4879</v>
      </c>
      <c r="D74" s="44">
        <v>4880</v>
      </c>
      <c r="E74" s="98">
        <v>4862</v>
      </c>
      <c r="F74" s="75">
        <f t="shared" si="9"/>
        <v>2.4186022448926801E-3</v>
      </c>
      <c r="G74" s="75">
        <f t="shared" si="10"/>
        <v>-3.4843205574912892E-3</v>
      </c>
      <c r="H74" s="45">
        <f t="shared" si="11"/>
        <v>-17</v>
      </c>
      <c r="I74" s="77">
        <f t="shared" si="12"/>
        <v>-2.7557140541416763E-4</v>
      </c>
      <c r="J74" s="44">
        <f t="shared" si="13"/>
        <v>-18</v>
      </c>
    </row>
    <row r="75" spans="1:10">
      <c r="A75" s="95">
        <v>74</v>
      </c>
      <c r="B75" s="96" t="s">
        <v>166</v>
      </c>
      <c r="C75" s="44">
        <v>4106</v>
      </c>
      <c r="D75" s="44">
        <v>4052</v>
      </c>
      <c r="E75" s="98">
        <v>4068</v>
      </c>
      <c r="F75" s="75">
        <f t="shared" si="9"/>
        <v>2.0236268885691945E-3</v>
      </c>
      <c r="G75" s="75">
        <f t="shared" si="10"/>
        <v>-9.2547491475888938E-3</v>
      </c>
      <c r="H75" s="45">
        <f t="shared" si="11"/>
        <v>-38</v>
      </c>
      <c r="I75" s="77">
        <f t="shared" si="12"/>
        <v>-6.1598314151402171E-4</v>
      </c>
      <c r="J75" s="44">
        <f t="shared" si="13"/>
        <v>16</v>
      </c>
    </row>
    <row r="76" spans="1:10">
      <c r="A76" s="95">
        <v>75</v>
      </c>
      <c r="B76" s="96" t="s">
        <v>167</v>
      </c>
      <c r="C76" s="44">
        <v>1967</v>
      </c>
      <c r="D76" s="44">
        <v>1961</v>
      </c>
      <c r="E76" s="98">
        <v>1974</v>
      </c>
      <c r="F76" s="75">
        <f t="shared" si="9"/>
        <v>9.8196644002841445E-4</v>
      </c>
      <c r="G76" s="75">
        <f t="shared" si="10"/>
        <v>3.5587188612099642E-3</v>
      </c>
      <c r="H76" s="45">
        <f t="shared" si="11"/>
        <v>7</v>
      </c>
      <c r="I76" s="77">
        <f t="shared" si="12"/>
        <v>1.1347057869995137E-4</v>
      </c>
      <c r="J76" s="44">
        <f t="shared" si="13"/>
        <v>13</v>
      </c>
    </row>
    <row r="77" spans="1:10">
      <c r="A77" s="95">
        <v>76</v>
      </c>
      <c r="B77" s="96" t="s">
        <v>168</v>
      </c>
      <c r="C77" s="44">
        <v>3375</v>
      </c>
      <c r="D77" s="44">
        <v>3425</v>
      </c>
      <c r="E77" s="98">
        <v>3466</v>
      </c>
      <c r="F77" s="75">
        <f t="shared" si="9"/>
        <v>1.7241619458654934E-3</v>
      </c>
      <c r="G77" s="75">
        <f t="shared" si="10"/>
        <v>2.6962962962962963E-2</v>
      </c>
      <c r="H77" s="45">
        <f t="shared" si="11"/>
        <v>91</v>
      </c>
      <c r="I77" s="77">
        <f t="shared" si="12"/>
        <v>1.4751175230993678E-3</v>
      </c>
      <c r="J77" s="44">
        <f t="shared" si="13"/>
        <v>41</v>
      </c>
    </row>
    <row r="78" spans="1:10">
      <c r="A78" s="95">
        <v>77</v>
      </c>
      <c r="B78" s="96" t="s">
        <v>169</v>
      </c>
      <c r="C78" s="44">
        <v>6810</v>
      </c>
      <c r="D78" s="44">
        <v>6878</v>
      </c>
      <c r="E78" s="98">
        <v>6903</v>
      </c>
      <c r="F78" s="75">
        <f t="shared" si="9"/>
        <v>3.4338978396738318E-3</v>
      </c>
      <c r="G78" s="75">
        <f t="shared" si="10"/>
        <v>1.3656387665198238E-2</v>
      </c>
      <c r="H78" s="45">
        <f t="shared" si="11"/>
        <v>93</v>
      </c>
      <c r="I78" s="77">
        <f t="shared" si="12"/>
        <v>1.507537688442211E-3</v>
      </c>
      <c r="J78" s="44">
        <f t="shared" si="13"/>
        <v>25</v>
      </c>
    </row>
    <row r="79" spans="1:10">
      <c r="A79" s="95">
        <v>78</v>
      </c>
      <c r="B79" s="96" t="s">
        <v>170</v>
      </c>
      <c r="C79" s="44">
        <v>4637</v>
      </c>
      <c r="D79" s="44">
        <v>4667</v>
      </c>
      <c r="E79" s="98">
        <v>4679</v>
      </c>
      <c r="F79" s="75">
        <f t="shared" si="9"/>
        <v>2.3275688819113225E-3</v>
      </c>
      <c r="G79" s="75">
        <f t="shared" si="10"/>
        <v>9.0575803321112786E-3</v>
      </c>
      <c r="H79" s="45">
        <f t="shared" si="11"/>
        <v>42</v>
      </c>
      <c r="I79" s="77">
        <f t="shared" si="12"/>
        <v>6.8082347219970826E-4</v>
      </c>
      <c r="J79" s="44">
        <f t="shared" si="13"/>
        <v>12</v>
      </c>
    </row>
    <row r="80" spans="1:10">
      <c r="A80" s="95">
        <v>79</v>
      </c>
      <c r="B80" s="96" t="s">
        <v>171</v>
      </c>
      <c r="C80" s="44">
        <v>3331</v>
      </c>
      <c r="D80" s="44">
        <v>3475</v>
      </c>
      <c r="E80" s="98">
        <v>3501</v>
      </c>
      <c r="F80" s="75">
        <f t="shared" si="9"/>
        <v>1.7415726983482668E-3</v>
      </c>
      <c r="G80" s="75">
        <f t="shared" si="10"/>
        <v>5.103572500750525E-2</v>
      </c>
      <c r="H80" s="45">
        <f t="shared" si="11"/>
        <v>170</v>
      </c>
      <c r="I80" s="77">
        <f t="shared" si="12"/>
        <v>2.7557140541416762E-3</v>
      </c>
      <c r="J80" s="44">
        <f t="shared" si="13"/>
        <v>26</v>
      </c>
    </row>
    <row r="81" spans="1:10">
      <c r="A81" s="95">
        <v>80</v>
      </c>
      <c r="B81" s="96" t="s">
        <v>172</v>
      </c>
      <c r="C81" s="44">
        <v>10688</v>
      </c>
      <c r="D81" s="44">
        <v>10864</v>
      </c>
      <c r="E81" s="98">
        <v>10960</v>
      </c>
      <c r="F81" s="75">
        <f t="shared" si="9"/>
        <v>5.4520527774627259E-3</v>
      </c>
      <c r="G81" s="75">
        <f t="shared" si="10"/>
        <v>2.5449101796407185E-2</v>
      </c>
      <c r="H81" s="45">
        <f t="shared" si="11"/>
        <v>272</v>
      </c>
      <c r="I81" s="77">
        <f t="shared" si="12"/>
        <v>4.4091424866266821E-3</v>
      </c>
      <c r="J81" s="44">
        <f t="shared" si="13"/>
        <v>96</v>
      </c>
    </row>
    <row r="82" spans="1:10" ht="15" thickBot="1">
      <c r="A82" s="95">
        <v>81</v>
      </c>
      <c r="B82" s="96" t="s">
        <v>173</v>
      </c>
      <c r="C82" s="44">
        <v>8371</v>
      </c>
      <c r="D82" s="44">
        <v>8625</v>
      </c>
      <c r="E82" s="98">
        <v>8762</v>
      </c>
      <c r="F82" s="75">
        <f t="shared" si="9"/>
        <v>4.3586575215445629E-3</v>
      </c>
      <c r="G82" s="75">
        <f t="shared" si="10"/>
        <v>4.6708875881017797E-2</v>
      </c>
      <c r="H82" s="45">
        <f t="shared" si="11"/>
        <v>391</v>
      </c>
      <c r="I82" s="77">
        <f t="shared" si="12"/>
        <v>6.3381423245258547E-3</v>
      </c>
      <c r="J82" s="44">
        <f t="shared" si="13"/>
        <v>137</v>
      </c>
    </row>
    <row r="83" spans="1:10" s="11" customFormat="1" ht="15" thickBot="1">
      <c r="A83" s="124" t="s">
        <v>174</v>
      </c>
      <c r="B83" s="125"/>
      <c r="C83" s="83">
        <v>1948562</v>
      </c>
      <c r="D83" s="83">
        <v>1996411</v>
      </c>
      <c r="E83" s="100">
        <v>2010252</v>
      </c>
      <c r="F83" s="84">
        <f t="shared" si="9"/>
        <v>1</v>
      </c>
      <c r="G83" s="84">
        <f t="shared" si="10"/>
        <v>3.1659244098981708E-2</v>
      </c>
      <c r="H83" s="82">
        <f t="shared" si="11"/>
        <v>61690</v>
      </c>
      <c r="I83" s="85">
        <f t="shared" si="12"/>
        <v>1</v>
      </c>
      <c r="J83" s="83">
        <f t="shared" si="13"/>
        <v>13841</v>
      </c>
    </row>
    <row r="84" spans="1:10">
      <c r="C84" s="8"/>
      <c r="D84" s="8"/>
      <c r="E84" s="8"/>
      <c r="I84" s="16"/>
    </row>
  </sheetData>
  <mergeCells count="1">
    <mergeCell ref="A83:B8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rgb="FF002060"/>
  </sheetPr>
  <dimension ref="A1:K84"/>
  <sheetViews>
    <sheetView workbookViewId="0">
      <pane ySplit="1" topLeftCell="A80" activePane="bottomLeft" state="frozen"/>
      <selection activeCell="W1" sqref="W1"/>
      <selection pane="bottomLeft" activeCell="C86" sqref="C86"/>
    </sheetView>
  </sheetViews>
  <sheetFormatPr defaultColWidth="9.1796875" defaultRowHeight="14.5"/>
  <cols>
    <col min="1" max="1" width="11.81640625" style="7" customWidth="1"/>
    <col min="2" max="2" width="16.453125" style="7" bestFit="1" customWidth="1"/>
    <col min="3" max="3" width="12" style="7" customWidth="1"/>
    <col min="4" max="4" width="12" style="7" bestFit="1" customWidth="1"/>
    <col min="5" max="5" width="12" style="7" customWidth="1"/>
    <col min="6" max="6" width="18.1796875" style="7" customWidth="1"/>
    <col min="7" max="7" width="30.453125" style="7" customWidth="1"/>
    <col min="8" max="8" width="27.453125" style="7" customWidth="1"/>
    <col min="9" max="9" width="22.26953125" style="7" customWidth="1"/>
    <col min="10" max="10" width="25.1796875" style="7" customWidth="1"/>
    <col min="11" max="16384" width="9.1796875" style="7"/>
  </cols>
  <sheetData>
    <row r="1" spans="1:11" ht="44" thickBot="1">
      <c r="A1" s="4" t="s">
        <v>92</v>
      </c>
      <c r="B1" s="4" t="s">
        <v>175</v>
      </c>
      <c r="C1" s="4">
        <v>41821</v>
      </c>
      <c r="D1" s="4">
        <v>42156</v>
      </c>
      <c r="E1" s="4">
        <v>42186</v>
      </c>
      <c r="F1" s="1" t="s">
        <v>273</v>
      </c>
      <c r="G1" s="1" t="s">
        <v>280</v>
      </c>
      <c r="H1" s="1" t="s">
        <v>281</v>
      </c>
      <c r="I1" s="1" t="s">
        <v>275</v>
      </c>
      <c r="J1" s="31" t="s">
        <v>282</v>
      </c>
    </row>
    <row r="2" spans="1:11">
      <c r="A2" s="93">
        <v>1</v>
      </c>
      <c r="B2" s="94" t="s">
        <v>93</v>
      </c>
      <c r="C2" s="73">
        <v>19613</v>
      </c>
      <c r="D2" s="73">
        <v>18311</v>
      </c>
      <c r="E2" s="101">
        <v>18186</v>
      </c>
      <c r="F2" s="74">
        <f>E2/864468</f>
        <v>2.1037215952470191E-2</v>
      </c>
      <c r="G2" s="74">
        <f t="shared" ref="G2:G33" si="0">(E2-C2)/C2</f>
        <v>-7.2757864681588735E-2</v>
      </c>
      <c r="H2" s="72">
        <f t="shared" ref="H2:H33" si="1">E2-C2</f>
        <v>-1427</v>
      </c>
      <c r="I2" s="76">
        <f>H2/$H$83</f>
        <v>1.4500706236218233E-2</v>
      </c>
      <c r="J2" s="73">
        <f t="shared" ref="J2:J33" si="2">E2-D2</f>
        <v>-125</v>
      </c>
      <c r="K2" s="10"/>
    </row>
    <row r="3" spans="1:11">
      <c r="A3" s="95">
        <v>2</v>
      </c>
      <c r="B3" s="96" t="s">
        <v>94</v>
      </c>
      <c r="C3" s="44">
        <v>6561</v>
      </c>
      <c r="D3" s="44">
        <v>6107</v>
      </c>
      <c r="E3" s="102">
        <v>6070</v>
      </c>
      <c r="F3" s="75">
        <f t="shared" ref="F3:F66" si="3">E3/864468</f>
        <v>7.0216595640324453E-3</v>
      </c>
      <c r="G3" s="75">
        <f t="shared" si="0"/>
        <v>-7.4836153025453434E-2</v>
      </c>
      <c r="H3" s="45">
        <f t="shared" si="1"/>
        <v>-491</v>
      </c>
      <c r="I3" s="77">
        <f t="shared" ref="I3:I66" si="4">H3/$H$83</f>
        <v>4.9893810525460068E-3</v>
      </c>
      <c r="J3" s="44">
        <f t="shared" si="2"/>
        <v>-37</v>
      </c>
      <c r="K3" s="10"/>
    </row>
    <row r="4" spans="1:11">
      <c r="A4" s="95">
        <v>3</v>
      </c>
      <c r="B4" s="96" t="s">
        <v>95</v>
      </c>
      <c r="C4" s="44">
        <v>20201</v>
      </c>
      <c r="D4" s="44">
        <v>19043</v>
      </c>
      <c r="E4" s="102">
        <v>18971</v>
      </c>
      <c r="F4" s="75">
        <f t="shared" si="3"/>
        <v>2.1945288894441438E-2</v>
      </c>
      <c r="G4" s="75">
        <f t="shared" si="0"/>
        <v>-6.0888074847779812E-2</v>
      </c>
      <c r="H4" s="45">
        <f t="shared" si="1"/>
        <v>-1230</v>
      </c>
      <c r="I4" s="77">
        <f t="shared" si="4"/>
        <v>1.2498856811876962E-2</v>
      </c>
      <c r="J4" s="44">
        <f t="shared" si="2"/>
        <v>-72</v>
      </c>
      <c r="K4" s="10"/>
    </row>
    <row r="5" spans="1:11">
      <c r="A5" s="95">
        <v>4</v>
      </c>
      <c r="B5" s="96" t="s">
        <v>96</v>
      </c>
      <c r="C5" s="44">
        <v>3954</v>
      </c>
      <c r="D5" s="44">
        <v>3696</v>
      </c>
      <c r="E5" s="102">
        <v>3674</v>
      </c>
      <c r="F5" s="75">
        <f t="shared" si="3"/>
        <v>4.2500127245889956E-3</v>
      </c>
      <c r="G5" s="75">
        <f t="shared" si="0"/>
        <v>-7.0814365199797669E-2</v>
      </c>
      <c r="H5" s="45">
        <f t="shared" si="1"/>
        <v>-280</v>
      </c>
      <c r="I5" s="77">
        <f t="shared" si="4"/>
        <v>2.845268217337845E-3</v>
      </c>
      <c r="J5" s="44">
        <f t="shared" si="2"/>
        <v>-22</v>
      </c>
      <c r="K5" s="10"/>
    </row>
    <row r="6" spans="1:11">
      <c r="A6" s="95">
        <v>5</v>
      </c>
      <c r="B6" s="96" t="s">
        <v>97</v>
      </c>
      <c r="C6" s="44">
        <v>6488</v>
      </c>
      <c r="D6" s="44">
        <v>5770</v>
      </c>
      <c r="E6" s="102">
        <v>5727</v>
      </c>
      <c r="F6" s="75">
        <f t="shared" si="3"/>
        <v>6.6248837435278112E-3</v>
      </c>
      <c r="G6" s="75">
        <f t="shared" si="0"/>
        <v>-0.11729346485819975</v>
      </c>
      <c r="H6" s="45">
        <f t="shared" si="1"/>
        <v>-761</v>
      </c>
      <c r="I6" s="77">
        <f t="shared" si="4"/>
        <v>7.7330325478360716E-3</v>
      </c>
      <c r="J6" s="44">
        <f t="shared" si="2"/>
        <v>-43</v>
      </c>
      <c r="K6" s="10"/>
    </row>
    <row r="7" spans="1:11">
      <c r="A7" s="95">
        <v>6</v>
      </c>
      <c r="B7" s="96" t="s">
        <v>98</v>
      </c>
      <c r="C7" s="44">
        <v>20353</v>
      </c>
      <c r="D7" s="44">
        <v>17198</v>
      </c>
      <c r="E7" s="102">
        <v>17070</v>
      </c>
      <c r="F7" s="75">
        <f t="shared" si="3"/>
        <v>1.9746248559807882E-2</v>
      </c>
      <c r="G7" s="75">
        <f t="shared" si="0"/>
        <v>-0.16130300201444506</v>
      </c>
      <c r="H7" s="45">
        <f t="shared" si="1"/>
        <v>-3283</v>
      </c>
      <c r="I7" s="77">
        <f t="shared" si="4"/>
        <v>3.3360769848286231E-2</v>
      </c>
      <c r="J7" s="44">
        <f t="shared" si="2"/>
        <v>-128</v>
      </c>
      <c r="K7" s="10"/>
    </row>
    <row r="8" spans="1:11">
      <c r="A8" s="95">
        <v>7</v>
      </c>
      <c r="B8" s="96" t="s">
        <v>99</v>
      </c>
      <c r="C8" s="44">
        <v>44759</v>
      </c>
      <c r="D8" s="44">
        <v>42568</v>
      </c>
      <c r="E8" s="102">
        <v>42259</v>
      </c>
      <c r="F8" s="75">
        <f t="shared" si="3"/>
        <v>4.8884400579315833E-2</v>
      </c>
      <c r="G8" s="75">
        <f t="shared" si="0"/>
        <v>-5.5854688442547866E-2</v>
      </c>
      <c r="H8" s="45">
        <f t="shared" si="1"/>
        <v>-2500</v>
      </c>
      <c r="I8" s="77">
        <f t="shared" si="4"/>
        <v>2.5404180511945047E-2</v>
      </c>
      <c r="J8" s="44">
        <f t="shared" si="2"/>
        <v>-309</v>
      </c>
      <c r="K8" s="10"/>
    </row>
    <row r="9" spans="1:11">
      <c r="A9" s="95">
        <v>8</v>
      </c>
      <c r="B9" s="96" t="s">
        <v>100</v>
      </c>
      <c r="C9" s="44">
        <v>1857</v>
      </c>
      <c r="D9" s="44">
        <v>1579</v>
      </c>
      <c r="E9" s="102">
        <v>1572</v>
      </c>
      <c r="F9" s="75">
        <f t="shared" si="3"/>
        <v>1.8184594455780898E-3</v>
      </c>
      <c r="G9" s="75">
        <f t="shared" si="0"/>
        <v>-0.15347334410339256</v>
      </c>
      <c r="H9" s="45">
        <f t="shared" si="1"/>
        <v>-285</v>
      </c>
      <c r="I9" s="77">
        <f t="shared" si="4"/>
        <v>2.8960765783617353E-3</v>
      </c>
      <c r="J9" s="44">
        <f t="shared" si="2"/>
        <v>-7</v>
      </c>
      <c r="K9" s="10"/>
    </row>
    <row r="10" spans="1:11">
      <c r="A10" s="95">
        <v>9</v>
      </c>
      <c r="B10" s="96" t="s">
        <v>101</v>
      </c>
      <c r="C10" s="44">
        <v>26540</v>
      </c>
      <c r="D10" s="44">
        <v>23601</v>
      </c>
      <c r="E10" s="102">
        <v>23431</v>
      </c>
      <c r="F10" s="75">
        <f t="shared" si="3"/>
        <v>2.7104531341819477E-2</v>
      </c>
      <c r="G10" s="75">
        <f t="shared" si="0"/>
        <v>-0.11714393368500377</v>
      </c>
      <c r="H10" s="45">
        <f t="shared" si="1"/>
        <v>-3109</v>
      </c>
      <c r="I10" s="77">
        <f t="shared" si="4"/>
        <v>3.1592638884654856E-2</v>
      </c>
      <c r="J10" s="44">
        <f t="shared" si="2"/>
        <v>-170</v>
      </c>
      <c r="K10" s="10"/>
    </row>
    <row r="11" spans="1:11">
      <c r="A11" s="95">
        <v>10</v>
      </c>
      <c r="B11" s="96" t="s">
        <v>102</v>
      </c>
      <c r="C11" s="44">
        <v>29756</v>
      </c>
      <c r="D11" s="44">
        <v>27342</v>
      </c>
      <c r="E11" s="102">
        <v>27084</v>
      </c>
      <c r="F11" s="75">
        <f t="shared" si="3"/>
        <v>3.133025166923472E-2</v>
      </c>
      <c r="G11" s="75">
        <f t="shared" si="0"/>
        <v>-8.9797015727920426E-2</v>
      </c>
      <c r="H11" s="45">
        <f t="shared" si="1"/>
        <v>-2672</v>
      </c>
      <c r="I11" s="77">
        <f t="shared" si="4"/>
        <v>2.7151988131166864E-2</v>
      </c>
      <c r="J11" s="44">
        <f t="shared" si="2"/>
        <v>-258</v>
      </c>
      <c r="K11" s="10"/>
    </row>
    <row r="12" spans="1:11">
      <c r="A12" s="95">
        <v>11</v>
      </c>
      <c r="B12" s="96" t="s">
        <v>103</v>
      </c>
      <c r="C12" s="44">
        <v>2485</v>
      </c>
      <c r="D12" s="44">
        <v>2285</v>
      </c>
      <c r="E12" s="102">
        <v>2272</v>
      </c>
      <c r="F12" s="75">
        <f t="shared" si="3"/>
        <v>2.6282060180365264E-3</v>
      </c>
      <c r="G12" s="75">
        <f t="shared" si="0"/>
        <v>-8.5714285714285715E-2</v>
      </c>
      <c r="H12" s="45">
        <f t="shared" si="1"/>
        <v>-213</v>
      </c>
      <c r="I12" s="77">
        <f t="shared" si="4"/>
        <v>2.1644361796177179E-3</v>
      </c>
      <c r="J12" s="44">
        <f t="shared" si="2"/>
        <v>-13</v>
      </c>
      <c r="K12" s="10"/>
    </row>
    <row r="13" spans="1:11">
      <c r="A13" s="95">
        <v>12</v>
      </c>
      <c r="B13" s="96" t="s">
        <v>104</v>
      </c>
      <c r="C13" s="44">
        <v>1173</v>
      </c>
      <c r="D13" s="44">
        <v>1003</v>
      </c>
      <c r="E13" s="102">
        <v>1003</v>
      </c>
      <c r="F13" s="75">
        <f t="shared" si="3"/>
        <v>1.1602511602511602E-3</v>
      </c>
      <c r="G13" s="75">
        <f t="shared" si="0"/>
        <v>-0.14492753623188406</v>
      </c>
      <c r="H13" s="45">
        <f t="shared" si="1"/>
        <v>-170</v>
      </c>
      <c r="I13" s="77">
        <f t="shared" si="4"/>
        <v>1.7274842748122631E-3</v>
      </c>
      <c r="J13" s="44">
        <f t="shared" si="2"/>
        <v>0</v>
      </c>
      <c r="K13" s="10"/>
    </row>
    <row r="14" spans="1:11">
      <c r="A14" s="95">
        <v>13</v>
      </c>
      <c r="B14" s="96" t="s">
        <v>105</v>
      </c>
      <c r="C14" s="44">
        <v>4734</v>
      </c>
      <c r="D14" s="44">
        <v>3253</v>
      </c>
      <c r="E14" s="102">
        <v>3267</v>
      </c>
      <c r="F14" s="75">
        <f t="shared" si="3"/>
        <v>3.7792029317453048E-3</v>
      </c>
      <c r="G14" s="75">
        <f t="shared" si="0"/>
        <v>-0.30988593155893535</v>
      </c>
      <c r="H14" s="45">
        <f t="shared" si="1"/>
        <v>-1467</v>
      </c>
      <c r="I14" s="77">
        <f t="shared" si="4"/>
        <v>1.4907173124409354E-2</v>
      </c>
      <c r="J14" s="44">
        <f t="shared" si="2"/>
        <v>14</v>
      </c>
      <c r="K14" s="10"/>
    </row>
    <row r="15" spans="1:11">
      <c r="A15" s="95">
        <v>14</v>
      </c>
      <c r="B15" s="96" t="s">
        <v>106</v>
      </c>
      <c r="C15" s="44">
        <v>4717</v>
      </c>
      <c r="D15" s="44">
        <v>4190</v>
      </c>
      <c r="E15" s="102">
        <v>4142</v>
      </c>
      <c r="F15" s="75">
        <f t="shared" si="3"/>
        <v>4.791386147318351E-3</v>
      </c>
      <c r="G15" s="75">
        <f t="shared" si="0"/>
        <v>-0.12189951240195039</v>
      </c>
      <c r="H15" s="45">
        <f t="shared" si="1"/>
        <v>-575</v>
      </c>
      <c r="I15" s="77">
        <f t="shared" si="4"/>
        <v>5.8429615177473604E-3</v>
      </c>
      <c r="J15" s="44">
        <f t="shared" si="2"/>
        <v>-48</v>
      </c>
      <c r="K15" s="10"/>
    </row>
    <row r="16" spans="1:11">
      <c r="A16" s="95">
        <v>15</v>
      </c>
      <c r="B16" s="96" t="s">
        <v>107</v>
      </c>
      <c r="C16" s="44">
        <v>8761</v>
      </c>
      <c r="D16" s="44">
        <v>7987</v>
      </c>
      <c r="E16" s="102">
        <v>7911</v>
      </c>
      <c r="F16" s="75">
        <f t="shared" si="3"/>
        <v>9.1512930495981342E-3</v>
      </c>
      <c r="G16" s="75">
        <f t="shared" si="0"/>
        <v>-9.7020888026480998E-2</v>
      </c>
      <c r="H16" s="45">
        <f t="shared" si="1"/>
        <v>-850</v>
      </c>
      <c r="I16" s="77">
        <f t="shared" si="4"/>
        <v>8.6374213740613159E-3</v>
      </c>
      <c r="J16" s="44">
        <f t="shared" si="2"/>
        <v>-76</v>
      </c>
      <c r="K16" s="10"/>
    </row>
    <row r="17" spans="1:10">
      <c r="A17" s="95">
        <v>16</v>
      </c>
      <c r="B17" s="96" t="s">
        <v>108</v>
      </c>
      <c r="C17" s="44">
        <v>23773</v>
      </c>
      <c r="D17" s="44">
        <v>21163</v>
      </c>
      <c r="E17" s="102">
        <v>20969</v>
      </c>
      <c r="F17" s="75">
        <f t="shared" si="3"/>
        <v>2.4256536968401375E-2</v>
      </c>
      <c r="G17" s="75">
        <f t="shared" si="0"/>
        <v>-0.11794893366424095</v>
      </c>
      <c r="H17" s="45">
        <f t="shared" si="1"/>
        <v>-2804</v>
      </c>
      <c r="I17" s="77">
        <f t="shared" si="4"/>
        <v>2.8493328862197562E-2</v>
      </c>
      <c r="J17" s="44">
        <f t="shared" si="2"/>
        <v>-194</v>
      </c>
    </row>
    <row r="18" spans="1:10">
      <c r="A18" s="95">
        <v>17</v>
      </c>
      <c r="B18" s="96" t="s">
        <v>109</v>
      </c>
      <c r="C18" s="44">
        <v>14206</v>
      </c>
      <c r="D18" s="44">
        <v>12347</v>
      </c>
      <c r="E18" s="102">
        <v>12315</v>
      </c>
      <c r="F18" s="75">
        <f t="shared" si="3"/>
        <v>1.4245755771179499E-2</v>
      </c>
      <c r="G18" s="75">
        <f t="shared" si="0"/>
        <v>-0.13311276925242854</v>
      </c>
      <c r="H18" s="45">
        <f t="shared" si="1"/>
        <v>-1891</v>
      </c>
      <c r="I18" s="77">
        <f t="shared" si="4"/>
        <v>1.9215722139235232E-2</v>
      </c>
      <c r="J18" s="44">
        <f t="shared" si="2"/>
        <v>-32</v>
      </c>
    </row>
    <row r="19" spans="1:10">
      <c r="A19" s="95">
        <v>18</v>
      </c>
      <c r="B19" s="96" t="s">
        <v>110</v>
      </c>
      <c r="C19" s="44">
        <v>5084</v>
      </c>
      <c r="D19" s="44">
        <v>4555</v>
      </c>
      <c r="E19" s="102">
        <v>4537</v>
      </c>
      <c r="F19" s="75">
        <f t="shared" si="3"/>
        <v>5.2483145703484686E-3</v>
      </c>
      <c r="G19" s="75">
        <f t="shared" si="0"/>
        <v>-0.10759244689221086</v>
      </c>
      <c r="H19" s="45">
        <f t="shared" si="1"/>
        <v>-547</v>
      </c>
      <c r="I19" s="77">
        <f t="shared" si="4"/>
        <v>5.5584346960135759E-3</v>
      </c>
      <c r="J19" s="44">
        <f t="shared" si="2"/>
        <v>-18</v>
      </c>
    </row>
    <row r="20" spans="1:10">
      <c r="A20" s="95">
        <v>19</v>
      </c>
      <c r="B20" s="96" t="s">
        <v>111</v>
      </c>
      <c r="C20" s="44">
        <v>10416</v>
      </c>
      <c r="D20" s="44">
        <v>8763</v>
      </c>
      <c r="E20" s="102">
        <v>8655</v>
      </c>
      <c r="F20" s="75">
        <f t="shared" si="3"/>
        <v>1.0011937978039674E-2</v>
      </c>
      <c r="G20" s="75">
        <f t="shared" si="0"/>
        <v>-0.16906682027649769</v>
      </c>
      <c r="H20" s="45">
        <f t="shared" si="1"/>
        <v>-1761</v>
      </c>
      <c r="I20" s="77">
        <f t="shared" si="4"/>
        <v>1.789470475261409E-2</v>
      </c>
      <c r="J20" s="44">
        <f t="shared" si="2"/>
        <v>-108</v>
      </c>
    </row>
    <row r="21" spans="1:10">
      <c r="A21" s="95">
        <v>20</v>
      </c>
      <c r="B21" s="96" t="s">
        <v>112</v>
      </c>
      <c r="C21" s="44">
        <v>20544</v>
      </c>
      <c r="D21" s="44">
        <v>18197</v>
      </c>
      <c r="E21" s="102">
        <v>17989</v>
      </c>
      <c r="F21" s="75">
        <f t="shared" si="3"/>
        <v>2.0809330131364028E-2</v>
      </c>
      <c r="G21" s="75">
        <f t="shared" si="0"/>
        <v>-0.12436721183800623</v>
      </c>
      <c r="H21" s="45">
        <f t="shared" si="1"/>
        <v>-2555</v>
      </c>
      <c r="I21" s="77">
        <f t="shared" si="4"/>
        <v>2.5963072483207835E-2</v>
      </c>
      <c r="J21" s="44">
        <f t="shared" si="2"/>
        <v>-208</v>
      </c>
    </row>
    <row r="22" spans="1:10">
      <c r="A22" s="95">
        <v>21</v>
      </c>
      <c r="B22" s="96" t="s">
        <v>113</v>
      </c>
      <c r="C22" s="44">
        <v>7150</v>
      </c>
      <c r="D22" s="44">
        <v>7721</v>
      </c>
      <c r="E22" s="102">
        <v>7717</v>
      </c>
      <c r="F22" s="75">
        <f t="shared" si="3"/>
        <v>8.9268775709453671E-3</v>
      </c>
      <c r="G22" s="75">
        <f t="shared" si="0"/>
        <v>7.9300699300699301E-2</v>
      </c>
      <c r="H22" s="45">
        <f t="shared" si="1"/>
        <v>567</v>
      </c>
      <c r="I22" s="77">
        <f t="shared" si="4"/>
        <v>-5.7616681401091363E-3</v>
      </c>
      <c r="J22" s="44">
        <f t="shared" si="2"/>
        <v>-4</v>
      </c>
    </row>
    <row r="23" spans="1:10">
      <c r="A23" s="95">
        <v>22</v>
      </c>
      <c r="B23" s="96" t="s">
        <v>114</v>
      </c>
      <c r="C23" s="44">
        <v>11683</v>
      </c>
      <c r="D23" s="44">
        <v>10213</v>
      </c>
      <c r="E23" s="102">
        <v>10191</v>
      </c>
      <c r="F23" s="75">
        <f t="shared" si="3"/>
        <v>1.1788753314177043E-2</v>
      </c>
      <c r="G23" s="75">
        <f t="shared" si="0"/>
        <v>-0.12770692459128649</v>
      </c>
      <c r="H23" s="45">
        <f t="shared" si="1"/>
        <v>-1492</v>
      </c>
      <c r="I23" s="77">
        <f t="shared" si="4"/>
        <v>1.5161214929528804E-2</v>
      </c>
      <c r="J23" s="44">
        <f t="shared" si="2"/>
        <v>-22</v>
      </c>
    </row>
    <row r="24" spans="1:10">
      <c r="A24" s="95">
        <v>23</v>
      </c>
      <c r="B24" s="96" t="s">
        <v>115</v>
      </c>
      <c r="C24" s="44">
        <v>7108</v>
      </c>
      <c r="D24" s="44">
        <v>6643</v>
      </c>
      <c r="E24" s="102">
        <v>6566</v>
      </c>
      <c r="F24" s="75">
        <f t="shared" si="3"/>
        <v>7.5954228496601375E-3</v>
      </c>
      <c r="G24" s="75">
        <f t="shared" si="0"/>
        <v>-7.6252110298255488E-2</v>
      </c>
      <c r="H24" s="45">
        <f t="shared" si="1"/>
        <v>-542</v>
      </c>
      <c r="I24" s="77">
        <f t="shared" si="4"/>
        <v>5.507626334989686E-3</v>
      </c>
      <c r="J24" s="44">
        <f t="shared" si="2"/>
        <v>-77</v>
      </c>
    </row>
    <row r="25" spans="1:10">
      <c r="A25" s="95">
        <v>24</v>
      </c>
      <c r="B25" s="96" t="s">
        <v>116</v>
      </c>
      <c r="C25" s="44">
        <v>5221</v>
      </c>
      <c r="D25" s="44">
        <v>4677</v>
      </c>
      <c r="E25" s="102">
        <v>4654</v>
      </c>
      <c r="F25" s="75">
        <f t="shared" si="3"/>
        <v>5.3836579260308076E-3</v>
      </c>
      <c r="G25" s="75">
        <f t="shared" si="0"/>
        <v>-0.10859988507948669</v>
      </c>
      <c r="H25" s="45">
        <f t="shared" si="1"/>
        <v>-567</v>
      </c>
      <c r="I25" s="77">
        <f t="shared" si="4"/>
        <v>5.7616681401091363E-3</v>
      </c>
      <c r="J25" s="44">
        <f t="shared" si="2"/>
        <v>-23</v>
      </c>
    </row>
    <row r="26" spans="1:10">
      <c r="A26" s="95">
        <v>25</v>
      </c>
      <c r="B26" s="96" t="s">
        <v>117</v>
      </c>
      <c r="C26" s="44">
        <v>10265</v>
      </c>
      <c r="D26" s="44">
        <v>7922</v>
      </c>
      <c r="E26" s="102">
        <v>7908</v>
      </c>
      <c r="F26" s="75">
        <f t="shared" si="3"/>
        <v>9.1478227071447402E-3</v>
      </c>
      <c r="G26" s="75">
        <f t="shared" si="0"/>
        <v>-0.22961519727228447</v>
      </c>
      <c r="H26" s="45">
        <f t="shared" si="1"/>
        <v>-2357</v>
      </c>
      <c r="I26" s="77">
        <f t="shared" si="4"/>
        <v>2.3951061386661789E-2</v>
      </c>
      <c r="J26" s="44">
        <f t="shared" si="2"/>
        <v>-14</v>
      </c>
    </row>
    <row r="27" spans="1:10">
      <c r="A27" s="95">
        <v>26</v>
      </c>
      <c r="B27" s="96" t="s">
        <v>118</v>
      </c>
      <c r="C27" s="44">
        <v>7360</v>
      </c>
      <c r="D27" s="44">
        <v>7229</v>
      </c>
      <c r="E27" s="102">
        <v>7238</v>
      </c>
      <c r="F27" s="75">
        <f t="shared" si="3"/>
        <v>8.3727795592202364E-3</v>
      </c>
      <c r="G27" s="75">
        <f t="shared" si="0"/>
        <v>-1.6576086956521741E-2</v>
      </c>
      <c r="H27" s="45">
        <f t="shared" si="1"/>
        <v>-122</v>
      </c>
      <c r="I27" s="77">
        <f t="shared" si="4"/>
        <v>1.2397240089829181E-3</v>
      </c>
      <c r="J27" s="44">
        <f t="shared" si="2"/>
        <v>9</v>
      </c>
    </row>
    <row r="28" spans="1:10">
      <c r="A28" s="95">
        <v>27</v>
      </c>
      <c r="B28" s="96" t="s">
        <v>119</v>
      </c>
      <c r="C28" s="44">
        <v>18364</v>
      </c>
      <c r="D28" s="44">
        <v>17300</v>
      </c>
      <c r="E28" s="102">
        <v>17250</v>
      </c>
      <c r="F28" s="75">
        <f t="shared" si="3"/>
        <v>1.9954469107011479E-2</v>
      </c>
      <c r="G28" s="75">
        <f t="shared" si="0"/>
        <v>-6.0662165105641472E-2</v>
      </c>
      <c r="H28" s="45">
        <f t="shared" si="1"/>
        <v>-1114</v>
      </c>
      <c r="I28" s="77">
        <f t="shared" si="4"/>
        <v>1.1320102836122713E-2</v>
      </c>
      <c r="J28" s="44">
        <f t="shared" si="2"/>
        <v>-50</v>
      </c>
    </row>
    <row r="29" spans="1:10">
      <c r="A29" s="95">
        <v>28</v>
      </c>
      <c r="B29" s="96" t="s">
        <v>120</v>
      </c>
      <c r="C29" s="44">
        <v>10610</v>
      </c>
      <c r="D29" s="44">
        <v>8827</v>
      </c>
      <c r="E29" s="102">
        <v>8857</v>
      </c>
      <c r="F29" s="75">
        <f t="shared" si="3"/>
        <v>1.0245607703234821E-2</v>
      </c>
      <c r="G29" s="75">
        <f t="shared" si="0"/>
        <v>-0.16522148916116872</v>
      </c>
      <c r="H29" s="45">
        <f t="shared" si="1"/>
        <v>-1753</v>
      </c>
      <c r="I29" s="77">
        <f t="shared" si="4"/>
        <v>1.7813411374975868E-2</v>
      </c>
      <c r="J29" s="44">
        <f t="shared" si="2"/>
        <v>30</v>
      </c>
    </row>
    <row r="30" spans="1:10">
      <c r="A30" s="95">
        <v>29</v>
      </c>
      <c r="B30" s="96" t="s">
        <v>121</v>
      </c>
      <c r="C30" s="44">
        <v>3268</v>
      </c>
      <c r="D30" s="44">
        <v>2788</v>
      </c>
      <c r="E30" s="102">
        <v>2750</v>
      </c>
      <c r="F30" s="75">
        <f t="shared" si="3"/>
        <v>3.1811472489438591E-3</v>
      </c>
      <c r="G30" s="75">
        <f t="shared" si="0"/>
        <v>-0.15850673194614442</v>
      </c>
      <c r="H30" s="45">
        <f t="shared" si="1"/>
        <v>-518</v>
      </c>
      <c r="I30" s="77">
        <f t="shared" si="4"/>
        <v>5.2637462020750135E-3</v>
      </c>
      <c r="J30" s="44">
        <f t="shared" si="2"/>
        <v>-38</v>
      </c>
    </row>
    <row r="31" spans="1:10">
      <c r="A31" s="95">
        <v>30</v>
      </c>
      <c r="B31" s="96" t="s">
        <v>122</v>
      </c>
      <c r="C31" s="44">
        <v>876</v>
      </c>
      <c r="D31" s="44">
        <v>2466</v>
      </c>
      <c r="E31" s="102">
        <v>2497</v>
      </c>
      <c r="F31" s="75">
        <f t="shared" si="3"/>
        <v>2.8884817020410239E-3</v>
      </c>
      <c r="G31" s="75">
        <f t="shared" si="0"/>
        <v>1.8504566210045663</v>
      </c>
      <c r="H31" s="45">
        <f t="shared" si="1"/>
        <v>1621</v>
      </c>
      <c r="I31" s="77">
        <f t="shared" si="4"/>
        <v>-1.6472070643945166E-2</v>
      </c>
      <c r="J31" s="44">
        <f t="shared" si="2"/>
        <v>31</v>
      </c>
    </row>
    <row r="32" spans="1:10">
      <c r="A32" s="95">
        <v>31</v>
      </c>
      <c r="B32" s="96" t="s">
        <v>123</v>
      </c>
      <c r="C32" s="44">
        <v>27627</v>
      </c>
      <c r="D32" s="44">
        <v>24586</v>
      </c>
      <c r="E32" s="102">
        <v>24306</v>
      </c>
      <c r="F32" s="75">
        <f t="shared" si="3"/>
        <v>2.8116714557392522E-2</v>
      </c>
      <c r="G32" s="75">
        <f t="shared" si="0"/>
        <v>-0.12020849169290911</v>
      </c>
      <c r="H32" s="45">
        <f t="shared" si="1"/>
        <v>-3321</v>
      </c>
      <c r="I32" s="77">
        <f t="shared" si="4"/>
        <v>3.3746913392067798E-2</v>
      </c>
      <c r="J32" s="44">
        <f t="shared" si="2"/>
        <v>-280</v>
      </c>
    </row>
    <row r="33" spans="1:10">
      <c r="A33" s="95">
        <v>32</v>
      </c>
      <c r="B33" s="96" t="s">
        <v>124</v>
      </c>
      <c r="C33" s="44">
        <v>7441</v>
      </c>
      <c r="D33" s="44">
        <v>6731</v>
      </c>
      <c r="E33" s="102">
        <v>6687</v>
      </c>
      <c r="F33" s="75">
        <f t="shared" si="3"/>
        <v>7.7353933286136677E-3</v>
      </c>
      <c r="G33" s="75">
        <f t="shared" si="0"/>
        <v>-0.10133046633517001</v>
      </c>
      <c r="H33" s="45">
        <f t="shared" si="1"/>
        <v>-754</v>
      </c>
      <c r="I33" s="77">
        <f t="shared" si="4"/>
        <v>7.6619008424026261E-3</v>
      </c>
      <c r="J33" s="44">
        <f t="shared" si="2"/>
        <v>-44</v>
      </c>
    </row>
    <row r="34" spans="1:10">
      <c r="A34" s="95">
        <v>33</v>
      </c>
      <c r="B34" s="96" t="s">
        <v>125</v>
      </c>
      <c r="C34" s="44">
        <v>43330</v>
      </c>
      <c r="D34" s="44">
        <v>34400</v>
      </c>
      <c r="E34" s="102">
        <v>34209</v>
      </c>
      <c r="F34" s="75">
        <f t="shared" si="3"/>
        <v>3.9572314996043807E-2</v>
      </c>
      <c r="G34" s="75">
        <f t="shared" ref="G34:G65" si="5">(E34-C34)/C34</f>
        <v>-0.21050080775444266</v>
      </c>
      <c r="H34" s="45">
        <f t="shared" ref="H34:H65" si="6">E34-C34</f>
        <v>-9121</v>
      </c>
      <c r="I34" s="77">
        <f t="shared" si="4"/>
        <v>9.2684612179780301E-2</v>
      </c>
      <c r="J34" s="44">
        <f t="shared" ref="J34:J66" si="7">E34-D34</f>
        <v>-191</v>
      </c>
    </row>
    <row r="35" spans="1:10">
      <c r="A35" s="95">
        <v>34</v>
      </c>
      <c r="B35" s="96" t="s">
        <v>126</v>
      </c>
      <c r="C35" s="44">
        <v>6880</v>
      </c>
      <c r="D35" s="44">
        <v>6129</v>
      </c>
      <c r="E35" s="102">
        <v>6102</v>
      </c>
      <c r="F35" s="75">
        <f t="shared" si="3"/>
        <v>7.0586765502019741E-3</v>
      </c>
      <c r="G35" s="75">
        <f t="shared" si="5"/>
        <v>-0.11308139534883721</v>
      </c>
      <c r="H35" s="45">
        <f t="shared" si="6"/>
        <v>-778</v>
      </c>
      <c r="I35" s="77">
        <f t="shared" si="4"/>
        <v>7.9057809753172986E-3</v>
      </c>
      <c r="J35" s="44">
        <f t="shared" si="7"/>
        <v>-27</v>
      </c>
    </row>
    <row r="36" spans="1:10" ht="15.75" customHeight="1">
      <c r="A36" s="95">
        <v>35</v>
      </c>
      <c r="B36" s="96" t="s">
        <v>127</v>
      </c>
      <c r="C36" s="44">
        <v>30888</v>
      </c>
      <c r="D36" s="44">
        <v>29110</v>
      </c>
      <c r="E36" s="102">
        <v>28992</v>
      </c>
      <c r="F36" s="75">
        <f t="shared" si="3"/>
        <v>3.3537389469592858E-2</v>
      </c>
      <c r="G36" s="75">
        <f t="shared" si="5"/>
        <v>-6.1383061383061384E-2</v>
      </c>
      <c r="H36" s="45">
        <f t="shared" si="6"/>
        <v>-1896</v>
      </c>
      <c r="I36" s="77">
        <f t="shared" si="4"/>
        <v>1.9266530500259123E-2</v>
      </c>
      <c r="J36" s="44">
        <f t="shared" si="7"/>
        <v>-118</v>
      </c>
    </row>
    <row r="37" spans="1:10">
      <c r="A37" s="95">
        <v>36</v>
      </c>
      <c r="B37" s="96" t="s">
        <v>128</v>
      </c>
      <c r="C37" s="44">
        <v>5195</v>
      </c>
      <c r="D37" s="44">
        <v>4755</v>
      </c>
      <c r="E37" s="102">
        <v>4728</v>
      </c>
      <c r="F37" s="75">
        <f t="shared" si="3"/>
        <v>5.4692597065478426E-3</v>
      </c>
      <c r="G37" s="75">
        <f t="shared" si="5"/>
        <v>-8.989412897016362E-2</v>
      </c>
      <c r="H37" s="45">
        <f t="shared" si="6"/>
        <v>-467</v>
      </c>
      <c r="I37" s="77">
        <f t="shared" si="4"/>
        <v>4.7455009196313343E-3</v>
      </c>
      <c r="J37" s="44">
        <f t="shared" si="7"/>
        <v>-27</v>
      </c>
    </row>
    <row r="38" spans="1:10">
      <c r="A38" s="95">
        <v>37</v>
      </c>
      <c r="B38" s="96" t="s">
        <v>129</v>
      </c>
      <c r="C38" s="44">
        <v>11226</v>
      </c>
      <c r="D38" s="44">
        <v>10162</v>
      </c>
      <c r="E38" s="102">
        <v>9890</v>
      </c>
      <c r="F38" s="75">
        <f t="shared" si="3"/>
        <v>1.1440562288019915E-2</v>
      </c>
      <c r="G38" s="75">
        <f t="shared" si="5"/>
        <v>-0.11900944236593622</v>
      </c>
      <c r="H38" s="45">
        <f t="shared" si="6"/>
        <v>-1336</v>
      </c>
      <c r="I38" s="77">
        <f t="shared" si="4"/>
        <v>1.3575994065583432E-2</v>
      </c>
      <c r="J38" s="44">
        <f t="shared" si="7"/>
        <v>-272</v>
      </c>
    </row>
    <row r="39" spans="1:10">
      <c r="A39" s="95">
        <v>38</v>
      </c>
      <c r="B39" s="96" t="s">
        <v>130</v>
      </c>
      <c r="C39" s="44">
        <v>13824</v>
      </c>
      <c r="D39" s="44">
        <v>12428</v>
      </c>
      <c r="E39" s="102">
        <v>12368</v>
      </c>
      <c r="F39" s="75">
        <f t="shared" si="3"/>
        <v>1.4307065154522782E-2</v>
      </c>
      <c r="G39" s="75">
        <f t="shared" si="5"/>
        <v>-0.10532407407407407</v>
      </c>
      <c r="H39" s="45">
        <f t="shared" si="6"/>
        <v>-1456</v>
      </c>
      <c r="I39" s="77">
        <f t="shared" si="4"/>
        <v>1.4795394730156794E-2</v>
      </c>
      <c r="J39" s="44">
        <f t="shared" si="7"/>
        <v>-60</v>
      </c>
    </row>
    <row r="40" spans="1:10">
      <c r="A40" s="95">
        <v>39</v>
      </c>
      <c r="B40" s="96" t="s">
        <v>131</v>
      </c>
      <c r="C40" s="44">
        <v>5890</v>
      </c>
      <c r="D40" s="44">
        <v>5404</v>
      </c>
      <c r="E40" s="102">
        <v>5316</v>
      </c>
      <c r="F40" s="75">
        <f t="shared" si="3"/>
        <v>6.1494468274129292E-3</v>
      </c>
      <c r="G40" s="75">
        <f t="shared" si="5"/>
        <v>-9.7453310696095072E-2</v>
      </c>
      <c r="H40" s="45">
        <f t="shared" si="6"/>
        <v>-574</v>
      </c>
      <c r="I40" s="77">
        <f t="shared" si="4"/>
        <v>5.8327998455425826E-3</v>
      </c>
      <c r="J40" s="44">
        <f t="shared" si="7"/>
        <v>-88</v>
      </c>
    </row>
    <row r="41" spans="1:10">
      <c r="A41" s="95">
        <v>40</v>
      </c>
      <c r="B41" s="96" t="s">
        <v>132</v>
      </c>
      <c r="C41" s="44">
        <v>4524</v>
      </c>
      <c r="D41" s="44">
        <v>4159</v>
      </c>
      <c r="E41" s="102">
        <v>4105</v>
      </c>
      <c r="F41" s="75">
        <f t="shared" si="3"/>
        <v>4.7485852570598331E-3</v>
      </c>
      <c r="G41" s="75">
        <f t="shared" si="5"/>
        <v>-9.2617152961980545E-2</v>
      </c>
      <c r="H41" s="45">
        <f t="shared" si="6"/>
        <v>-419</v>
      </c>
      <c r="I41" s="77">
        <f t="shared" si="4"/>
        <v>4.2577406538019894E-3</v>
      </c>
      <c r="J41" s="44">
        <f t="shared" si="7"/>
        <v>-54</v>
      </c>
    </row>
    <row r="42" spans="1:10">
      <c r="A42" s="95">
        <v>41</v>
      </c>
      <c r="B42" s="96" t="s">
        <v>133</v>
      </c>
      <c r="C42" s="44">
        <v>3495</v>
      </c>
      <c r="D42" s="44">
        <v>3049</v>
      </c>
      <c r="E42" s="102">
        <v>3004</v>
      </c>
      <c r="F42" s="75">
        <f t="shared" si="3"/>
        <v>3.4749695766644918E-3</v>
      </c>
      <c r="G42" s="75">
        <f t="shared" si="5"/>
        <v>-0.14048640915593705</v>
      </c>
      <c r="H42" s="45">
        <f t="shared" si="6"/>
        <v>-491</v>
      </c>
      <c r="I42" s="77">
        <f t="shared" si="4"/>
        <v>4.9893810525460068E-3</v>
      </c>
      <c r="J42" s="44">
        <f t="shared" si="7"/>
        <v>-45</v>
      </c>
    </row>
    <row r="43" spans="1:10">
      <c r="A43" s="95">
        <v>42</v>
      </c>
      <c r="B43" s="96" t="s">
        <v>134</v>
      </c>
      <c r="C43" s="44">
        <v>50757</v>
      </c>
      <c r="D43" s="44">
        <v>46744</v>
      </c>
      <c r="E43" s="102">
        <v>46429</v>
      </c>
      <c r="F43" s="75">
        <f t="shared" si="3"/>
        <v>5.3708176589532523E-2</v>
      </c>
      <c r="G43" s="75">
        <f t="shared" si="5"/>
        <v>-8.5269026932245792E-2</v>
      </c>
      <c r="H43" s="45">
        <f t="shared" si="6"/>
        <v>-4328</v>
      </c>
      <c r="I43" s="77">
        <f t="shared" si="4"/>
        <v>4.3979717302279266E-2</v>
      </c>
      <c r="J43" s="44">
        <f t="shared" si="7"/>
        <v>-315</v>
      </c>
    </row>
    <row r="44" spans="1:10">
      <c r="A44" s="95">
        <v>43</v>
      </c>
      <c r="B44" s="96" t="s">
        <v>135</v>
      </c>
      <c r="C44" s="44">
        <v>9312</v>
      </c>
      <c r="D44" s="44">
        <v>8229</v>
      </c>
      <c r="E44" s="102">
        <v>8205</v>
      </c>
      <c r="F44" s="75">
        <f t="shared" si="3"/>
        <v>9.491386610030678E-3</v>
      </c>
      <c r="G44" s="75">
        <f t="shared" si="5"/>
        <v>-0.11887886597938144</v>
      </c>
      <c r="H44" s="45">
        <f t="shared" si="6"/>
        <v>-1107</v>
      </c>
      <c r="I44" s="77">
        <f t="shared" si="4"/>
        <v>1.1248971130689267E-2</v>
      </c>
      <c r="J44" s="44">
        <f t="shared" si="7"/>
        <v>-24</v>
      </c>
    </row>
    <row r="45" spans="1:10">
      <c r="A45" s="95">
        <v>44</v>
      </c>
      <c r="B45" s="96" t="s">
        <v>136</v>
      </c>
      <c r="C45" s="44">
        <v>16038</v>
      </c>
      <c r="D45" s="44">
        <v>14421</v>
      </c>
      <c r="E45" s="102">
        <v>14509</v>
      </c>
      <c r="F45" s="75">
        <f t="shared" si="3"/>
        <v>1.67837328854278E-2</v>
      </c>
      <c r="G45" s="75">
        <f t="shared" si="5"/>
        <v>-9.5336076817558305E-2</v>
      </c>
      <c r="H45" s="45">
        <f t="shared" si="6"/>
        <v>-1529</v>
      </c>
      <c r="I45" s="77">
        <f t="shared" si="4"/>
        <v>1.5537196801105589E-2</v>
      </c>
      <c r="J45" s="44">
        <f t="shared" si="7"/>
        <v>88</v>
      </c>
    </row>
    <row r="46" spans="1:10">
      <c r="A46" s="95">
        <v>45</v>
      </c>
      <c r="B46" s="96" t="s">
        <v>137</v>
      </c>
      <c r="C46" s="44">
        <v>42183</v>
      </c>
      <c r="D46" s="44">
        <v>36934</v>
      </c>
      <c r="E46" s="102">
        <v>36591</v>
      </c>
      <c r="F46" s="75">
        <f t="shared" si="3"/>
        <v>4.232776690403809E-2</v>
      </c>
      <c r="G46" s="75">
        <f t="shared" si="5"/>
        <v>-0.13256525140459427</v>
      </c>
      <c r="H46" s="45">
        <f t="shared" si="6"/>
        <v>-5592</v>
      </c>
      <c r="I46" s="77">
        <f t="shared" si="4"/>
        <v>5.6824070969118678E-2</v>
      </c>
      <c r="J46" s="44">
        <f t="shared" si="7"/>
        <v>-343</v>
      </c>
    </row>
    <row r="47" spans="1:10">
      <c r="A47" s="95">
        <v>46</v>
      </c>
      <c r="B47" s="96" t="s">
        <v>138</v>
      </c>
      <c r="C47" s="44">
        <v>12989</v>
      </c>
      <c r="D47" s="44">
        <v>11713</v>
      </c>
      <c r="E47" s="102">
        <v>12081</v>
      </c>
      <c r="F47" s="75">
        <f t="shared" si="3"/>
        <v>1.3975069059814823E-2</v>
      </c>
      <c r="G47" s="75">
        <f t="shared" si="5"/>
        <v>-6.990530448841327E-2</v>
      </c>
      <c r="H47" s="45">
        <f t="shared" si="6"/>
        <v>-908</v>
      </c>
      <c r="I47" s="77">
        <f t="shared" si="4"/>
        <v>9.2267983619384406E-3</v>
      </c>
      <c r="J47" s="44">
        <f t="shared" si="7"/>
        <v>368</v>
      </c>
    </row>
    <row r="48" spans="1:10">
      <c r="A48" s="95">
        <v>47</v>
      </c>
      <c r="B48" s="96" t="s">
        <v>139</v>
      </c>
      <c r="C48" s="44">
        <v>9973</v>
      </c>
      <c r="D48" s="44">
        <v>10135</v>
      </c>
      <c r="E48" s="102">
        <v>10312</v>
      </c>
      <c r="F48" s="75">
        <f t="shared" si="3"/>
        <v>1.1928723793130572E-2</v>
      </c>
      <c r="G48" s="75">
        <f t="shared" si="5"/>
        <v>3.3991777800060165E-2</v>
      </c>
      <c r="H48" s="45">
        <f t="shared" si="6"/>
        <v>339</v>
      </c>
      <c r="I48" s="77">
        <f t="shared" si="4"/>
        <v>-3.4448068774197483E-3</v>
      </c>
      <c r="J48" s="44">
        <f t="shared" si="7"/>
        <v>177</v>
      </c>
    </row>
    <row r="49" spans="1:10">
      <c r="A49" s="95">
        <v>48</v>
      </c>
      <c r="B49" s="96" t="s">
        <v>140</v>
      </c>
      <c r="C49" s="44">
        <v>14986</v>
      </c>
      <c r="D49" s="44">
        <v>13617</v>
      </c>
      <c r="E49" s="102">
        <v>13523</v>
      </c>
      <c r="F49" s="75">
        <f t="shared" si="3"/>
        <v>1.5643146999079201E-2</v>
      </c>
      <c r="G49" s="75">
        <f t="shared" si="5"/>
        <v>-9.7624449486187106E-2</v>
      </c>
      <c r="H49" s="45">
        <f t="shared" si="6"/>
        <v>-1463</v>
      </c>
      <c r="I49" s="77">
        <f t="shared" si="4"/>
        <v>1.4866526435590241E-2</v>
      </c>
      <c r="J49" s="44">
        <f t="shared" si="7"/>
        <v>-94</v>
      </c>
    </row>
    <row r="50" spans="1:10">
      <c r="A50" s="95">
        <v>49</v>
      </c>
      <c r="B50" s="96" t="s">
        <v>141</v>
      </c>
      <c r="C50" s="44">
        <v>3142</v>
      </c>
      <c r="D50" s="44">
        <v>2693</v>
      </c>
      <c r="E50" s="102">
        <v>2663</v>
      </c>
      <c r="F50" s="75">
        <f t="shared" si="3"/>
        <v>3.0805073177954533E-3</v>
      </c>
      <c r="G50" s="75">
        <f t="shared" si="5"/>
        <v>-0.15245066836409929</v>
      </c>
      <c r="H50" s="45">
        <f t="shared" si="6"/>
        <v>-479</v>
      </c>
      <c r="I50" s="77">
        <f t="shared" si="4"/>
        <v>4.8674409860886706E-3</v>
      </c>
      <c r="J50" s="44">
        <f t="shared" si="7"/>
        <v>-30</v>
      </c>
    </row>
    <row r="51" spans="1:10">
      <c r="A51" s="95">
        <v>50</v>
      </c>
      <c r="B51" s="96" t="s">
        <v>142</v>
      </c>
      <c r="C51" s="44">
        <v>9532</v>
      </c>
      <c r="D51" s="44">
        <v>8834</v>
      </c>
      <c r="E51" s="102">
        <v>8783</v>
      </c>
      <c r="F51" s="75">
        <f t="shared" si="3"/>
        <v>1.0160005922717787E-2</v>
      </c>
      <c r="G51" s="75">
        <f t="shared" si="5"/>
        <v>-7.8577423415862352E-2</v>
      </c>
      <c r="H51" s="45">
        <f t="shared" si="6"/>
        <v>-749</v>
      </c>
      <c r="I51" s="77">
        <f t="shared" si="4"/>
        <v>7.6110924813787353E-3</v>
      </c>
      <c r="J51" s="44">
        <f t="shared" si="7"/>
        <v>-51</v>
      </c>
    </row>
    <row r="52" spans="1:10">
      <c r="A52" s="95">
        <v>51</v>
      </c>
      <c r="B52" s="96" t="s">
        <v>143</v>
      </c>
      <c r="C52" s="44">
        <v>13614</v>
      </c>
      <c r="D52" s="44">
        <v>13198</v>
      </c>
      <c r="E52" s="102">
        <v>13200</v>
      </c>
      <c r="F52" s="75">
        <f t="shared" si="3"/>
        <v>1.5269506794930525E-2</v>
      </c>
      <c r="G52" s="75">
        <f t="shared" si="5"/>
        <v>-3.0409872190392245E-2</v>
      </c>
      <c r="H52" s="45">
        <f t="shared" si="6"/>
        <v>-414</v>
      </c>
      <c r="I52" s="77">
        <f t="shared" si="4"/>
        <v>4.2069322927780995E-3</v>
      </c>
      <c r="J52" s="44">
        <f t="shared" si="7"/>
        <v>2</v>
      </c>
    </row>
    <row r="53" spans="1:10">
      <c r="A53" s="95">
        <v>52</v>
      </c>
      <c r="B53" s="96" t="s">
        <v>144</v>
      </c>
      <c r="C53" s="44">
        <v>14914</v>
      </c>
      <c r="D53" s="44">
        <v>12681</v>
      </c>
      <c r="E53" s="102">
        <v>12559</v>
      </c>
      <c r="F53" s="75">
        <f t="shared" si="3"/>
        <v>1.4528010290722156E-2</v>
      </c>
      <c r="G53" s="75">
        <f t="shared" si="5"/>
        <v>-0.15790532385677886</v>
      </c>
      <c r="H53" s="45">
        <f t="shared" si="6"/>
        <v>-2355</v>
      </c>
      <c r="I53" s="77">
        <f t="shared" si="4"/>
        <v>2.3930738042252233E-2</v>
      </c>
      <c r="J53" s="44">
        <f t="shared" si="7"/>
        <v>-122</v>
      </c>
    </row>
    <row r="54" spans="1:10">
      <c r="A54" s="95">
        <v>53</v>
      </c>
      <c r="B54" s="96" t="s">
        <v>145</v>
      </c>
      <c r="C54" s="44">
        <v>11291</v>
      </c>
      <c r="D54" s="44">
        <v>9534</v>
      </c>
      <c r="E54" s="102">
        <v>9443</v>
      </c>
      <c r="F54" s="75">
        <f t="shared" si="3"/>
        <v>1.0923481262464313E-2</v>
      </c>
      <c r="G54" s="75">
        <f t="shared" si="5"/>
        <v>-0.16367017978921264</v>
      </c>
      <c r="H54" s="45">
        <f t="shared" si="6"/>
        <v>-1848</v>
      </c>
      <c r="I54" s="77">
        <f t="shared" si="4"/>
        <v>1.8778770234429778E-2</v>
      </c>
      <c r="J54" s="44">
        <f t="shared" si="7"/>
        <v>-91</v>
      </c>
    </row>
    <row r="55" spans="1:10">
      <c r="A55" s="95">
        <v>54</v>
      </c>
      <c r="B55" s="96" t="s">
        <v>146</v>
      </c>
      <c r="C55" s="44">
        <v>13386</v>
      </c>
      <c r="D55" s="44">
        <v>11161</v>
      </c>
      <c r="E55" s="102">
        <v>11036</v>
      </c>
      <c r="F55" s="75">
        <f t="shared" si="3"/>
        <v>1.2766233105216155E-2</v>
      </c>
      <c r="G55" s="75">
        <f t="shared" si="5"/>
        <v>-0.17555655162109668</v>
      </c>
      <c r="H55" s="45">
        <f t="shared" si="6"/>
        <v>-2350</v>
      </c>
      <c r="I55" s="77">
        <f t="shared" si="4"/>
        <v>2.3879929681228342E-2</v>
      </c>
      <c r="J55" s="44">
        <f t="shared" si="7"/>
        <v>-125</v>
      </c>
    </row>
    <row r="56" spans="1:10">
      <c r="A56" s="95">
        <v>55</v>
      </c>
      <c r="B56" s="96" t="s">
        <v>147</v>
      </c>
      <c r="C56" s="44">
        <v>27942</v>
      </c>
      <c r="D56" s="44">
        <v>24617</v>
      </c>
      <c r="E56" s="102">
        <v>24391</v>
      </c>
      <c r="F56" s="75">
        <f t="shared" si="3"/>
        <v>2.8215040926905334E-2</v>
      </c>
      <c r="G56" s="75">
        <f t="shared" si="5"/>
        <v>-0.12708467539904086</v>
      </c>
      <c r="H56" s="45">
        <f t="shared" si="6"/>
        <v>-3551</v>
      </c>
      <c r="I56" s="77">
        <f t="shared" si="4"/>
        <v>3.6084097999166745E-2</v>
      </c>
      <c r="J56" s="44">
        <f t="shared" si="7"/>
        <v>-226</v>
      </c>
    </row>
    <row r="57" spans="1:10">
      <c r="A57" s="95">
        <v>56</v>
      </c>
      <c r="B57" s="96" t="s">
        <v>148</v>
      </c>
      <c r="C57" s="44">
        <v>2448</v>
      </c>
      <c r="D57" s="44">
        <v>2194</v>
      </c>
      <c r="E57" s="102">
        <v>2165</v>
      </c>
      <c r="F57" s="75">
        <f t="shared" si="3"/>
        <v>2.5044304705321655E-3</v>
      </c>
      <c r="G57" s="75">
        <f t="shared" si="5"/>
        <v>-0.1156045751633987</v>
      </c>
      <c r="H57" s="45">
        <f t="shared" si="6"/>
        <v>-283</v>
      </c>
      <c r="I57" s="77">
        <f t="shared" si="4"/>
        <v>2.8757532339521792E-3</v>
      </c>
      <c r="J57" s="44">
        <f t="shared" si="7"/>
        <v>-29</v>
      </c>
    </row>
    <row r="58" spans="1:10">
      <c r="A58" s="95">
        <v>57</v>
      </c>
      <c r="B58" s="96" t="s">
        <v>149</v>
      </c>
      <c r="C58" s="44">
        <v>4221</v>
      </c>
      <c r="D58" s="44">
        <v>3810</v>
      </c>
      <c r="E58" s="102">
        <v>3787</v>
      </c>
      <c r="F58" s="75">
        <f t="shared" si="3"/>
        <v>4.3807289570001436E-3</v>
      </c>
      <c r="G58" s="75">
        <f t="shared" si="5"/>
        <v>-0.10281923714759536</v>
      </c>
      <c r="H58" s="45">
        <f t="shared" si="6"/>
        <v>-434</v>
      </c>
      <c r="I58" s="77">
        <f t="shared" si="4"/>
        <v>4.4101657368736599E-3</v>
      </c>
      <c r="J58" s="44">
        <f t="shared" si="7"/>
        <v>-23</v>
      </c>
    </row>
    <row r="59" spans="1:10">
      <c r="A59" s="95">
        <v>58</v>
      </c>
      <c r="B59" s="96" t="s">
        <v>150</v>
      </c>
      <c r="C59" s="44">
        <v>16592</v>
      </c>
      <c r="D59" s="44">
        <v>14468</v>
      </c>
      <c r="E59" s="102">
        <v>14389</v>
      </c>
      <c r="F59" s="75">
        <f t="shared" si="3"/>
        <v>1.6644919187292068E-2</v>
      </c>
      <c r="G59" s="75">
        <f t="shared" si="5"/>
        <v>-0.13277483124397299</v>
      </c>
      <c r="H59" s="45">
        <f t="shared" si="6"/>
        <v>-2203</v>
      </c>
      <c r="I59" s="77">
        <f t="shared" si="4"/>
        <v>2.2386163867125976E-2</v>
      </c>
      <c r="J59" s="44">
        <f t="shared" si="7"/>
        <v>-79</v>
      </c>
    </row>
    <row r="60" spans="1:10">
      <c r="A60" s="95">
        <v>59</v>
      </c>
      <c r="B60" s="96" t="s">
        <v>151</v>
      </c>
      <c r="C60" s="44">
        <v>8738</v>
      </c>
      <c r="D60" s="44">
        <v>8069</v>
      </c>
      <c r="E60" s="102">
        <v>8047</v>
      </c>
      <c r="F60" s="75">
        <f t="shared" si="3"/>
        <v>9.3086152408186299E-3</v>
      </c>
      <c r="G60" s="75">
        <f t="shared" si="5"/>
        <v>-7.9079880979629202E-2</v>
      </c>
      <c r="H60" s="45">
        <f t="shared" si="6"/>
        <v>-691</v>
      </c>
      <c r="I60" s="77">
        <f t="shared" si="4"/>
        <v>7.0217154935016107E-3</v>
      </c>
      <c r="J60" s="44">
        <f t="shared" si="7"/>
        <v>-22</v>
      </c>
    </row>
    <row r="61" spans="1:10">
      <c r="A61" s="95">
        <v>60</v>
      </c>
      <c r="B61" s="96" t="s">
        <v>152</v>
      </c>
      <c r="C61" s="44">
        <v>12598</v>
      </c>
      <c r="D61" s="44">
        <v>10764</v>
      </c>
      <c r="E61" s="102">
        <v>10692</v>
      </c>
      <c r="F61" s="75">
        <f t="shared" si="3"/>
        <v>1.2368300503893724E-2</v>
      </c>
      <c r="G61" s="75">
        <f t="shared" si="5"/>
        <v>-0.15129385616764565</v>
      </c>
      <c r="H61" s="45">
        <f t="shared" si="6"/>
        <v>-1906</v>
      </c>
      <c r="I61" s="77">
        <f t="shared" si="4"/>
        <v>1.9368147222306904E-2</v>
      </c>
      <c r="J61" s="44">
        <f t="shared" si="7"/>
        <v>-72</v>
      </c>
    </row>
    <row r="62" spans="1:10">
      <c r="A62" s="95">
        <v>61</v>
      </c>
      <c r="B62" s="96" t="s">
        <v>153</v>
      </c>
      <c r="C62" s="44">
        <v>7738</v>
      </c>
      <c r="D62" s="44">
        <v>6650</v>
      </c>
      <c r="E62" s="102">
        <v>6555</v>
      </c>
      <c r="F62" s="75">
        <f t="shared" si="3"/>
        <v>7.5826982606643622E-3</v>
      </c>
      <c r="G62" s="75">
        <f t="shared" si="5"/>
        <v>-0.15288188162315844</v>
      </c>
      <c r="H62" s="45">
        <f t="shared" si="6"/>
        <v>-1183</v>
      </c>
      <c r="I62" s="77">
        <f t="shared" si="4"/>
        <v>1.2021258218252395E-2</v>
      </c>
      <c r="J62" s="44">
        <f t="shared" si="7"/>
        <v>-95</v>
      </c>
    </row>
    <row r="63" spans="1:10">
      <c r="A63" s="95">
        <v>62</v>
      </c>
      <c r="B63" s="96" t="s">
        <v>154</v>
      </c>
      <c r="C63" s="44">
        <v>1372</v>
      </c>
      <c r="D63" s="44">
        <v>1316</v>
      </c>
      <c r="E63" s="102">
        <v>1304</v>
      </c>
      <c r="F63" s="75">
        <f t="shared" si="3"/>
        <v>1.5084421864082881E-3</v>
      </c>
      <c r="G63" s="75">
        <f t="shared" si="5"/>
        <v>-4.9562682215743441E-2</v>
      </c>
      <c r="H63" s="45">
        <f t="shared" si="6"/>
        <v>-68</v>
      </c>
      <c r="I63" s="77">
        <f t="shared" si="4"/>
        <v>6.909937099249052E-4</v>
      </c>
      <c r="J63" s="44">
        <f t="shared" si="7"/>
        <v>-12</v>
      </c>
    </row>
    <row r="64" spans="1:10">
      <c r="A64" s="95">
        <v>63</v>
      </c>
      <c r="B64" s="96" t="s">
        <v>155</v>
      </c>
      <c r="C64" s="44">
        <v>23037</v>
      </c>
      <c r="D64" s="44">
        <v>21452</v>
      </c>
      <c r="E64" s="102">
        <v>21428</v>
      </c>
      <c r="F64" s="75">
        <f t="shared" si="3"/>
        <v>2.4787499363770549E-2</v>
      </c>
      <c r="G64" s="75">
        <f t="shared" si="5"/>
        <v>-6.9844163736597645E-2</v>
      </c>
      <c r="H64" s="45">
        <f t="shared" si="6"/>
        <v>-1609</v>
      </c>
      <c r="I64" s="77">
        <f t="shared" si="4"/>
        <v>1.6350130577487833E-2</v>
      </c>
      <c r="J64" s="44">
        <f t="shared" si="7"/>
        <v>-24</v>
      </c>
    </row>
    <row r="65" spans="1:11">
      <c r="A65" s="95">
        <v>64</v>
      </c>
      <c r="B65" s="96" t="s">
        <v>156</v>
      </c>
      <c r="C65" s="44">
        <v>8737</v>
      </c>
      <c r="D65" s="44">
        <v>7963</v>
      </c>
      <c r="E65" s="102">
        <v>7938</v>
      </c>
      <c r="F65" s="75">
        <f t="shared" si="3"/>
        <v>9.1825261316786748E-3</v>
      </c>
      <c r="G65" s="75">
        <f t="shared" si="5"/>
        <v>-9.1450154515279838E-2</v>
      </c>
      <c r="H65" s="45">
        <f t="shared" si="6"/>
        <v>-799</v>
      </c>
      <c r="I65" s="77">
        <f t="shared" si="4"/>
        <v>8.1191760916176359E-3</v>
      </c>
      <c r="J65" s="44">
        <f t="shared" si="7"/>
        <v>-25</v>
      </c>
    </row>
    <row r="66" spans="1:11">
      <c r="A66" s="95">
        <v>65</v>
      </c>
      <c r="B66" s="96" t="s">
        <v>157</v>
      </c>
      <c r="C66" s="44">
        <v>3738</v>
      </c>
      <c r="D66" s="44">
        <v>3530</v>
      </c>
      <c r="E66" s="102">
        <v>3613</v>
      </c>
      <c r="F66" s="75">
        <f t="shared" si="3"/>
        <v>4.179449094703332E-3</v>
      </c>
      <c r="G66" s="75">
        <f t="shared" ref="G66:G83" si="8">(E66-C66)/C66</f>
        <v>-3.3440342429106477E-2</v>
      </c>
      <c r="H66" s="45">
        <f t="shared" ref="H66:H82" si="9">E66-C66</f>
        <v>-125</v>
      </c>
      <c r="I66" s="77">
        <f t="shared" si="4"/>
        <v>1.2702090255972522E-3</v>
      </c>
      <c r="J66" s="44">
        <f t="shared" si="7"/>
        <v>83</v>
      </c>
      <c r="K66" s="11"/>
    </row>
    <row r="67" spans="1:11">
      <c r="A67" s="95">
        <v>66</v>
      </c>
      <c r="B67" s="96" t="s">
        <v>158</v>
      </c>
      <c r="C67" s="44">
        <v>15041</v>
      </c>
      <c r="D67" s="44">
        <v>13820</v>
      </c>
      <c r="E67" s="102">
        <v>13744</v>
      </c>
      <c r="F67" s="75">
        <f t="shared" ref="F67:F82" si="10">E67/864468</f>
        <v>1.5898795559812509E-2</v>
      </c>
      <c r="G67" s="75">
        <f t="shared" si="8"/>
        <v>-8.6230968685592713E-2</v>
      </c>
      <c r="H67" s="45">
        <f t="shared" si="9"/>
        <v>-1297</v>
      </c>
      <c r="I67" s="77">
        <f t="shared" ref="I67:I83" si="11">H67/$H$83</f>
        <v>1.3179688849597089E-2</v>
      </c>
      <c r="J67" s="44">
        <f t="shared" ref="J67:J82" si="12">E67-D67</f>
        <v>-76</v>
      </c>
    </row>
    <row r="68" spans="1:11">
      <c r="A68" s="95">
        <v>67</v>
      </c>
      <c r="B68" s="96" t="s">
        <v>159</v>
      </c>
      <c r="C68" s="44">
        <v>2105</v>
      </c>
      <c r="D68" s="44">
        <v>1802</v>
      </c>
      <c r="E68" s="102">
        <v>1773</v>
      </c>
      <c r="F68" s="75">
        <f t="shared" si="10"/>
        <v>2.0509723899554406E-3</v>
      </c>
      <c r="G68" s="75">
        <f t="shared" si="8"/>
        <v>-0.15771971496437054</v>
      </c>
      <c r="H68" s="45">
        <f t="shared" si="9"/>
        <v>-332</v>
      </c>
      <c r="I68" s="77">
        <f t="shared" si="11"/>
        <v>3.373675171986302E-3</v>
      </c>
      <c r="J68" s="44">
        <f t="shared" si="12"/>
        <v>-29</v>
      </c>
    </row>
    <row r="69" spans="1:11">
      <c r="A69" s="95">
        <v>68</v>
      </c>
      <c r="B69" s="96" t="s">
        <v>160</v>
      </c>
      <c r="C69" s="44">
        <v>11584</v>
      </c>
      <c r="D69" s="44">
        <v>10810</v>
      </c>
      <c r="E69" s="102">
        <v>10770</v>
      </c>
      <c r="F69" s="75">
        <f t="shared" si="10"/>
        <v>1.245852940768195E-2</v>
      </c>
      <c r="G69" s="75">
        <f t="shared" si="8"/>
        <v>-7.026933701657459E-2</v>
      </c>
      <c r="H69" s="45">
        <f t="shared" si="9"/>
        <v>-814</v>
      </c>
      <c r="I69" s="77">
        <f t="shared" si="11"/>
        <v>8.2716011746893064E-3</v>
      </c>
      <c r="J69" s="44">
        <f t="shared" si="12"/>
        <v>-40</v>
      </c>
    </row>
    <row r="70" spans="1:11">
      <c r="A70" s="95">
        <v>69</v>
      </c>
      <c r="B70" s="96" t="s">
        <v>161</v>
      </c>
      <c r="C70" s="44">
        <v>2083</v>
      </c>
      <c r="D70" s="44">
        <v>1816</v>
      </c>
      <c r="E70" s="102">
        <v>1803</v>
      </c>
      <c r="F70" s="75">
        <f t="shared" si="10"/>
        <v>2.0856758144893739E-3</v>
      </c>
      <c r="G70" s="75">
        <f t="shared" si="8"/>
        <v>-0.13442150744119058</v>
      </c>
      <c r="H70" s="45">
        <f t="shared" si="9"/>
        <v>-280</v>
      </c>
      <c r="I70" s="77">
        <f t="shared" si="11"/>
        <v>2.845268217337845E-3</v>
      </c>
      <c r="J70" s="44">
        <f t="shared" si="12"/>
        <v>-13</v>
      </c>
    </row>
    <row r="71" spans="1:11">
      <c r="A71" s="95">
        <v>70</v>
      </c>
      <c r="B71" s="96" t="s">
        <v>162</v>
      </c>
      <c r="C71" s="44">
        <v>6728</v>
      </c>
      <c r="D71" s="44">
        <v>6286</v>
      </c>
      <c r="E71" s="102">
        <v>6263</v>
      </c>
      <c r="F71" s="75">
        <f t="shared" si="10"/>
        <v>7.2449182618674144E-3</v>
      </c>
      <c r="G71" s="75">
        <f t="shared" si="8"/>
        <v>-6.9114149821640908E-2</v>
      </c>
      <c r="H71" s="45">
        <f t="shared" si="9"/>
        <v>-465</v>
      </c>
      <c r="I71" s="77">
        <f t="shared" si="11"/>
        <v>4.7251775752217787E-3</v>
      </c>
      <c r="J71" s="44">
        <f t="shared" si="12"/>
        <v>-23</v>
      </c>
    </row>
    <row r="72" spans="1:11">
      <c r="A72" s="95">
        <v>71</v>
      </c>
      <c r="B72" s="96" t="s">
        <v>163</v>
      </c>
      <c r="C72" s="44">
        <v>4170</v>
      </c>
      <c r="D72" s="44">
        <v>3685</v>
      </c>
      <c r="E72" s="102">
        <v>3666</v>
      </c>
      <c r="F72" s="75">
        <f t="shared" si="10"/>
        <v>4.2407584780466134E-3</v>
      </c>
      <c r="G72" s="75">
        <f t="shared" si="8"/>
        <v>-0.12086330935251799</v>
      </c>
      <c r="H72" s="45">
        <f t="shared" si="9"/>
        <v>-504</v>
      </c>
      <c r="I72" s="77">
        <f t="shared" si="11"/>
        <v>5.1214827912081208E-3</v>
      </c>
      <c r="J72" s="44">
        <f t="shared" si="12"/>
        <v>-19</v>
      </c>
    </row>
    <row r="73" spans="1:11">
      <c r="A73" s="95">
        <v>72</v>
      </c>
      <c r="B73" s="96" t="s">
        <v>164</v>
      </c>
      <c r="C73" s="44">
        <v>1472</v>
      </c>
      <c r="D73" s="44">
        <v>1315</v>
      </c>
      <c r="E73" s="102">
        <v>1318</v>
      </c>
      <c r="F73" s="75">
        <f t="shared" si="10"/>
        <v>1.5246371178574568E-3</v>
      </c>
      <c r="G73" s="75">
        <f t="shared" si="8"/>
        <v>-0.10461956521739131</v>
      </c>
      <c r="H73" s="45">
        <f t="shared" si="9"/>
        <v>-154</v>
      </c>
      <c r="I73" s="77">
        <f t="shared" si="11"/>
        <v>1.5648975195358147E-3</v>
      </c>
      <c r="J73" s="44">
        <f t="shared" si="12"/>
        <v>3</v>
      </c>
    </row>
    <row r="74" spans="1:11">
      <c r="A74" s="95">
        <v>73</v>
      </c>
      <c r="B74" s="96" t="s">
        <v>165</v>
      </c>
      <c r="C74" s="44">
        <v>1210</v>
      </c>
      <c r="D74" s="44">
        <v>989</v>
      </c>
      <c r="E74" s="102">
        <v>966</v>
      </c>
      <c r="F74" s="75">
        <f t="shared" si="10"/>
        <v>1.1174502699926429E-3</v>
      </c>
      <c r="G74" s="75">
        <f t="shared" si="8"/>
        <v>-0.20165289256198346</v>
      </c>
      <c r="H74" s="45">
        <f t="shared" si="9"/>
        <v>-244</v>
      </c>
      <c r="I74" s="77">
        <f t="shared" si="11"/>
        <v>2.4794480179658363E-3</v>
      </c>
      <c r="J74" s="44">
        <f t="shared" si="12"/>
        <v>-23</v>
      </c>
    </row>
    <row r="75" spans="1:11">
      <c r="A75" s="95">
        <v>74</v>
      </c>
      <c r="B75" s="96" t="s">
        <v>166</v>
      </c>
      <c r="C75" s="44">
        <v>861</v>
      </c>
      <c r="D75" s="44">
        <v>736</v>
      </c>
      <c r="E75" s="102">
        <v>727</v>
      </c>
      <c r="F75" s="75">
        <f t="shared" si="10"/>
        <v>8.4097965453897657E-4</v>
      </c>
      <c r="G75" s="75">
        <f t="shared" si="8"/>
        <v>-0.15563298490127758</v>
      </c>
      <c r="H75" s="45">
        <f t="shared" si="9"/>
        <v>-134</v>
      </c>
      <c r="I75" s="77">
        <f t="shared" si="11"/>
        <v>1.3616640754402544E-3</v>
      </c>
      <c r="J75" s="44">
        <f t="shared" si="12"/>
        <v>-9</v>
      </c>
    </row>
    <row r="76" spans="1:11">
      <c r="A76" s="95">
        <v>75</v>
      </c>
      <c r="B76" s="96" t="s">
        <v>167</v>
      </c>
      <c r="C76" s="44">
        <v>3792</v>
      </c>
      <c r="D76" s="44">
        <v>3460</v>
      </c>
      <c r="E76" s="102">
        <v>3473</v>
      </c>
      <c r="F76" s="75">
        <f t="shared" si="10"/>
        <v>4.0174997802116443E-3</v>
      </c>
      <c r="G76" s="75">
        <f t="shared" si="8"/>
        <v>-8.4124472573839662E-2</v>
      </c>
      <c r="H76" s="45">
        <f t="shared" si="9"/>
        <v>-319</v>
      </c>
      <c r="I76" s="77">
        <f t="shared" si="11"/>
        <v>3.2415734333241879E-3</v>
      </c>
      <c r="J76" s="44">
        <f t="shared" si="12"/>
        <v>13</v>
      </c>
    </row>
    <row r="77" spans="1:11">
      <c r="A77" s="95">
        <v>76</v>
      </c>
      <c r="B77" s="96" t="s">
        <v>168</v>
      </c>
      <c r="C77" s="44">
        <v>2306</v>
      </c>
      <c r="D77" s="44">
        <v>2058</v>
      </c>
      <c r="E77" s="102">
        <v>2051</v>
      </c>
      <c r="F77" s="75">
        <f t="shared" si="10"/>
        <v>2.37255745730322E-3</v>
      </c>
      <c r="G77" s="75">
        <f t="shared" si="8"/>
        <v>-0.11058109280138768</v>
      </c>
      <c r="H77" s="45">
        <f t="shared" si="9"/>
        <v>-255</v>
      </c>
      <c r="I77" s="77">
        <f t="shared" si="11"/>
        <v>2.5912264122183947E-3</v>
      </c>
      <c r="J77" s="44">
        <f t="shared" si="12"/>
        <v>-7</v>
      </c>
    </row>
    <row r="78" spans="1:11">
      <c r="A78" s="95">
        <v>77</v>
      </c>
      <c r="B78" s="96" t="s">
        <v>169</v>
      </c>
      <c r="C78" s="44">
        <v>1772</v>
      </c>
      <c r="D78" s="44">
        <v>1630</v>
      </c>
      <c r="E78" s="102">
        <v>1605</v>
      </c>
      <c r="F78" s="75">
        <f t="shared" si="10"/>
        <v>1.8566332125654159E-3</v>
      </c>
      <c r="G78" s="75">
        <f t="shared" si="8"/>
        <v>-9.4243792325056433E-2</v>
      </c>
      <c r="H78" s="45">
        <f t="shared" si="9"/>
        <v>-167</v>
      </c>
      <c r="I78" s="77">
        <f t="shared" si="11"/>
        <v>1.696999258197929E-3</v>
      </c>
      <c r="J78" s="44">
        <f t="shared" si="12"/>
        <v>-25</v>
      </c>
    </row>
    <row r="79" spans="1:11">
      <c r="A79" s="95">
        <v>78</v>
      </c>
      <c r="B79" s="96" t="s">
        <v>170</v>
      </c>
      <c r="C79" s="44">
        <v>1464</v>
      </c>
      <c r="D79" s="44">
        <v>1283</v>
      </c>
      <c r="E79" s="102">
        <v>1284</v>
      </c>
      <c r="F79" s="75">
        <f t="shared" si="10"/>
        <v>1.4853065700523329E-3</v>
      </c>
      <c r="G79" s="75">
        <f t="shared" si="8"/>
        <v>-0.12295081967213115</v>
      </c>
      <c r="H79" s="45">
        <f t="shared" si="9"/>
        <v>-180</v>
      </c>
      <c r="I79" s="77">
        <f t="shared" si="11"/>
        <v>1.8291009968600432E-3</v>
      </c>
      <c r="J79" s="44">
        <f t="shared" si="12"/>
        <v>1</v>
      </c>
    </row>
    <row r="80" spans="1:11">
      <c r="A80" s="95">
        <v>79</v>
      </c>
      <c r="B80" s="96" t="s">
        <v>171</v>
      </c>
      <c r="C80" s="44">
        <v>2668</v>
      </c>
      <c r="D80" s="44">
        <v>2481</v>
      </c>
      <c r="E80" s="102">
        <v>2488</v>
      </c>
      <c r="F80" s="75">
        <f t="shared" si="10"/>
        <v>2.8780706746808441E-3</v>
      </c>
      <c r="G80" s="75">
        <f t="shared" si="8"/>
        <v>-6.7466266866566718E-2</v>
      </c>
      <c r="H80" s="45">
        <f t="shared" si="9"/>
        <v>-180</v>
      </c>
      <c r="I80" s="77">
        <f t="shared" si="11"/>
        <v>1.8291009968600432E-3</v>
      </c>
      <c r="J80" s="44">
        <f t="shared" si="12"/>
        <v>7</v>
      </c>
    </row>
    <row r="81" spans="1:11">
      <c r="A81" s="95">
        <v>80</v>
      </c>
      <c r="B81" s="96" t="s">
        <v>172</v>
      </c>
      <c r="C81" s="44">
        <v>7117</v>
      </c>
      <c r="D81" s="44">
        <v>6225</v>
      </c>
      <c r="E81" s="102">
        <v>6163</v>
      </c>
      <c r="F81" s="75">
        <f t="shared" si="10"/>
        <v>7.1292401800876377E-3</v>
      </c>
      <c r="G81" s="75">
        <f t="shared" si="8"/>
        <v>-0.13404524378249263</v>
      </c>
      <c r="H81" s="45">
        <f t="shared" si="9"/>
        <v>-954</v>
      </c>
      <c r="I81" s="77">
        <f t="shared" si="11"/>
        <v>9.6942352833582299E-3</v>
      </c>
      <c r="J81" s="44">
        <f t="shared" si="12"/>
        <v>-62</v>
      </c>
    </row>
    <row r="82" spans="1:11" ht="15" thickBot="1">
      <c r="A82" s="95">
        <v>81</v>
      </c>
      <c r="B82" s="96" t="s">
        <v>173</v>
      </c>
      <c r="C82" s="44">
        <v>5504</v>
      </c>
      <c r="D82" s="44">
        <v>4743</v>
      </c>
      <c r="E82" s="102">
        <v>4770</v>
      </c>
      <c r="F82" s="75">
        <f t="shared" si="10"/>
        <v>5.5178445008953487E-3</v>
      </c>
      <c r="G82" s="75">
        <f t="shared" si="8"/>
        <v>-0.13335755813953487</v>
      </c>
      <c r="H82" s="45">
        <f t="shared" si="9"/>
        <v>-734</v>
      </c>
      <c r="I82" s="77">
        <f t="shared" si="11"/>
        <v>7.4586673983070657E-3</v>
      </c>
      <c r="J82" s="44">
        <f t="shared" si="12"/>
        <v>27</v>
      </c>
    </row>
    <row r="83" spans="1:11" s="11" customFormat="1" ht="15" thickBot="1">
      <c r="A83" s="124" t="s">
        <v>174</v>
      </c>
      <c r="B83" s="125"/>
      <c r="C83" s="83">
        <v>927355</v>
      </c>
      <c r="D83" s="83">
        <v>833523</v>
      </c>
      <c r="E83" s="103">
        <v>828946</v>
      </c>
      <c r="F83" s="84">
        <f>SUM(F2:F82)</f>
        <v>0.95890883179018782</v>
      </c>
      <c r="G83" s="84">
        <f t="shared" si="8"/>
        <v>-0.10611793757514652</v>
      </c>
      <c r="H83" s="82">
        <f>SUM(H2:H82)</f>
        <v>-98409</v>
      </c>
      <c r="I83" s="85">
        <f t="shared" si="11"/>
        <v>1</v>
      </c>
      <c r="J83" s="83">
        <f>SUM(J2:J82)</f>
        <v>-4577</v>
      </c>
      <c r="K83" s="7"/>
    </row>
    <row r="84" spans="1:11">
      <c r="C84" s="8"/>
      <c r="D84" s="8"/>
      <c r="E84" s="8"/>
      <c r="I84" s="16"/>
    </row>
  </sheetData>
  <mergeCells count="1">
    <mergeCell ref="A83:B83"/>
  </mergeCell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rgb="FF002060"/>
  </sheetPr>
  <dimension ref="A1:J84"/>
  <sheetViews>
    <sheetView workbookViewId="0">
      <pane ySplit="1" topLeftCell="A77" activePane="bottomLeft" state="frozen"/>
      <selection activeCell="W1" sqref="W1"/>
      <selection pane="bottomLeft" activeCell="E86" sqref="E86"/>
    </sheetView>
  </sheetViews>
  <sheetFormatPr defaultColWidth="9.1796875" defaultRowHeight="14.5"/>
  <cols>
    <col min="1" max="1" width="11.81640625" style="7" customWidth="1"/>
    <col min="2" max="2" width="16.453125" style="7" bestFit="1" customWidth="1"/>
    <col min="3" max="3" width="12" style="7" customWidth="1"/>
    <col min="4" max="4" width="12" style="7" bestFit="1" customWidth="1"/>
    <col min="5" max="5" width="12" style="7" customWidth="1"/>
    <col min="6" max="6" width="18.1796875" style="7" customWidth="1"/>
    <col min="7" max="7" width="30.453125" style="7" customWidth="1"/>
    <col min="8" max="8" width="27.453125" style="7" customWidth="1"/>
    <col min="9" max="9" width="22.26953125" style="7" customWidth="1"/>
    <col min="10" max="10" width="27.54296875" style="7" customWidth="1"/>
    <col min="11" max="16384" width="9.1796875" style="7"/>
  </cols>
  <sheetData>
    <row r="1" spans="1:10" ht="29.5" thickBot="1">
      <c r="A1" s="24" t="s">
        <v>92</v>
      </c>
      <c r="B1" s="24" t="s">
        <v>175</v>
      </c>
      <c r="C1" s="4">
        <v>41821</v>
      </c>
      <c r="D1" s="4">
        <v>42156</v>
      </c>
      <c r="E1" s="24">
        <v>42186</v>
      </c>
      <c r="F1" s="106" t="s">
        <v>273</v>
      </c>
      <c r="G1" s="17" t="s">
        <v>266</v>
      </c>
      <c r="H1" s="1" t="s">
        <v>267</v>
      </c>
      <c r="I1" s="1" t="s">
        <v>275</v>
      </c>
      <c r="J1" s="30" t="s">
        <v>269</v>
      </c>
    </row>
    <row r="2" spans="1:10">
      <c r="A2" s="93">
        <v>1</v>
      </c>
      <c r="B2" s="94" t="s">
        <v>93</v>
      </c>
      <c r="C2" s="104">
        <v>69878</v>
      </c>
      <c r="D2" s="104">
        <v>71479</v>
      </c>
      <c r="E2" s="104">
        <v>71975</v>
      </c>
      <c r="F2" s="74">
        <f t="shared" ref="F2:F33" si="0">E2/$E$83</f>
        <v>2.4414741585352038E-2</v>
      </c>
      <c r="G2" s="74">
        <f t="shared" ref="G2:G33" si="1">(E2-C2)/C2</f>
        <v>3.0009445032771403E-2</v>
      </c>
      <c r="H2" s="72">
        <f t="shared" ref="H2:H33" si="2">E2-C2</f>
        <v>2097</v>
      </c>
      <c r="I2" s="76">
        <f>H2/$H$83</f>
        <v>2.5200086523902227E-2</v>
      </c>
      <c r="J2" s="107">
        <f t="shared" ref="J2:J33" si="3">E2-D2</f>
        <v>496</v>
      </c>
    </row>
    <row r="3" spans="1:10">
      <c r="A3" s="95">
        <v>2</v>
      </c>
      <c r="B3" s="96" t="s">
        <v>94</v>
      </c>
      <c r="C3" s="105">
        <v>20858</v>
      </c>
      <c r="D3" s="105">
        <v>21598</v>
      </c>
      <c r="E3" s="105">
        <v>21787</v>
      </c>
      <c r="F3" s="75">
        <f t="shared" si="0"/>
        <v>7.3903990957980524E-3</v>
      </c>
      <c r="G3" s="75">
        <f t="shared" si="1"/>
        <v>4.4539265509636591E-2</v>
      </c>
      <c r="H3" s="45">
        <f t="shared" si="2"/>
        <v>929</v>
      </c>
      <c r="I3" s="77">
        <f t="shared" ref="I3:I66" si="4">H3/$H$83</f>
        <v>1.1163986829139327E-2</v>
      </c>
      <c r="J3" s="46">
        <f t="shared" si="3"/>
        <v>189</v>
      </c>
    </row>
    <row r="4" spans="1:10">
      <c r="A4" s="95">
        <v>3</v>
      </c>
      <c r="B4" s="96" t="s">
        <v>95</v>
      </c>
      <c r="C4" s="105">
        <v>27240</v>
      </c>
      <c r="D4" s="105">
        <v>27648</v>
      </c>
      <c r="E4" s="105">
        <v>27764</v>
      </c>
      <c r="F4" s="75">
        <f t="shared" si="0"/>
        <v>9.4178657224829997E-3</v>
      </c>
      <c r="G4" s="75">
        <f t="shared" si="1"/>
        <v>1.9236417033773861E-2</v>
      </c>
      <c r="H4" s="45">
        <f t="shared" si="2"/>
        <v>524</v>
      </c>
      <c r="I4" s="77">
        <f t="shared" si="4"/>
        <v>6.2970173288148627E-3</v>
      </c>
      <c r="J4" s="46">
        <f t="shared" si="3"/>
        <v>116</v>
      </c>
    </row>
    <row r="5" spans="1:10" ht="14.25" customHeight="1">
      <c r="A5" s="95">
        <v>4</v>
      </c>
      <c r="B5" s="96" t="s">
        <v>96</v>
      </c>
      <c r="C5" s="105">
        <v>17216</v>
      </c>
      <c r="D5" s="105">
        <v>18664</v>
      </c>
      <c r="E5" s="105">
        <v>18837</v>
      </c>
      <c r="F5" s="75">
        <f t="shared" si="0"/>
        <v>6.3897254219281181E-3</v>
      </c>
      <c r="G5" s="75">
        <f t="shared" si="1"/>
        <v>9.4156598513011155E-2</v>
      </c>
      <c r="H5" s="45">
        <f t="shared" si="2"/>
        <v>1621</v>
      </c>
      <c r="I5" s="77">
        <f t="shared" si="4"/>
        <v>1.9479895209940635E-2</v>
      </c>
      <c r="J5" s="46">
        <f t="shared" si="3"/>
        <v>173</v>
      </c>
    </row>
    <row r="6" spans="1:10">
      <c r="A6" s="95">
        <v>5</v>
      </c>
      <c r="B6" s="96" t="s">
        <v>97</v>
      </c>
      <c r="C6" s="105">
        <v>16760</v>
      </c>
      <c r="D6" s="105">
        <v>17290</v>
      </c>
      <c r="E6" s="105">
        <v>17343</v>
      </c>
      <c r="F6" s="75">
        <f t="shared" si="0"/>
        <v>5.8829435681105992E-3</v>
      </c>
      <c r="G6" s="75">
        <f t="shared" si="1"/>
        <v>3.4785202863961813E-2</v>
      </c>
      <c r="H6" s="45">
        <f t="shared" si="2"/>
        <v>583</v>
      </c>
      <c r="I6" s="77">
        <f t="shared" si="4"/>
        <v>7.0060326387386736E-3</v>
      </c>
      <c r="J6" s="46">
        <f t="shared" si="3"/>
        <v>53</v>
      </c>
    </row>
    <row r="7" spans="1:10">
      <c r="A7" s="95">
        <v>6</v>
      </c>
      <c r="B7" s="96" t="s">
        <v>98</v>
      </c>
      <c r="C7" s="105">
        <v>393090</v>
      </c>
      <c r="D7" s="105">
        <v>391897</v>
      </c>
      <c r="E7" s="105">
        <v>394211</v>
      </c>
      <c r="F7" s="75">
        <f t="shared" si="0"/>
        <v>0.13372087106777647</v>
      </c>
      <c r="G7" s="75">
        <f t="shared" si="1"/>
        <v>2.8517642270218017E-3</v>
      </c>
      <c r="H7" s="45">
        <f t="shared" si="2"/>
        <v>1121</v>
      </c>
      <c r="I7" s="77">
        <f t="shared" si="4"/>
        <v>1.3471290888552407E-2</v>
      </c>
      <c r="J7" s="46">
        <f t="shared" si="3"/>
        <v>2314</v>
      </c>
    </row>
    <row r="8" spans="1:10">
      <c r="A8" s="95">
        <v>7</v>
      </c>
      <c r="B8" s="96" t="s">
        <v>99</v>
      </c>
      <c r="C8" s="105">
        <v>65233</v>
      </c>
      <c r="D8" s="105">
        <v>68097</v>
      </c>
      <c r="E8" s="105">
        <v>69019</v>
      </c>
      <c r="F8" s="75">
        <f t="shared" si="0"/>
        <v>2.3412032642992877E-2</v>
      </c>
      <c r="G8" s="75">
        <f t="shared" si="1"/>
        <v>5.8038109545782042E-2</v>
      </c>
      <c r="H8" s="45">
        <f t="shared" si="2"/>
        <v>3786</v>
      </c>
      <c r="I8" s="77">
        <f t="shared" si="4"/>
        <v>4.5497151921551661E-2</v>
      </c>
      <c r="J8" s="46">
        <f t="shared" si="3"/>
        <v>922</v>
      </c>
    </row>
    <row r="9" spans="1:10">
      <c r="A9" s="95">
        <v>8</v>
      </c>
      <c r="B9" s="96" t="s">
        <v>100</v>
      </c>
      <c r="C9" s="105">
        <v>9363</v>
      </c>
      <c r="D9" s="105">
        <v>9408</v>
      </c>
      <c r="E9" s="105">
        <v>9354</v>
      </c>
      <c r="F9" s="75">
        <f t="shared" si="0"/>
        <v>3.1729835747048691E-3</v>
      </c>
      <c r="G9" s="75">
        <f t="shared" si="1"/>
        <v>-9.6123037487984622E-4</v>
      </c>
      <c r="H9" s="45">
        <f t="shared" si="2"/>
        <v>-9</v>
      </c>
      <c r="I9" s="77">
        <f t="shared" si="4"/>
        <v>-1.081548777849881E-4</v>
      </c>
      <c r="J9" s="46">
        <f t="shared" si="3"/>
        <v>-54</v>
      </c>
    </row>
    <row r="10" spans="1:10">
      <c r="A10" s="95">
        <v>9</v>
      </c>
      <c r="B10" s="96" t="s">
        <v>101</v>
      </c>
      <c r="C10" s="105">
        <v>35658</v>
      </c>
      <c r="D10" s="105">
        <v>37386</v>
      </c>
      <c r="E10" s="105">
        <v>37274</v>
      </c>
      <c r="F10" s="75">
        <f t="shared" si="0"/>
        <v>1.264376627790777E-2</v>
      </c>
      <c r="G10" s="75">
        <f t="shared" si="1"/>
        <v>4.5319423411296203E-2</v>
      </c>
      <c r="H10" s="45">
        <f t="shared" si="2"/>
        <v>1616</v>
      </c>
      <c r="I10" s="77">
        <f t="shared" si="4"/>
        <v>1.9419809166726754E-2</v>
      </c>
      <c r="J10" s="46">
        <f t="shared" si="3"/>
        <v>-112</v>
      </c>
    </row>
    <row r="11" spans="1:10">
      <c r="A11" s="95">
        <v>10</v>
      </c>
      <c r="B11" s="96" t="s">
        <v>102</v>
      </c>
      <c r="C11" s="105">
        <v>47843</v>
      </c>
      <c r="D11" s="105">
        <v>49781</v>
      </c>
      <c r="E11" s="105">
        <v>50159</v>
      </c>
      <c r="F11" s="75">
        <f t="shared" si="0"/>
        <v>1.7014505358522721E-2</v>
      </c>
      <c r="G11" s="75">
        <f t="shared" si="1"/>
        <v>4.8408335597684093E-2</v>
      </c>
      <c r="H11" s="45">
        <f t="shared" si="2"/>
        <v>2316</v>
      </c>
      <c r="I11" s="77">
        <f t="shared" si="4"/>
        <v>2.7831855216670271E-2</v>
      </c>
      <c r="J11" s="46">
        <f t="shared" si="3"/>
        <v>378</v>
      </c>
    </row>
    <row r="12" spans="1:10" ht="15.75" customHeight="1">
      <c r="A12" s="95">
        <v>11</v>
      </c>
      <c r="B12" s="96" t="s">
        <v>103</v>
      </c>
      <c r="C12" s="105">
        <v>8874</v>
      </c>
      <c r="D12" s="105">
        <v>9370</v>
      </c>
      <c r="E12" s="105">
        <v>9287</v>
      </c>
      <c r="F12" s="75">
        <f t="shared" si="0"/>
        <v>3.150256409908501E-3</v>
      </c>
      <c r="G12" s="75">
        <f t="shared" si="1"/>
        <v>4.6540455262564798E-2</v>
      </c>
      <c r="H12" s="45">
        <f t="shared" si="2"/>
        <v>413</v>
      </c>
      <c r="I12" s="77">
        <f t="shared" si="4"/>
        <v>4.9631071694666764E-3</v>
      </c>
      <c r="J12" s="46">
        <f t="shared" si="3"/>
        <v>-83</v>
      </c>
    </row>
    <row r="13" spans="1:10">
      <c r="A13" s="95">
        <v>12</v>
      </c>
      <c r="B13" s="96" t="s">
        <v>104</v>
      </c>
      <c r="C13" s="105">
        <v>13774</v>
      </c>
      <c r="D13" s="105">
        <v>14185</v>
      </c>
      <c r="E13" s="105">
        <v>14799</v>
      </c>
      <c r="F13" s="75">
        <f t="shared" si="0"/>
        <v>5.019989728678358E-3</v>
      </c>
      <c r="G13" s="75">
        <f t="shared" si="1"/>
        <v>7.4415565558298244E-2</v>
      </c>
      <c r="H13" s="45">
        <f t="shared" si="2"/>
        <v>1025</v>
      </c>
      <c r="I13" s="77">
        <f t="shared" si="4"/>
        <v>1.2317638858845866E-2</v>
      </c>
      <c r="J13" s="46">
        <f t="shared" si="3"/>
        <v>614</v>
      </c>
    </row>
    <row r="14" spans="1:10">
      <c r="A14" s="95">
        <v>13</v>
      </c>
      <c r="B14" s="96" t="s">
        <v>105</v>
      </c>
      <c r="C14" s="105">
        <v>14409</v>
      </c>
      <c r="D14" s="105">
        <v>14891</v>
      </c>
      <c r="E14" s="105">
        <v>14687</v>
      </c>
      <c r="F14" s="75">
        <f t="shared" si="0"/>
        <v>4.9819980502127876E-3</v>
      </c>
      <c r="G14" s="75">
        <f t="shared" si="1"/>
        <v>1.9293497119855646E-2</v>
      </c>
      <c r="H14" s="45">
        <f t="shared" si="2"/>
        <v>278</v>
      </c>
      <c r="I14" s="77">
        <f t="shared" si="4"/>
        <v>3.3407840026918548E-3</v>
      </c>
      <c r="J14" s="46">
        <f t="shared" si="3"/>
        <v>-204</v>
      </c>
    </row>
    <row r="15" spans="1:10">
      <c r="A15" s="95">
        <v>14</v>
      </c>
      <c r="B15" s="96" t="s">
        <v>106</v>
      </c>
      <c r="C15" s="105">
        <v>15187</v>
      </c>
      <c r="D15" s="105">
        <v>15246</v>
      </c>
      <c r="E15" s="105">
        <v>15406</v>
      </c>
      <c r="F15" s="75">
        <f t="shared" si="0"/>
        <v>5.2258910575051542E-3</v>
      </c>
      <c r="G15" s="75">
        <f t="shared" si="1"/>
        <v>1.4420227826430499E-2</v>
      </c>
      <c r="H15" s="45">
        <f t="shared" si="2"/>
        <v>219</v>
      </c>
      <c r="I15" s="77">
        <f t="shared" si="4"/>
        <v>2.6317686927680439E-3</v>
      </c>
      <c r="J15" s="46">
        <f t="shared" si="3"/>
        <v>160</v>
      </c>
    </row>
    <row r="16" spans="1:10">
      <c r="A16" s="95">
        <v>15</v>
      </c>
      <c r="B16" s="96" t="s">
        <v>107</v>
      </c>
      <c r="C16" s="105">
        <v>12208</v>
      </c>
      <c r="D16" s="105">
        <v>12352</v>
      </c>
      <c r="E16" s="105">
        <v>12418</v>
      </c>
      <c r="F16" s="75">
        <f t="shared" si="0"/>
        <v>4.2123273498701156E-3</v>
      </c>
      <c r="G16" s="75">
        <f t="shared" si="1"/>
        <v>1.7201834862385322E-2</v>
      </c>
      <c r="H16" s="45">
        <f t="shared" si="2"/>
        <v>210</v>
      </c>
      <c r="I16" s="77">
        <f t="shared" si="4"/>
        <v>2.5236138149830559E-3</v>
      </c>
      <c r="J16" s="46">
        <f t="shared" si="3"/>
        <v>66</v>
      </c>
    </row>
    <row r="17" spans="1:10">
      <c r="A17" s="95">
        <v>16</v>
      </c>
      <c r="B17" s="96" t="s">
        <v>108</v>
      </c>
      <c r="C17" s="105">
        <v>75154</v>
      </c>
      <c r="D17" s="105">
        <v>77383</v>
      </c>
      <c r="E17" s="105">
        <v>78028</v>
      </c>
      <c r="F17" s="75">
        <f t="shared" si="0"/>
        <v>2.6467988279567194E-2</v>
      </c>
      <c r="G17" s="75">
        <f t="shared" si="1"/>
        <v>3.8241477499534292E-2</v>
      </c>
      <c r="H17" s="45">
        <f t="shared" si="2"/>
        <v>2874</v>
      </c>
      <c r="I17" s="77">
        <f t="shared" si="4"/>
        <v>3.4537457639339533E-2</v>
      </c>
      <c r="J17" s="46">
        <f t="shared" si="3"/>
        <v>645</v>
      </c>
    </row>
    <row r="18" spans="1:10">
      <c r="A18" s="95">
        <v>17</v>
      </c>
      <c r="B18" s="96" t="s">
        <v>109</v>
      </c>
      <c r="C18" s="105">
        <v>23141</v>
      </c>
      <c r="D18" s="105">
        <v>23410</v>
      </c>
      <c r="E18" s="105">
        <v>23369</v>
      </c>
      <c r="F18" s="75">
        <f t="shared" si="0"/>
        <v>7.9270315541242337E-3</v>
      </c>
      <c r="G18" s="75">
        <f t="shared" si="1"/>
        <v>9.8526424960027649E-3</v>
      </c>
      <c r="H18" s="45">
        <f t="shared" si="2"/>
        <v>228</v>
      </c>
      <c r="I18" s="77">
        <f t="shared" si="4"/>
        <v>2.7399235705530319E-3</v>
      </c>
      <c r="J18" s="46">
        <f t="shared" si="3"/>
        <v>-41</v>
      </c>
    </row>
    <row r="19" spans="1:10">
      <c r="A19" s="95">
        <v>18</v>
      </c>
      <c r="B19" s="96" t="s">
        <v>110</v>
      </c>
      <c r="C19" s="105">
        <v>9595</v>
      </c>
      <c r="D19" s="105">
        <v>9669</v>
      </c>
      <c r="E19" s="105">
        <v>9647</v>
      </c>
      <c r="F19" s="75">
        <f t="shared" si="0"/>
        <v>3.2723725192621202E-3</v>
      </c>
      <c r="G19" s="75">
        <f t="shared" si="1"/>
        <v>5.4194893173527877E-3</v>
      </c>
      <c r="H19" s="45">
        <f t="shared" si="2"/>
        <v>52</v>
      </c>
      <c r="I19" s="77">
        <f t="shared" si="4"/>
        <v>6.2489484942437575E-4</v>
      </c>
      <c r="J19" s="46">
        <f t="shared" si="3"/>
        <v>-22</v>
      </c>
    </row>
    <row r="20" spans="1:10">
      <c r="A20" s="95">
        <v>19</v>
      </c>
      <c r="B20" s="96" t="s">
        <v>111</v>
      </c>
      <c r="C20" s="105">
        <v>20149</v>
      </c>
      <c r="D20" s="105">
        <v>20366</v>
      </c>
      <c r="E20" s="105">
        <v>20289</v>
      </c>
      <c r="F20" s="75">
        <f t="shared" si="0"/>
        <v>6.8822603963210483E-3</v>
      </c>
      <c r="G20" s="75">
        <f t="shared" si="1"/>
        <v>6.9482356444488559E-3</v>
      </c>
      <c r="H20" s="45">
        <f t="shared" si="2"/>
        <v>140</v>
      </c>
      <c r="I20" s="77">
        <f t="shared" si="4"/>
        <v>1.6824092099887039E-3</v>
      </c>
      <c r="J20" s="46">
        <f t="shared" si="3"/>
        <v>-77</v>
      </c>
    </row>
    <row r="21" spans="1:10">
      <c r="A21" s="95">
        <v>20</v>
      </c>
      <c r="B21" s="96" t="s">
        <v>112</v>
      </c>
      <c r="C21" s="105">
        <v>34609</v>
      </c>
      <c r="D21" s="105">
        <v>35417</v>
      </c>
      <c r="E21" s="105">
        <v>35617</v>
      </c>
      <c r="F21" s="75">
        <f t="shared" si="0"/>
        <v>1.2081692963466253E-2</v>
      </c>
      <c r="G21" s="75">
        <f t="shared" si="1"/>
        <v>2.9125372013060185E-2</v>
      </c>
      <c r="H21" s="45">
        <f t="shared" si="2"/>
        <v>1008</v>
      </c>
      <c r="I21" s="77">
        <f t="shared" si="4"/>
        <v>1.2113346311918667E-2</v>
      </c>
      <c r="J21" s="46">
        <f t="shared" si="3"/>
        <v>200</v>
      </c>
    </row>
    <row r="22" spans="1:10">
      <c r="A22" s="95">
        <v>21</v>
      </c>
      <c r="B22" s="96" t="s">
        <v>113</v>
      </c>
      <c r="C22" s="105">
        <v>59665</v>
      </c>
      <c r="D22" s="105">
        <v>61891</v>
      </c>
      <c r="E22" s="105">
        <v>62732</v>
      </c>
      <c r="F22" s="75">
        <f t="shared" si="0"/>
        <v>2.1279410477697866E-2</v>
      </c>
      <c r="G22" s="75">
        <f t="shared" si="1"/>
        <v>5.140367049358921E-2</v>
      </c>
      <c r="H22" s="45">
        <f t="shared" si="2"/>
        <v>3067</v>
      </c>
      <c r="I22" s="77">
        <f t="shared" si="4"/>
        <v>3.6856778907395388E-2</v>
      </c>
      <c r="J22" s="46">
        <f t="shared" si="3"/>
        <v>841</v>
      </c>
    </row>
    <row r="23" spans="1:10">
      <c r="A23" s="95">
        <v>22</v>
      </c>
      <c r="B23" s="96" t="s">
        <v>114</v>
      </c>
      <c r="C23" s="105">
        <v>19960</v>
      </c>
      <c r="D23" s="105">
        <v>19944</v>
      </c>
      <c r="E23" s="105">
        <v>19750</v>
      </c>
      <c r="F23" s="75">
        <f t="shared" si="0"/>
        <v>6.6994254437054909E-3</v>
      </c>
      <c r="G23" s="75">
        <f t="shared" si="1"/>
        <v>-1.0521042084168337E-2</v>
      </c>
      <c r="H23" s="45">
        <f t="shared" si="2"/>
        <v>-210</v>
      </c>
      <c r="I23" s="77">
        <f t="shared" si="4"/>
        <v>-2.5236138149830559E-3</v>
      </c>
      <c r="J23" s="46">
        <f t="shared" si="3"/>
        <v>-194</v>
      </c>
    </row>
    <row r="24" spans="1:10">
      <c r="A24" s="95">
        <v>23</v>
      </c>
      <c r="B24" s="96" t="s">
        <v>115</v>
      </c>
      <c r="C24" s="105">
        <v>26563</v>
      </c>
      <c r="D24" s="105">
        <v>26962</v>
      </c>
      <c r="E24" s="105">
        <v>27153</v>
      </c>
      <c r="F24" s="75">
        <f t="shared" si="0"/>
        <v>9.2106075479967183E-3</v>
      </c>
      <c r="G24" s="75">
        <f t="shared" si="1"/>
        <v>2.2211346609946166E-2</v>
      </c>
      <c r="H24" s="45">
        <f t="shared" si="2"/>
        <v>590</v>
      </c>
      <c r="I24" s="77">
        <f t="shared" si="4"/>
        <v>7.0901530992381091E-3</v>
      </c>
      <c r="J24" s="46">
        <f t="shared" si="3"/>
        <v>191</v>
      </c>
    </row>
    <row r="25" spans="1:10">
      <c r="A25" s="95">
        <v>24</v>
      </c>
      <c r="B25" s="96" t="s">
        <v>116</v>
      </c>
      <c r="C25" s="105">
        <v>13515</v>
      </c>
      <c r="D25" s="105">
        <v>14162</v>
      </c>
      <c r="E25" s="105">
        <v>14362</v>
      </c>
      <c r="F25" s="75">
        <f t="shared" si="0"/>
        <v>4.8717543403796592E-3</v>
      </c>
      <c r="G25" s="75">
        <f t="shared" si="1"/>
        <v>6.267110617832039E-2</v>
      </c>
      <c r="H25" s="45">
        <f t="shared" si="2"/>
        <v>847</v>
      </c>
      <c r="I25" s="77">
        <f t="shared" si="4"/>
        <v>1.0178575720431658E-2</v>
      </c>
      <c r="J25" s="46">
        <f t="shared" si="3"/>
        <v>200</v>
      </c>
    </row>
    <row r="26" spans="1:10">
      <c r="A26" s="95">
        <v>25</v>
      </c>
      <c r="B26" s="96" t="s">
        <v>117</v>
      </c>
      <c r="C26" s="105">
        <v>39127</v>
      </c>
      <c r="D26" s="105">
        <v>38534</v>
      </c>
      <c r="E26" s="105">
        <v>37912</v>
      </c>
      <c r="F26" s="75">
        <f t="shared" si="0"/>
        <v>1.2860183160595574E-2</v>
      </c>
      <c r="G26" s="75">
        <f t="shared" si="1"/>
        <v>-3.1052725739259334E-2</v>
      </c>
      <c r="H26" s="45">
        <f t="shared" si="2"/>
        <v>-1215</v>
      </c>
      <c r="I26" s="77">
        <f t="shared" si="4"/>
        <v>-1.4600908500973394E-2</v>
      </c>
      <c r="J26" s="46">
        <f t="shared" si="3"/>
        <v>-622</v>
      </c>
    </row>
    <row r="27" spans="1:10">
      <c r="A27" s="95">
        <v>26</v>
      </c>
      <c r="B27" s="96" t="s">
        <v>118</v>
      </c>
      <c r="C27" s="105">
        <v>38647</v>
      </c>
      <c r="D27" s="105">
        <v>39827</v>
      </c>
      <c r="E27" s="105">
        <v>40086</v>
      </c>
      <c r="F27" s="75">
        <f t="shared" si="0"/>
        <v>1.3597628776525485E-2</v>
      </c>
      <c r="G27" s="75">
        <f t="shared" si="1"/>
        <v>3.7234455455792168E-2</v>
      </c>
      <c r="H27" s="45">
        <f t="shared" si="2"/>
        <v>1439</v>
      </c>
      <c r="I27" s="77">
        <f t="shared" si="4"/>
        <v>1.7292763236955319E-2</v>
      </c>
      <c r="J27" s="46">
        <f t="shared" si="3"/>
        <v>259</v>
      </c>
    </row>
    <row r="28" spans="1:10">
      <c r="A28" s="95">
        <v>27</v>
      </c>
      <c r="B28" s="96" t="s">
        <v>119</v>
      </c>
      <c r="C28" s="105">
        <v>47385</v>
      </c>
      <c r="D28" s="105">
        <v>49592</v>
      </c>
      <c r="E28" s="105">
        <v>49653</v>
      </c>
      <c r="F28" s="75">
        <f t="shared" si="0"/>
        <v>1.6842864382597911E-2</v>
      </c>
      <c r="G28" s="75">
        <f t="shared" si="1"/>
        <v>4.7863247863247867E-2</v>
      </c>
      <c r="H28" s="45">
        <f t="shared" si="2"/>
        <v>2268</v>
      </c>
      <c r="I28" s="77">
        <f t="shared" si="4"/>
        <v>2.7255029201817001E-2</v>
      </c>
      <c r="J28" s="46">
        <f t="shared" si="3"/>
        <v>61</v>
      </c>
    </row>
    <row r="29" spans="1:10">
      <c r="A29" s="95">
        <v>28</v>
      </c>
      <c r="B29" s="96" t="s">
        <v>120</v>
      </c>
      <c r="C29" s="105">
        <v>17974</v>
      </c>
      <c r="D29" s="105">
        <v>18109</v>
      </c>
      <c r="E29" s="105">
        <v>18083</v>
      </c>
      <c r="F29" s="75">
        <f t="shared" si="0"/>
        <v>6.1339600151152605E-3</v>
      </c>
      <c r="G29" s="75">
        <f t="shared" si="1"/>
        <v>6.0643151218426616E-3</v>
      </c>
      <c r="H29" s="45">
        <f t="shared" si="2"/>
        <v>109</v>
      </c>
      <c r="I29" s="77">
        <f t="shared" si="4"/>
        <v>1.3098757420626336E-3</v>
      </c>
      <c r="J29" s="46">
        <f t="shared" si="3"/>
        <v>-26</v>
      </c>
    </row>
    <row r="30" spans="1:10">
      <c r="A30" s="95">
        <v>29</v>
      </c>
      <c r="B30" s="96" t="s">
        <v>121</v>
      </c>
      <c r="C30" s="105">
        <v>7325</v>
      </c>
      <c r="D30" s="105">
        <v>7321</v>
      </c>
      <c r="E30" s="105">
        <v>7216</v>
      </c>
      <c r="F30" s="75">
        <f t="shared" si="0"/>
        <v>2.4477495697103201E-3</v>
      </c>
      <c r="G30" s="75">
        <f t="shared" si="1"/>
        <v>-1.4880546075085325E-2</v>
      </c>
      <c r="H30" s="45">
        <f t="shared" si="2"/>
        <v>-109</v>
      </c>
      <c r="I30" s="77">
        <f t="shared" si="4"/>
        <v>-1.3098757420626336E-3</v>
      </c>
      <c r="J30" s="46">
        <f t="shared" si="3"/>
        <v>-105</v>
      </c>
    </row>
    <row r="31" spans="1:10">
      <c r="A31" s="95">
        <v>30</v>
      </c>
      <c r="B31" s="96" t="s">
        <v>122</v>
      </c>
      <c r="C31" s="105">
        <v>19756</v>
      </c>
      <c r="D31" s="105">
        <v>21584</v>
      </c>
      <c r="E31" s="105">
        <v>22384</v>
      </c>
      <c r="F31" s="75">
        <f t="shared" si="0"/>
        <v>7.5929083104761376E-3</v>
      </c>
      <c r="G31" s="75">
        <f t="shared" si="1"/>
        <v>0.13302287912532901</v>
      </c>
      <c r="H31" s="45">
        <f t="shared" si="2"/>
        <v>2628</v>
      </c>
      <c r="I31" s="77">
        <f t="shared" si="4"/>
        <v>3.1581224313216527E-2</v>
      </c>
      <c r="J31" s="46">
        <f t="shared" si="3"/>
        <v>800</v>
      </c>
    </row>
    <row r="32" spans="1:10">
      <c r="A32" s="95">
        <v>31</v>
      </c>
      <c r="B32" s="96" t="s">
        <v>123</v>
      </c>
      <c r="C32" s="105">
        <v>44831</v>
      </c>
      <c r="D32" s="105">
        <v>47199</v>
      </c>
      <c r="E32" s="105">
        <v>47326</v>
      </c>
      <c r="F32" s="75">
        <f t="shared" si="0"/>
        <v>1.6053519420192713E-2</v>
      </c>
      <c r="G32" s="75">
        <f t="shared" si="1"/>
        <v>5.5653454083112133E-2</v>
      </c>
      <c r="H32" s="45">
        <f t="shared" si="2"/>
        <v>2495</v>
      </c>
      <c r="I32" s="77">
        <f t="shared" si="4"/>
        <v>2.9982935563727258E-2</v>
      </c>
      <c r="J32" s="46">
        <f t="shared" si="3"/>
        <v>127</v>
      </c>
    </row>
    <row r="33" spans="1:10">
      <c r="A33" s="95">
        <v>32</v>
      </c>
      <c r="B33" s="96" t="s">
        <v>124</v>
      </c>
      <c r="C33" s="105">
        <v>23028</v>
      </c>
      <c r="D33" s="105">
        <v>23884</v>
      </c>
      <c r="E33" s="105">
        <v>24705</v>
      </c>
      <c r="F33" s="75">
        <f t="shared" si="0"/>
        <v>8.38021800439211E-3</v>
      </c>
      <c r="G33" s="75">
        <f t="shared" si="1"/>
        <v>7.2824387701928089E-2</v>
      </c>
      <c r="H33" s="45">
        <f t="shared" si="2"/>
        <v>1677</v>
      </c>
      <c r="I33" s="77">
        <f t="shared" si="4"/>
        <v>2.0152858893936115E-2</v>
      </c>
      <c r="J33" s="46">
        <f t="shared" si="3"/>
        <v>821</v>
      </c>
    </row>
    <row r="34" spans="1:10">
      <c r="A34" s="95">
        <v>33</v>
      </c>
      <c r="B34" s="96" t="s">
        <v>125</v>
      </c>
      <c r="C34" s="105">
        <v>57665</v>
      </c>
      <c r="D34" s="105">
        <v>60036</v>
      </c>
      <c r="E34" s="105">
        <v>60595</v>
      </c>
      <c r="F34" s="75">
        <f t="shared" ref="F34:F65" si="5">E34/$E$83</f>
        <v>2.0554515684118188E-2</v>
      </c>
      <c r="G34" s="75">
        <f t="shared" ref="G34:G65" si="6">(E34-C34)/C34</f>
        <v>5.0810717072747764E-2</v>
      </c>
      <c r="H34" s="45">
        <f t="shared" ref="H34:H65" si="7">E34-C34</f>
        <v>2930</v>
      </c>
      <c r="I34" s="77">
        <f t="shared" si="4"/>
        <v>3.5210421323335017E-2</v>
      </c>
      <c r="J34" s="46">
        <f t="shared" ref="J34:J66" si="8">E34-D34</f>
        <v>559</v>
      </c>
    </row>
    <row r="35" spans="1:10">
      <c r="A35" s="95">
        <v>34</v>
      </c>
      <c r="B35" s="96" t="s">
        <v>126</v>
      </c>
      <c r="C35" s="105">
        <v>336305</v>
      </c>
      <c r="D35" s="105">
        <v>341930</v>
      </c>
      <c r="E35" s="105">
        <v>346618</v>
      </c>
      <c r="F35" s="75">
        <f t="shared" si="5"/>
        <v>0.11757678219981316</v>
      </c>
      <c r="G35" s="75">
        <f t="shared" si="6"/>
        <v>3.0665616033065224E-2</v>
      </c>
      <c r="H35" s="45">
        <f t="shared" si="7"/>
        <v>10313</v>
      </c>
      <c r="I35" s="77">
        <f t="shared" si="4"/>
        <v>0.12393347273295359</v>
      </c>
      <c r="J35" s="46">
        <f t="shared" si="8"/>
        <v>4688</v>
      </c>
    </row>
    <row r="36" spans="1:10">
      <c r="A36" s="95">
        <v>35</v>
      </c>
      <c r="B36" s="96" t="s">
        <v>127</v>
      </c>
      <c r="C36" s="105">
        <v>151985</v>
      </c>
      <c r="D36" s="105">
        <v>155585</v>
      </c>
      <c r="E36" s="105">
        <v>152927</v>
      </c>
      <c r="F36" s="75">
        <f t="shared" si="5"/>
        <v>5.1874584042002514E-2</v>
      </c>
      <c r="G36" s="75">
        <f t="shared" si="6"/>
        <v>6.1979800638220879E-3</v>
      </c>
      <c r="H36" s="45">
        <f t="shared" si="7"/>
        <v>942</v>
      </c>
      <c r="I36" s="77">
        <f t="shared" si="4"/>
        <v>1.1320210541495422E-2</v>
      </c>
      <c r="J36" s="46">
        <f t="shared" si="8"/>
        <v>-2658</v>
      </c>
    </row>
    <row r="37" spans="1:10">
      <c r="A37" s="95">
        <v>36</v>
      </c>
      <c r="B37" s="96" t="s">
        <v>128</v>
      </c>
      <c r="C37" s="105">
        <v>13829</v>
      </c>
      <c r="D37" s="105">
        <v>13845</v>
      </c>
      <c r="E37" s="105">
        <v>14030</v>
      </c>
      <c r="F37" s="75">
        <f t="shared" si="5"/>
        <v>4.7591361506424323E-3</v>
      </c>
      <c r="G37" s="75">
        <f t="shared" si="6"/>
        <v>1.4534673512184539E-2</v>
      </c>
      <c r="H37" s="45">
        <f t="shared" si="7"/>
        <v>201</v>
      </c>
      <c r="I37" s="77">
        <f t="shared" si="4"/>
        <v>2.4154589371980675E-3</v>
      </c>
      <c r="J37" s="46">
        <f t="shared" si="8"/>
        <v>185</v>
      </c>
    </row>
    <row r="38" spans="1:10">
      <c r="A38" s="95">
        <v>37</v>
      </c>
      <c r="B38" s="96" t="s">
        <v>129</v>
      </c>
      <c r="C38" s="105">
        <v>17813</v>
      </c>
      <c r="D38" s="105">
        <v>17955</v>
      </c>
      <c r="E38" s="105">
        <v>17341</v>
      </c>
      <c r="F38" s="75">
        <f t="shared" si="5"/>
        <v>5.882265145280857E-3</v>
      </c>
      <c r="G38" s="75">
        <f t="shared" si="6"/>
        <v>-2.6497501824510189E-2</v>
      </c>
      <c r="H38" s="45">
        <f t="shared" si="7"/>
        <v>-472</v>
      </c>
      <c r="I38" s="77">
        <f t="shared" si="4"/>
        <v>-5.6721224793904873E-3</v>
      </c>
      <c r="J38" s="46">
        <f t="shared" si="8"/>
        <v>-614</v>
      </c>
    </row>
    <row r="39" spans="1:10">
      <c r="A39" s="95">
        <v>38</v>
      </c>
      <c r="B39" s="96" t="s">
        <v>130</v>
      </c>
      <c r="C39" s="105">
        <v>47595</v>
      </c>
      <c r="D39" s="105">
        <v>49069</v>
      </c>
      <c r="E39" s="105">
        <v>49232</v>
      </c>
      <c r="F39" s="75">
        <f t="shared" si="5"/>
        <v>1.6700056376937153E-2</v>
      </c>
      <c r="G39" s="75">
        <f t="shared" si="6"/>
        <v>3.4394369156423993E-2</v>
      </c>
      <c r="H39" s="45">
        <f t="shared" si="7"/>
        <v>1637</v>
      </c>
      <c r="I39" s="77">
        <f t="shared" si="4"/>
        <v>1.9672170548225058E-2</v>
      </c>
      <c r="J39" s="46">
        <f t="shared" si="8"/>
        <v>163</v>
      </c>
    </row>
    <row r="40" spans="1:10">
      <c r="A40" s="95">
        <v>39</v>
      </c>
      <c r="B40" s="96" t="s">
        <v>131</v>
      </c>
      <c r="C40" s="105">
        <v>13858</v>
      </c>
      <c r="D40" s="105">
        <v>13726</v>
      </c>
      <c r="E40" s="105">
        <v>13242</v>
      </c>
      <c r="F40" s="75">
        <f t="shared" si="5"/>
        <v>4.491837555723955E-3</v>
      </c>
      <c r="G40" s="75">
        <f t="shared" si="6"/>
        <v>-4.445085870977053E-2</v>
      </c>
      <c r="H40" s="45">
        <f t="shared" si="7"/>
        <v>-616</v>
      </c>
      <c r="I40" s="77">
        <f t="shared" si="4"/>
        <v>-7.4026005239502968E-3</v>
      </c>
      <c r="J40" s="46">
        <f t="shared" si="8"/>
        <v>-484</v>
      </c>
    </row>
    <row r="41" spans="1:10">
      <c r="A41" s="95">
        <v>40</v>
      </c>
      <c r="B41" s="96" t="s">
        <v>132</v>
      </c>
      <c r="C41" s="105">
        <v>11761</v>
      </c>
      <c r="D41" s="105">
        <v>12124</v>
      </c>
      <c r="E41" s="105">
        <v>12118</v>
      </c>
      <c r="F41" s="75">
        <f t="shared" si="5"/>
        <v>4.1105639254087663E-3</v>
      </c>
      <c r="G41" s="75">
        <f t="shared" si="6"/>
        <v>3.0354561686931382E-2</v>
      </c>
      <c r="H41" s="45">
        <f t="shared" si="7"/>
        <v>357</v>
      </c>
      <c r="I41" s="77">
        <f t="shared" si="4"/>
        <v>4.2901434854711951E-3</v>
      </c>
      <c r="J41" s="46">
        <f t="shared" si="8"/>
        <v>-6</v>
      </c>
    </row>
    <row r="42" spans="1:10">
      <c r="A42" s="95">
        <v>41</v>
      </c>
      <c r="B42" s="96" t="s">
        <v>133</v>
      </c>
      <c r="C42" s="105">
        <v>54345</v>
      </c>
      <c r="D42" s="105">
        <v>55362</v>
      </c>
      <c r="E42" s="105">
        <v>55925</v>
      </c>
      <c r="F42" s="75">
        <f t="shared" si="5"/>
        <v>1.8970398376669854E-2</v>
      </c>
      <c r="G42" s="75">
        <f t="shared" si="6"/>
        <v>2.9073511822614775E-2</v>
      </c>
      <c r="H42" s="45">
        <f t="shared" si="7"/>
        <v>1580</v>
      </c>
      <c r="I42" s="77">
        <f t="shared" si="4"/>
        <v>1.8987189655586802E-2</v>
      </c>
      <c r="J42" s="46">
        <f t="shared" si="8"/>
        <v>563</v>
      </c>
    </row>
    <row r="43" spans="1:10">
      <c r="A43" s="95">
        <v>42</v>
      </c>
      <c r="B43" s="96" t="s">
        <v>134</v>
      </c>
      <c r="C43" s="105">
        <v>71786</v>
      </c>
      <c r="D43" s="105">
        <v>75259</v>
      </c>
      <c r="E43" s="105">
        <v>75591</v>
      </c>
      <c r="F43" s="75">
        <f t="shared" si="5"/>
        <v>2.5641330061526166E-2</v>
      </c>
      <c r="G43" s="75">
        <f t="shared" si="6"/>
        <v>5.3004764160142645E-2</v>
      </c>
      <c r="H43" s="45">
        <f t="shared" si="7"/>
        <v>3805</v>
      </c>
      <c r="I43" s="77">
        <f t="shared" si="4"/>
        <v>4.5725478885764413E-2</v>
      </c>
      <c r="J43" s="46">
        <f t="shared" si="8"/>
        <v>332</v>
      </c>
    </row>
    <row r="44" spans="1:10">
      <c r="A44" s="95">
        <v>43</v>
      </c>
      <c r="B44" s="96" t="s">
        <v>135</v>
      </c>
      <c r="C44" s="105">
        <v>21279</v>
      </c>
      <c r="D44" s="105">
        <v>21695</v>
      </c>
      <c r="E44" s="105">
        <v>21745</v>
      </c>
      <c r="F44" s="75">
        <f t="shared" si="5"/>
        <v>7.3761522163734638E-3</v>
      </c>
      <c r="G44" s="75">
        <f t="shared" si="6"/>
        <v>2.1899525353635041E-2</v>
      </c>
      <c r="H44" s="45">
        <f t="shared" si="7"/>
        <v>466</v>
      </c>
      <c r="I44" s="77">
        <f t="shared" si="4"/>
        <v>5.6000192275338281E-3</v>
      </c>
      <c r="J44" s="46">
        <f t="shared" si="8"/>
        <v>50</v>
      </c>
    </row>
    <row r="45" spans="1:10">
      <c r="A45" s="95">
        <v>44</v>
      </c>
      <c r="B45" s="96" t="s">
        <v>136</v>
      </c>
      <c r="C45" s="105">
        <v>37369</v>
      </c>
      <c r="D45" s="105">
        <v>38837</v>
      </c>
      <c r="E45" s="105">
        <v>38391</v>
      </c>
      <c r="F45" s="75">
        <f t="shared" si="5"/>
        <v>1.3022665428318862E-2</v>
      </c>
      <c r="G45" s="75">
        <f t="shared" si="6"/>
        <v>2.7348872059728652E-2</v>
      </c>
      <c r="H45" s="45">
        <f t="shared" si="7"/>
        <v>1022</v>
      </c>
      <c r="I45" s="77">
        <f t="shared" si="4"/>
        <v>1.2281587232917538E-2</v>
      </c>
      <c r="J45" s="46">
        <f t="shared" si="8"/>
        <v>-446</v>
      </c>
    </row>
    <row r="46" spans="1:10">
      <c r="A46" s="95">
        <v>45</v>
      </c>
      <c r="B46" s="96" t="s">
        <v>137</v>
      </c>
      <c r="C46" s="105">
        <v>42247</v>
      </c>
      <c r="D46" s="105">
        <v>42991</v>
      </c>
      <c r="E46" s="105">
        <v>43396</v>
      </c>
      <c r="F46" s="75">
        <f t="shared" si="5"/>
        <v>1.4720418559749038E-2</v>
      </c>
      <c r="G46" s="75">
        <f t="shared" si="6"/>
        <v>2.7197197434137337E-2</v>
      </c>
      <c r="H46" s="45">
        <f t="shared" si="7"/>
        <v>1149</v>
      </c>
      <c r="I46" s="77">
        <f t="shared" si="4"/>
        <v>1.3807772730550148E-2</v>
      </c>
      <c r="J46" s="46">
        <f t="shared" si="8"/>
        <v>405</v>
      </c>
    </row>
    <row r="47" spans="1:10">
      <c r="A47" s="95">
        <v>46</v>
      </c>
      <c r="B47" s="96" t="s">
        <v>138</v>
      </c>
      <c r="C47" s="105">
        <v>34425</v>
      </c>
      <c r="D47" s="105">
        <v>35538</v>
      </c>
      <c r="E47" s="105">
        <v>36099</v>
      </c>
      <c r="F47" s="75">
        <f t="shared" si="5"/>
        <v>1.2245192865434153E-2</v>
      </c>
      <c r="G47" s="75">
        <f t="shared" si="6"/>
        <v>4.8627450980392159E-2</v>
      </c>
      <c r="H47" s="45">
        <f t="shared" si="7"/>
        <v>1674</v>
      </c>
      <c r="I47" s="77">
        <f t="shared" si="4"/>
        <v>2.0116807268007787E-2</v>
      </c>
      <c r="J47" s="46">
        <f t="shared" si="8"/>
        <v>561</v>
      </c>
    </row>
    <row r="48" spans="1:10">
      <c r="A48" s="95">
        <v>47</v>
      </c>
      <c r="B48" s="96" t="s">
        <v>139</v>
      </c>
      <c r="C48" s="105">
        <v>25246</v>
      </c>
      <c r="D48" s="105">
        <v>27135</v>
      </c>
      <c r="E48" s="105">
        <v>27330</v>
      </c>
      <c r="F48" s="75">
        <f t="shared" si="5"/>
        <v>9.2706479684289151E-3</v>
      </c>
      <c r="G48" s="75">
        <f t="shared" si="6"/>
        <v>8.2547730333518185E-2</v>
      </c>
      <c r="H48" s="45">
        <f t="shared" si="7"/>
        <v>2084</v>
      </c>
      <c r="I48" s="77">
        <f t="shared" si="4"/>
        <v>2.5043862811546132E-2</v>
      </c>
      <c r="J48" s="46">
        <f t="shared" si="8"/>
        <v>195</v>
      </c>
    </row>
    <row r="49" spans="1:10">
      <c r="A49" s="95">
        <v>48</v>
      </c>
      <c r="B49" s="96" t="s">
        <v>140</v>
      </c>
      <c r="C49" s="105">
        <v>34318</v>
      </c>
      <c r="D49" s="105">
        <v>35477</v>
      </c>
      <c r="E49" s="105">
        <v>35579</v>
      </c>
      <c r="F49" s="75">
        <f t="shared" si="5"/>
        <v>1.2068802929701148E-2</v>
      </c>
      <c r="G49" s="75">
        <f t="shared" si="6"/>
        <v>3.6744565534122038E-2</v>
      </c>
      <c r="H49" s="45">
        <f t="shared" si="7"/>
        <v>1261</v>
      </c>
      <c r="I49" s="77">
        <f t="shared" si="4"/>
        <v>1.515370009854111E-2</v>
      </c>
      <c r="J49" s="46">
        <f t="shared" si="8"/>
        <v>102</v>
      </c>
    </row>
    <row r="50" spans="1:10">
      <c r="A50" s="95">
        <v>49</v>
      </c>
      <c r="B50" s="96" t="s">
        <v>141</v>
      </c>
      <c r="C50" s="105">
        <v>14293</v>
      </c>
      <c r="D50" s="105">
        <v>15025</v>
      </c>
      <c r="E50" s="105">
        <v>14762</v>
      </c>
      <c r="F50" s="75">
        <f t="shared" si="5"/>
        <v>5.0074389063281249E-3</v>
      </c>
      <c r="G50" s="75">
        <f t="shared" si="6"/>
        <v>3.2813265234730285E-2</v>
      </c>
      <c r="H50" s="45">
        <f t="shared" si="7"/>
        <v>469</v>
      </c>
      <c r="I50" s="77">
        <f t="shared" si="4"/>
        <v>5.6360708534621577E-3</v>
      </c>
      <c r="J50" s="46">
        <f t="shared" si="8"/>
        <v>-263</v>
      </c>
    </row>
    <row r="51" spans="1:10">
      <c r="A51" s="95">
        <v>50</v>
      </c>
      <c r="B51" s="96" t="s">
        <v>142</v>
      </c>
      <c r="C51" s="105">
        <v>11874</v>
      </c>
      <c r="D51" s="105">
        <v>11913</v>
      </c>
      <c r="E51" s="105">
        <v>12010</v>
      </c>
      <c r="F51" s="75">
        <f t="shared" si="5"/>
        <v>4.0739290926026812E-3</v>
      </c>
      <c r="G51" s="75">
        <f t="shared" si="6"/>
        <v>1.1453596092302509E-2</v>
      </c>
      <c r="H51" s="45">
        <f t="shared" si="7"/>
        <v>136</v>
      </c>
      <c r="I51" s="77">
        <f t="shared" si="4"/>
        <v>1.634340375417598E-3</v>
      </c>
      <c r="J51" s="46">
        <f t="shared" si="8"/>
        <v>97</v>
      </c>
    </row>
    <row r="52" spans="1:10">
      <c r="A52" s="95">
        <v>51</v>
      </c>
      <c r="B52" s="96" t="s">
        <v>143</v>
      </c>
      <c r="C52" s="105">
        <v>14174</v>
      </c>
      <c r="D52" s="105">
        <v>14818</v>
      </c>
      <c r="E52" s="105">
        <v>14396</v>
      </c>
      <c r="F52" s="75">
        <f t="shared" si="5"/>
        <v>4.8832875284852782E-3</v>
      </c>
      <c r="G52" s="75">
        <f t="shared" si="6"/>
        <v>1.5662480598278537E-2</v>
      </c>
      <c r="H52" s="45">
        <f t="shared" si="7"/>
        <v>222</v>
      </c>
      <c r="I52" s="77">
        <f t="shared" si="4"/>
        <v>2.6678203186963731E-3</v>
      </c>
      <c r="J52" s="46">
        <f t="shared" si="8"/>
        <v>-422</v>
      </c>
    </row>
    <row r="53" spans="1:10">
      <c r="A53" s="95">
        <v>52</v>
      </c>
      <c r="B53" s="96" t="s">
        <v>144</v>
      </c>
      <c r="C53" s="105">
        <v>24658</v>
      </c>
      <c r="D53" s="105">
        <v>25205</v>
      </c>
      <c r="E53" s="105">
        <v>25246</v>
      </c>
      <c r="F53" s="75">
        <f t="shared" si="5"/>
        <v>8.5637313798374096E-3</v>
      </c>
      <c r="G53" s="75">
        <f t="shared" si="6"/>
        <v>2.3846216238137725E-2</v>
      </c>
      <c r="H53" s="45">
        <f t="shared" si="7"/>
        <v>588</v>
      </c>
      <c r="I53" s="77">
        <f t="shared" si="4"/>
        <v>7.0661186819525558E-3</v>
      </c>
      <c r="J53" s="46">
        <f t="shared" si="8"/>
        <v>41</v>
      </c>
    </row>
    <row r="54" spans="1:10">
      <c r="A54" s="95">
        <v>53</v>
      </c>
      <c r="B54" s="96" t="s">
        <v>145</v>
      </c>
      <c r="C54" s="105">
        <v>15172</v>
      </c>
      <c r="D54" s="105">
        <v>15384</v>
      </c>
      <c r="E54" s="105">
        <v>15077</v>
      </c>
      <c r="F54" s="75">
        <f t="shared" si="5"/>
        <v>5.1142905020125414E-3</v>
      </c>
      <c r="G54" s="75">
        <f t="shared" si="6"/>
        <v>-6.2615344054837863E-3</v>
      </c>
      <c r="H54" s="45">
        <f t="shared" si="7"/>
        <v>-95</v>
      </c>
      <c r="I54" s="77">
        <f t="shared" si="4"/>
        <v>-1.1416348210637633E-3</v>
      </c>
      <c r="J54" s="46">
        <f t="shared" si="8"/>
        <v>-307</v>
      </c>
    </row>
    <row r="55" spans="1:10">
      <c r="A55" s="95">
        <v>54</v>
      </c>
      <c r="B55" s="96" t="s">
        <v>146</v>
      </c>
      <c r="C55" s="105">
        <v>29159</v>
      </c>
      <c r="D55" s="105">
        <v>29599</v>
      </c>
      <c r="E55" s="105">
        <v>29351</v>
      </c>
      <c r="F55" s="75">
        <f t="shared" si="5"/>
        <v>9.9561942378835373E-3</v>
      </c>
      <c r="G55" s="75">
        <f t="shared" si="6"/>
        <v>6.5845879488322647E-3</v>
      </c>
      <c r="H55" s="45">
        <f t="shared" si="7"/>
        <v>192</v>
      </c>
      <c r="I55" s="77">
        <f t="shared" si="4"/>
        <v>2.3073040594130795E-3</v>
      </c>
      <c r="J55" s="46">
        <f t="shared" si="8"/>
        <v>-248</v>
      </c>
    </row>
    <row r="56" spans="1:10">
      <c r="A56" s="95">
        <v>55</v>
      </c>
      <c r="B56" s="96" t="s">
        <v>147</v>
      </c>
      <c r="C56" s="105">
        <v>50025</v>
      </c>
      <c r="D56" s="105">
        <v>51960</v>
      </c>
      <c r="E56" s="105">
        <v>51880</v>
      </c>
      <c r="F56" s="75">
        <f t="shared" si="5"/>
        <v>1.7598288203515996E-2</v>
      </c>
      <c r="G56" s="75">
        <f t="shared" si="6"/>
        <v>3.7081459270364818E-2</v>
      </c>
      <c r="H56" s="45">
        <f t="shared" si="7"/>
        <v>1855</v>
      </c>
      <c r="I56" s="77">
        <f t="shared" si="4"/>
        <v>2.2291922032350326E-2</v>
      </c>
      <c r="J56" s="46">
        <f t="shared" si="8"/>
        <v>-80</v>
      </c>
    </row>
    <row r="57" spans="1:10">
      <c r="A57" s="95">
        <v>56</v>
      </c>
      <c r="B57" s="96" t="s">
        <v>148</v>
      </c>
      <c r="C57" s="105">
        <v>14968</v>
      </c>
      <c r="D57" s="105">
        <v>15860</v>
      </c>
      <c r="E57" s="105">
        <v>15844</v>
      </c>
      <c r="F57" s="75">
        <f t="shared" si="5"/>
        <v>5.374465657218724E-3</v>
      </c>
      <c r="G57" s="75">
        <f t="shared" si="6"/>
        <v>5.8524853019775523E-2</v>
      </c>
      <c r="H57" s="45">
        <f t="shared" si="7"/>
        <v>876</v>
      </c>
      <c r="I57" s="77">
        <f t="shared" si="4"/>
        <v>1.0527074771072176E-2</v>
      </c>
      <c r="J57" s="46">
        <f t="shared" si="8"/>
        <v>-16</v>
      </c>
    </row>
    <row r="58" spans="1:10">
      <c r="A58" s="95">
        <v>57</v>
      </c>
      <c r="B58" s="96" t="s">
        <v>149</v>
      </c>
      <c r="C58" s="105">
        <v>10246</v>
      </c>
      <c r="D58" s="105">
        <v>10190</v>
      </c>
      <c r="E58" s="105">
        <v>10225</v>
      </c>
      <c r="F58" s="75">
        <f t="shared" si="5"/>
        <v>3.4684367170576529E-3</v>
      </c>
      <c r="G58" s="75">
        <f t="shared" si="6"/>
        <v>-2.0495803240288893E-3</v>
      </c>
      <c r="H58" s="45">
        <f t="shared" si="7"/>
        <v>-21</v>
      </c>
      <c r="I58" s="77">
        <f t="shared" si="4"/>
        <v>-2.5236138149830559E-4</v>
      </c>
      <c r="J58" s="46">
        <f t="shared" si="8"/>
        <v>35</v>
      </c>
    </row>
    <row r="59" spans="1:10">
      <c r="A59" s="95">
        <v>58</v>
      </c>
      <c r="B59" s="96" t="s">
        <v>150</v>
      </c>
      <c r="C59" s="105">
        <v>28863</v>
      </c>
      <c r="D59" s="105">
        <v>28728</v>
      </c>
      <c r="E59" s="105">
        <v>28616</v>
      </c>
      <c r="F59" s="75">
        <f t="shared" si="5"/>
        <v>9.7068738479532315E-3</v>
      </c>
      <c r="G59" s="75">
        <f t="shared" si="6"/>
        <v>-8.5576689879776884E-3</v>
      </c>
      <c r="H59" s="45">
        <f t="shared" si="7"/>
        <v>-247</v>
      </c>
      <c r="I59" s="77">
        <f t="shared" si="4"/>
        <v>-2.9682505347657846E-3</v>
      </c>
      <c r="J59" s="46">
        <f t="shared" si="8"/>
        <v>-112</v>
      </c>
    </row>
    <row r="60" spans="1:10">
      <c r="A60" s="95">
        <v>59</v>
      </c>
      <c r="B60" s="96" t="s">
        <v>151</v>
      </c>
      <c r="C60" s="105">
        <v>26007</v>
      </c>
      <c r="D60" s="105">
        <v>26900</v>
      </c>
      <c r="E60" s="105">
        <v>26764</v>
      </c>
      <c r="F60" s="75">
        <f t="shared" si="5"/>
        <v>9.0786543076118355E-3</v>
      </c>
      <c r="G60" s="75">
        <f t="shared" si="6"/>
        <v>2.9107547967854808E-2</v>
      </c>
      <c r="H60" s="45">
        <f t="shared" si="7"/>
        <v>757</v>
      </c>
      <c r="I60" s="77">
        <f t="shared" si="4"/>
        <v>9.0970269425817776E-3</v>
      </c>
      <c r="J60" s="46">
        <f t="shared" si="8"/>
        <v>-136</v>
      </c>
    </row>
    <row r="61" spans="1:10">
      <c r="A61" s="95">
        <v>60</v>
      </c>
      <c r="B61" s="96" t="s">
        <v>152</v>
      </c>
      <c r="C61" s="105">
        <v>24436</v>
      </c>
      <c r="D61" s="105">
        <v>25114</v>
      </c>
      <c r="E61" s="105">
        <v>25201</v>
      </c>
      <c r="F61" s="75">
        <f t="shared" si="5"/>
        <v>8.548466866168206E-3</v>
      </c>
      <c r="G61" s="75">
        <f t="shared" si="6"/>
        <v>3.1306269438533312E-2</v>
      </c>
      <c r="H61" s="45">
        <f t="shared" si="7"/>
        <v>765</v>
      </c>
      <c r="I61" s="77">
        <f t="shared" si="4"/>
        <v>9.1931646117239894E-3</v>
      </c>
      <c r="J61" s="46">
        <f t="shared" si="8"/>
        <v>87</v>
      </c>
    </row>
    <row r="62" spans="1:10">
      <c r="A62" s="95">
        <v>61</v>
      </c>
      <c r="B62" s="96" t="s">
        <v>153</v>
      </c>
      <c r="C62" s="105">
        <v>35995</v>
      </c>
      <c r="D62" s="105">
        <v>36674</v>
      </c>
      <c r="E62" s="105">
        <v>36724</v>
      </c>
      <c r="F62" s="75">
        <f t="shared" si="5"/>
        <v>1.245719999972863E-2</v>
      </c>
      <c r="G62" s="75">
        <f t="shared" si="6"/>
        <v>2.0252812890679261E-2</v>
      </c>
      <c r="H62" s="45">
        <f t="shared" si="7"/>
        <v>729</v>
      </c>
      <c r="I62" s="77">
        <f t="shared" si="4"/>
        <v>8.7605451005840357E-3</v>
      </c>
      <c r="J62" s="46">
        <f t="shared" si="8"/>
        <v>50</v>
      </c>
    </row>
    <row r="63" spans="1:10">
      <c r="A63" s="95">
        <v>62</v>
      </c>
      <c r="B63" s="96" t="s">
        <v>154</v>
      </c>
      <c r="C63" s="105">
        <v>10622</v>
      </c>
      <c r="D63" s="105">
        <v>10408</v>
      </c>
      <c r="E63" s="105">
        <v>11221</v>
      </c>
      <c r="F63" s="75">
        <f t="shared" si="5"/>
        <v>3.8062912862693323E-3</v>
      </c>
      <c r="G63" s="75">
        <f t="shared" si="6"/>
        <v>5.6392393146300131E-2</v>
      </c>
      <c r="H63" s="45">
        <f t="shared" si="7"/>
        <v>599</v>
      </c>
      <c r="I63" s="77">
        <f t="shared" si="4"/>
        <v>7.1983079770230971E-3</v>
      </c>
      <c r="J63" s="46">
        <f t="shared" si="8"/>
        <v>813</v>
      </c>
    </row>
    <row r="64" spans="1:10">
      <c r="A64" s="95">
        <v>63</v>
      </c>
      <c r="B64" s="96" t="s">
        <v>155</v>
      </c>
      <c r="C64" s="105">
        <v>41541</v>
      </c>
      <c r="D64" s="105">
        <v>47204</v>
      </c>
      <c r="E64" s="105">
        <v>46784</v>
      </c>
      <c r="F64" s="75">
        <f t="shared" si="5"/>
        <v>1.5869666833332543E-2</v>
      </c>
      <c r="G64" s="75">
        <f t="shared" si="6"/>
        <v>0.12621265737464191</v>
      </c>
      <c r="H64" s="45">
        <f t="shared" si="7"/>
        <v>5243</v>
      </c>
      <c r="I64" s="77">
        <f t="shared" si="4"/>
        <v>6.3006224914076953E-2</v>
      </c>
      <c r="J64" s="46">
        <f t="shared" si="8"/>
        <v>-420</v>
      </c>
    </row>
    <row r="65" spans="1:10">
      <c r="A65" s="95">
        <v>64</v>
      </c>
      <c r="B65" s="96" t="s">
        <v>156</v>
      </c>
      <c r="C65" s="105">
        <v>12885</v>
      </c>
      <c r="D65" s="105">
        <v>13099</v>
      </c>
      <c r="E65" s="105">
        <v>13141</v>
      </c>
      <c r="F65" s="75">
        <f t="shared" si="5"/>
        <v>4.4575772028219674E-3</v>
      </c>
      <c r="G65" s="75">
        <f t="shared" si="6"/>
        <v>1.9868063639891347E-2</v>
      </c>
      <c r="H65" s="45">
        <f t="shared" si="7"/>
        <v>256</v>
      </c>
      <c r="I65" s="77">
        <f t="shared" si="4"/>
        <v>3.0764054125507726E-3</v>
      </c>
      <c r="J65" s="46">
        <f t="shared" si="8"/>
        <v>42</v>
      </c>
    </row>
    <row r="66" spans="1:10">
      <c r="A66" s="95">
        <v>65</v>
      </c>
      <c r="B66" s="96" t="s">
        <v>157</v>
      </c>
      <c r="C66" s="105">
        <v>36215</v>
      </c>
      <c r="D66" s="105">
        <v>38878</v>
      </c>
      <c r="E66" s="105">
        <v>38711</v>
      </c>
      <c r="F66" s="75">
        <f t="shared" ref="F66:F83" si="9">E66/$E$83</f>
        <v>1.3131213081077633E-2</v>
      </c>
      <c r="G66" s="75">
        <f t="shared" ref="G66:G83" si="10">(E66-C66)/C66</f>
        <v>6.8921717520364495E-2</v>
      </c>
      <c r="H66" s="45">
        <f t="shared" ref="H66:H83" si="11">E66-C66</f>
        <v>2496</v>
      </c>
      <c r="I66" s="77">
        <f t="shared" si="4"/>
        <v>2.9994952772370034E-2</v>
      </c>
      <c r="J66" s="46">
        <f t="shared" si="8"/>
        <v>-167</v>
      </c>
    </row>
    <row r="67" spans="1:10">
      <c r="A67" s="95">
        <v>66</v>
      </c>
      <c r="B67" s="96" t="s">
        <v>158</v>
      </c>
      <c r="C67" s="105">
        <v>18878</v>
      </c>
      <c r="D67" s="105">
        <v>18664</v>
      </c>
      <c r="E67" s="105">
        <v>18262</v>
      </c>
      <c r="F67" s="75">
        <f t="shared" si="9"/>
        <v>6.1946788583771987E-3</v>
      </c>
      <c r="G67" s="75">
        <f t="shared" si="10"/>
        <v>-3.2630575272804323E-2</v>
      </c>
      <c r="H67" s="45">
        <f t="shared" si="11"/>
        <v>-616</v>
      </c>
      <c r="I67" s="77">
        <f t="shared" ref="I67:I83" si="12">H67/$H$83</f>
        <v>-7.4026005239502968E-3</v>
      </c>
      <c r="J67" s="46">
        <f t="shared" ref="J67:J83" si="13">E67-D67</f>
        <v>-402</v>
      </c>
    </row>
    <row r="68" spans="1:10">
      <c r="A68" s="95">
        <v>67</v>
      </c>
      <c r="B68" s="96" t="s">
        <v>159</v>
      </c>
      <c r="C68" s="105">
        <v>23077</v>
      </c>
      <c r="D68" s="105">
        <v>23018</v>
      </c>
      <c r="E68" s="105">
        <v>22928</v>
      </c>
      <c r="F68" s="75">
        <f t="shared" si="9"/>
        <v>7.7774393201660505E-3</v>
      </c>
      <c r="G68" s="75">
        <f t="shared" si="10"/>
        <v>-6.456645144516185E-3</v>
      </c>
      <c r="H68" s="45">
        <f t="shared" si="11"/>
        <v>-149</v>
      </c>
      <c r="I68" s="77">
        <f t="shared" si="12"/>
        <v>-1.7905640877736919E-3</v>
      </c>
      <c r="J68" s="46">
        <f t="shared" si="13"/>
        <v>-90</v>
      </c>
    </row>
    <row r="69" spans="1:10">
      <c r="A69" s="95">
        <v>68</v>
      </c>
      <c r="B69" s="96" t="s">
        <v>160</v>
      </c>
      <c r="C69" s="105">
        <v>13161</v>
      </c>
      <c r="D69" s="105">
        <v>13857</v>
      </c>
      <c r="E69" s="105">
        <v>13611</v>
      </c>
      <c r="F69" s="75">
        <f t="shared" si="9"/>
        <v>4.617006567811415E-3</v>
      </c>
      <c r="G69" s="75">
        <f t="shared" si="10"/>
        <v>3.4191930704353772E-2</v>
      </c>
      <c r="H69" s="45">
        <f t="shared" si="11"/>
        <v>450</v>
      </c>
      <c r="I69" s="77">
        <f t="shared" si="12"/>
        <v>5.4077438892494055E-3</v>
      </c>
      <c r="J69" s="46">
        <f t="shared" si="13"/>
        <v>-246</v>
      </c>
    </row>
    <row r="70" spans="1:10">
      <c r="A70" s="95">
        <v>69</v>
      </c>
      <c r="B70" s="96" t="s">
        <v>161</v>
      </c>
      <c r="C70" s="105">
        <v>5084</v>
      </c>
      <c r="D70" s="105">
        <v>4911</v>
      </c>
      <c r="E70" s="105">
        <v>4829</v>
      </c>
      <c r="F70" s="75">
        <f t="shared" si="9"/>
        <v>1.6380519224128516E-3</v>
      </c>
      <c r="G70" s="75">
        <f t="shared" si="10"/>
        <v>-5.0157356412273799E-2</v>
      </c>
      <c r="H70" s="45">
        <f t="shared" si="11"/>
        <v>-255</v>
      </c>
      <c r="I70" s="77">
        <f t="shared" si="12"/>
        <v>-3.0643882039079963E-3</v>
      </c>
      <c r="J70" s="46">
        <f t="shared" si="13"/>
        <v>-82</v>
      </c>
    </row>
    <row r="71" spans="1:10">
      <c r="A71" s="95">
        <v>70</v>
      </c>
      <c r="B71" s="96" t="s">
        <v>162</v>
      </c>
      <c r="C71" s="105">
        <v>9053</v>
      </c>
      <c r="D71" s="105">
        <v>9121</v>
      </c>
      <c r="E71" s="105">
        <v>9147</v>
      </c>
      <c r="F71" s="75">
        <f t="shared" si="9"/>
        <v>3.1027668118265381E-3</v>
      </c>
      <c r="G71" s="75">
        <f t="shared" si="10"/>
        <v>1.038329835413675E-2</v>
      </c>
      <c r="H71" s="45">
        <f t="shared" si="11"/>
        <v>94</v>
      </c>
      <c r="I71" s="77">
        <f t="shared" si="12"/>
        <v>1.1296176124209868E-3</v>
      </c>
      <c r="J71" s="46">
        <f t="shared" si="13"/>
        <v>26</v>
      </c>
    </row>
    <row r="72" spans="1:10">
      <c r="A72" s="95">
        <v>71</v>
      </c>
      <c r="B72" s="96" t="s">
        <v>163</v>
      </c>
      <c r="C72" s="105">
        <v>15987</v>
      </c>
      <c r="D72" s="105">
        <v>16489</v>
      </c>
      <c r="E72" s="105">
        <v>15961</v>
      </c>
      <c r="F72" s="75">
        <f t="shared" si="9"/>
        <v>5.4141533927586508E-3</v>
      </c>
      <c r="G72" s="75">
        <f t="shared" si="10"/>
        <v>-1.6263213861262276E-3</v>
      </c>
      <c r="H72" s="45">
        <f t="shared" si="11"/>
        <v>-26</v>
      </c>
      <c r="I72" s="77">
        <f t="shared" si="12"/>
        <v>-3.1244742471218788E-4</v>
      </c>
      <c r="J72" s="46">
        <f t="shared" si="13"/>
        <v>-528</v>
      </c>
    </row>
    <row r="73" spans="1:10">
      <c r="A73" s="95">
        <v>72</v>
      </c>
      <c r="B73" s="96" t="s">
        <v>164</v>
      </c>
      <c r="C73" s="105">
        <v>18523</v>
      </c>
      <c r="D73" s="105">
        <v>19934</v>
      </c>
      <c r="E73" s="105">
        <v>19918</v>
      </c>
      <c r="F73" s="75">
        <f t="shared" si="9"/>
        <v>6.756412961403847E-3</v>
      </c>
      <c r="G73" s="75">
        <f t="shared" si="10"/>
        <v>7.5311774550558763E-2</v>
      </c>
      <c r="H73" s="45">
        <f t="shared" si="11"/>
        <v>1395</v>
      </c>
      <c r="I73" s="77">
        <f t="shared" si="12"/>
        <v>1.6764006056673157E-2</v>
      </c>
      <c r="J73" s="46">
        <f t="shared" si="13"/>
        <v>-16</v>
      </c>
    </row>
    <row r="74" spans="1:10">
      <c r="A74" s="95">
        <v>73</v>
      </c>
      <c r="B74" s="96" t="s">
        <v>165</v>
      </c>
      <c r="C74" s="105">
        <v>22750</v>
      </c>
      <c r="D74" s="105">
        <v>24122</v>
      </c>
      <c r="E74" s="105">
        <v>25019</v>
      </c>
      <c r="F74" s="75">
        <f t="shared" si="9"/>
        <v>8.4867303886616546E-3</v>
      </c>
      <c r="G74" s="75">
        <f t="shared" si="10"/>
        <v>9.9736263736263736E-2</v>
      </c>
      <c r="H74" s="45">
        <f t="shared" si="11"/>
        <v>2269</v>
      </c>
      <c r="I74" s="77">
        <f t="shared" si="12"/>
        <v>2.7267046410459777E-2</v>
      </c>
      <c r="J74" s="46">
        <f t="shared" si="13"/>
        <v>897</v>
      </c>
    </row>
    <row r="75" spans="1:10">
      <c r="A75" s="95">
        <v>74</v>
      </c>
      <c r="B75" s="96" t="s">
        <v>166</v>
      </c>
      <c r="C75" s="105">
        <v>8105</v>
      </c>
      <c r="D75" s="105">
        <v>8119</v>
      </c>
      <c r="E75" s="105">
        <v>8135</v>
      </c>
      <c r="F75" s="75">
        <f t="shared" si="9"/>
        <v>2.75948485997692E-3</v>
      </c>
      <c r="G75" s="75">
        <f t="shared" si="10"/>
        <v>3.7014188772362738E-3</v>
      </c>
      <c r="H75" s="45">
        <f t="shared" si="11"/>
        <v>30</v>
      </c>
      <c r="I75" s="77">
        <f t="shared" si="12"/>
        <v>3.6051625928329369E-4</v>
      </c>
      <c r="J75" s="46">
        <f t="shared" si="13"/>
        <v>16</v>
      </c>
    </row>
    <row r="76" spans="1:10">
      <c r="A76" s="95">
        <v>75</v>
      </c>
      <c r="B76" s="96" t="s">
        <v>167</v>
      </c>
      <c r="C76" s="105">
        <v>5437</v>
      </c>
      <c r="D76" s="105">
        <v>5403</v>
      </c>
      <c r="E76" s="105">
        <v>5421</v>
      </c>
      <c r="F76" s="75">
        <f t="shared" si="9"/>
        <v>1.8388650800165807E-3</v>
      </c>
      <c r="G76" s="75">
        <f t="shared" si="10"/>
        <v>-2.9427993378701488E-3</v>
      </c>
      <c r="H76" s="45">
        <f t="shared" si="11"/>
        <v>-16</v>
      </c>
      <c r="I76" s="77">
        <f t="shared" si="12"/>
        <v>-1.9227533828442329E-4</v>
      </c>
      <c r="J76" s="46">
        <f t="shared" si="13"/>
        <v>18</v>
      </c>
    </row>
    <row r="77" spans="1:10">
      <c r="A77" s="95">
        <v>76</v>
      </c>
      <c r="B77" s="96" t="s">
        <v>168</v>
      </c>
      <c r="C77" s="105">
        <v>7425</v>
      </c>
      <c r="D77" s="105">
        <v>7455</v>
      </c>
      <c r="E77" s="105">
        <v>7755</v>
      </c>
      <c r="F77" s="75">
        <f t="shared" si="9"/>
        <v>2.6305845223258779E-3</v>
      </c>
      <c r="G77" s="75">
        <f t="shared" si="10"/>
        <v>4.4444444444444446E-2</v>
      </c>
      <c r="H77" s="45">
        <f t="shared" si="11"/>
        <v>330</v>
      </c>
      <c r="I77" s="77">
        <f t="shared" si="12"/>
        <v>3.9656788521162303E-3</v>
      </c>
      <c r="J77" s="46">
        <f t="shared" si="13"/>
        <v>300</v>
      </c>
    </row>
    <row r="78" spans="1:10">
      <c r="A78" s="95">
        <v>77</v>
      </c>
      <c r="B78" s="96" t="s">
        <v>169</v>
      </c>
      <c r="C78" s="105">
        <v>10047</v>
      </c>
      <c r="D78" s="105">
        <v>10170</v>
      </c>
      <c r="E78" s="105">
        <v>10340</v>
      </c>
      <c r="F78" s="75">
        <f t="shared" si="9"/>
        <v>3.5074460297678371E-3</v>
      </c>
      <c r="G78" s="75">
        <f t="shared" si="10"/>
        <v>2.916293420921668E-2</v>
      </c>
      <c r="H78" s="45">
        <f t="shared" si="11"/>
        <v>293</v>
      </c>
      <c r="I78" s="77">
        <f t="shared" si="12"/>
        <v>3.5210421323335016E-3</v>
      </c>
      <c r="J78" s="46">
        <f t="shared" si="13"/>
        <v>170</v>
      </c>
    </row>
    <row r="79" spans="1:10">
      <c r="A79" s="95">
        <v>78</v>
      </c>
      <c r="B79" s="96" t="s">
        <v>170</v>
      </c>
      <c r="C79" s="105">
        <v>11109</v>
      </c>
      <c r="D79" s="105">
        <v>11636</v>
      </c>
      <c r="E79" s="105">
        <v>11729</v>
      </c>
      <c r="F79" s="75">
        <f t="shared" si="9"/>
        <v>3.9786106850238836E-3</v>
      </c>
      <c r="G79" s="75">
        <f t="shared" si="10"/>
        <v>5.5810604014762802E-2</v>
      </c>
      <c r="H79" s="45">
        <f t="shared" si="11"/>
        <v>620</v>
      </c>
      <c r="I79" s="77">
        <f t="shared" si="12"/>
        <v>7.4506693585214027E-3</v>
      </c>
      <c r="J79" s="46">
        <f t="shared" si="13"/>
        <v>93</v>
      </c>
    </row>
    <row r="80" spans="1:10">
      <c r="A80" s="95">
        <v>79</v>
      </c>
      <c r="B80" s="96" t="s">
        <v>171</v>
      </c>
      <c r="C80" s="105">
        <v>5736</v>
      </c>
      <c r="D80" s="105">
        <v>5833</v>
      </c>
      <c r="E80" s="105">
        <v>5804</v>
      </c>
      <c r="F80" s="75">
        <f t="shared" si="9"/>
        <v>1.9687830519122367E-3</v>
      </c>
      <c r="G80" s="75">
        <f t="shared" si="10"/>
        <v>1.1854951185495118E-2</v>
      </c>
      <c r="H80" s="45">
        <f t="shared" si="11"/>
        <v>68</v>
      </c>
      <c r="I80" s="77">
        <f t="shared" si="12"/>
        <v>8.1717018770879901E-4</v>
      </c>
      <c r="J80" s="46">
        <f t="shared" si="13"/>
        <v>-29</v>
      </c>
    </row>
    <row r="81" spans="1:10">
      <c r="A81" s="95">
        <v>80</v>
      </c>
      <c r="B81" s="96" t="s">
        <v>172</v>
      </c>
      <c r="C81" s="105">
        <v>17401</v>
      </c>
      <c r="D81" s="105">
        <v>17786</v>
      </c>
      <c r="E81" s="105">
        <v>18149</v>
      </c>
      <c r="F81" s="75">
        <f t="shared" si="9"/>
        <v>6.1563479684967571E-3</v>
      </c>
      <c r="G81" s="75">
        <f t="shared" si="10"/>
        <v>4.2986035285328426E-2</v>
      </c>
      <c r="H81" s="45">
        <f t="shared" si="11"/>
        <v>748</v>
      </c>
      <c r="I81" s="77">
        <f t="shared" si="12"/>
        <v>8.9888720647967896E-3</v>
      </c>
      <c r="J81" s="46">
        <f t="shared" si="13"/>
        <v>363</v>
      </c>
    </row>
    <row r="82" spans="1:10" ht="15" thickBot="1">
      <c r="A82" s="95">
        <v>81</v>
      </c>
      <c r="B82" s="96" t="s">
        <v>173</v>
      </c>
      <c r="C82" s="105">
        <v>12053</v>
      </c>
      <c r="D82" s="105">
        <v>12261</v>
      </c>
      <c r="E82" s="105">
        <v>12262</v>
      </c>
      <c r="F82" s="75">
        <f t="shared" si="9"/>
        <v>4.1594103691502144E-3</v>
      </c>
      <c r="G82" s="75">
        <f t="shared" si="10"/>
        <v>1.7340081307558285E-2</v>
      </c>
      <c r="H82" s="45">
        <f t="shared" si="11"/>
        <v>209</v>
      </c>
      <c r="I82" s="77">
        <f t="shared" si="12"/>
        <v>2.5115966063402793E-3</v>
      </c>
      <c r="J82" s="46">
        <f t="shared" si="13"/>
        <v>1</v>
      </c>
    </row>
    <row r="83" spans="1:10" s="11" customFormat="1" ht="15" thickBot="1">
      <c r="A83" s="124" t="s">
        <v>174</v>
      </c>
      <c r="B83" s="125"/>
      <c r="C83" s="92">
        <v>2864800</v>
      </c>
      <c r="D83" s="92">
        <v>2936848</v>
      </c>
      <c r="E83" s="83">
        <v>2948014</v>
      </c>
      <c r="F83" s="84">
        <f t="shared" si="9"/>
        <v>1</v>
      </c>
      <c r="G83" s="84">
        <f t="shared" si="10"/>
        <v>2.90470538955599E-2</v>
      </c>
      <c r="H83" s="82">
        <f t="shared" si="11"/>
        <v>83214</v>
      </c>
      <c r="I83" s="85">
        <f t="shared" si="12"/>
        <v>1</v>
      </c>
      <c r="J83" s="108">
        <f t="shared" si="13"/>
        <v>11166</v>
      </c>
    </row>
    <row r="84" spans="1:10">
      <c r="C84" s="8"/>
      <c r="D84" s="8"/>
      <c r="E84" s="8"/>
      <c r="I84" s="16"/>
    </row>
  </sheetData>
  <mergeCells count="1">
    <mergeCell ref="A83:B83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2060"/>
  </sheetPr>
  <dimension ref="A1:K143"/>
  <sheetViews>
    <sheetView zoomScaleNormal="100" workbookViewId="0">
      <pane ySplit="1" topLeftCell="A80" activePane="bottomLeft" state="frozen"/>
      <selection pane="bottomLeft" activeCell="C86" sqref="C86"/>
    </sheetView>
  </sheetViews>
  <sheetFormatPr defaultColWidth="9.1796875" defaultRowHeight="14.5"/>
  <cols>
    <col min="1" max="1" width="12.7265625" style="7" bestFit="1" customWidth="1"/>
    <col min="2" max="2" width="16.453125" style="7" bestFit="1" customWidth="1"/>
    <col min="3" max="3" width="12" style="7" customWidth="1"/>
    <col min="4" max="4" width="12" style="7" bestFit="1" customWidth="1"/>
    <col min="5" max="5" width="12" style="7" customWidth="1"/>
    <col min="6" max="6" width="19.1796875" style="7" customWidth="1"/>
    <col min="7" max="8" width="33.1796875" style="7" customWidth="1"/>
    <col min="9" max="9" width="18.453125" style="7" customWidth="1"/>
    <col min="10" max="10" width="33.1796875" style="7" customWidth="1"/>
    <col min="11" max="16384" width="9.1796875" style="7"/>
  </cols>
  <sheetData>
    <row r="1" spans="1:11" ht="29.5" thickBot="1">
      <c r="A1" s="4" t="s">
        <v>92</v>
      </c>
      <c r="B1" s="4" t="s">
        <v>175</v>
      </c>
      <c r="C1" s="4">
        <v>41821</v>
      </c>
      <c r="D1" s="4">
        <v>42156</v>
      </c>
      <c r="E1" s="4">
        <v>42186</v>
      </c>
      <c r="F1" s="1" t="s">
        <v>273</v>
      </c>
      <c r="G1" s="1" t="s">
        <v>270</v>
      </c>
      <c r="H1" s="1" t="s">
        <v>271</v>
      </c>
      <c r="I1" s="1" t="s">
        <v>275</v>
      </c>
      <c r="J1" s="30" t="s">
        <v>272</v>
      </c>
    </row>
    <row r="2" spans="1:11">
      <c r="A2" s="93">
        <v>1</v>
      </c>
      <c r="B2" s="94" t="s">
        <v>93</v>
      </c>
      <c r="C2" s="73">
        <v>37245</v>
      </c>
      <c r="D2" s="72">
        <v>39037</v>
      </c>
      <c r="E2" s="73">
        <v>38542</v>
      </c>
      <c r="F2" s="74">
        <f t="shared" ref="F2:F33" si="0">E2/$E$83</f>
        <v>2.2733103969357318E-2</v>
      </c>
      <c r="G2" s="74">
        <f t="shared" ref="G2:G33" si="1">(E2-C2)/C2</f>
        <v>3.4823466237078805E-2</v>
      </c>
      <c r="H2" s="72">
        <f t="shared" ref="H2:H33" si="2">E2-C2</f>
        <v>1297</v>
      </c>
      <c r="I2" s="76">
        <f>H2/$H$83</f>
        <v>1.9019826372595024E-2</v>
      </c>
      <c r="J2" s="73">
        <f t="shared" ref="J2:J33" si="3">E2-D2</f>
        <v>-495</v>
      </c>
      <c r="K2" s="10"/>
    </row>
    <row r="3" spans="1:11">
      <c r="A3" s="95">
        <v>2</v>
      </c>
      <c r="B3" s="96" t="s">
        <v>94</v>
      </c>
      <c r="C3" s="44">
        <v>5323</v>
      </c>
      <c r="D3" s="45">
        <v>6077</v>
      </c>
      <c r="E3" s="44">
        <v>5719</v>
      </c>
      <c r="F3" s="75">
        <f t="shared" si="0"/>
        <v>3.3732193866627186E-3</v>
      </c>
      <c r="G3" s="75">
        <f t="shared" si="1"/>
        <v>7.4394138643622015E-2</v>
      </c>
      <c r="H3" s="45">
        <f t="shared" si="2"/>
        <v>396</v>
      </c>
      <c r="I3" s="77">
        <f t="shared" ref="I3:I66" si="4">H3/$H$83</f>
        <v>5.8071328015016424E-3</v>
      </c>
      <c r="J3" s="44">
        <f t="shared" si="3"/>
        <v>-358</v>
      </c>
      <c r="K3" s="10"/>
    </row>
    <row r="4" spans="1:11">
      <c r="A4" s="95">
        <v>3</v>
      </c>
      <c r="B4" s="96" t="s">
        <v>95</v>
      </c>
      <c r="C4" s="44">
        <v>11217</v>
      </c>
      <c r="D4" s="45">
        <v>12044</v>
      </c>
      <c r="E4" s="44">
        <v>11793</v>
      </c>
      <c r="F4" s="75">
        <f t="shared" si="0"/>
        <v>6.9558272822020355E-3</v>
      </c>
      <c r="G4" s="75">
        <f t="shared" si="1"/>
        <v>5.135062851029687E-2</v>
      </c>
      <c r="H4" s="45">
        <f t="shared" si="2"/>
        <v>576</v>
      </c>
      <c r="I4" s="77">
        <f t="shared" si="4"/>
        <v>8.4467386203660247E-3</v>
      </c>
      <c r="J4" s="44">
        <f t="shared" si="3"/>
        <v>-251</v>
      </c>
      <c r="K4" s="10"/>
    </row>
    <row r="5" spans="1:11">
      <c r="A5" s="95">
        <v>4</v>
      </c>
      <c r="B5" s="96" t="s">
        <v>96</v>
      </c>
      <c r="C5" s="44">
        <v>2062</v>
      </c>
      <c r="D5" s="45">
        <v>2404</v>
      </c>
      <c r="E5" s="44">
        <v>2179</v>
      </c>
      <c r="F5" s="75">
        <f t="shared" si="0"/>
        <v>1.2852325657524155E-3</v>
      </c>
      <c r="G5" s="75">
        <f t="shared" si="1"/>
        <v>5.6741028128031036E-2</v>
      </c>
      <c r="H5" s="45">
        <f t="shared" si="2"/>
        <v>117</v>
      </c>
      <c r="I5" s="77">
        <f t="shared" si="4"/>
        <v>1.7157437822618489E-3</v>
      </c>
      <c r="J5" s="44">
        <f t="shared" si="3"/>
        <v>-225</v>
      </c>
      <c r="K5" s="10"/>
    </row>
    <row r="6" spans="1:11">
      <c r="A6" s="95">
        <v>5</v>
      </c>
      <c r="B6" s="96" t="s">
        <v>97</v>
      </c>
      <c r="C6" s="44">
        <v>5222</v>
      </c>
      <c r="D6" s="45">
        <v>5640</v>
      </c>
      <c r="E6" s="44">
        <v>5479</v>
      </c>
      <c r="F6" s="75">
        <f t="shared" si="0"/>
        <v>3.2316609581264271E-3</v>
      </c>
      <c r="G6" s="75">
        <f t="shared" si="1"/>
        <v>4.9214860206817312E-2</v>
      </c>
      <c r="H6" s="45">
        <f t="shared" si="2"/>
        <v>257</v>
      </c>
      <c r="I6" s="77">
        <f t="shared" si="4"/>
        <v>3.7687705302674799E-3</v>
      </c>
      <c r="J6" s="44">
        <f t="shared" si="3"/>
        <v>-161</v>
      </c>
      <c r="K6" s="10"/>
    </row>
    <row r="7" spans="1:11">
      <c r="A7" s="95">
        <v>6</v>
      </c>
      <c r="B7" s="96" t="s">
        <v>98</v>
      </c>
      <c r="C7" s="44">
        <v>129244</v>
      </c>
      <c r="D7" s="45">
        <v>135812</v>
      </c>
      <c r="E7" s="44">
        <v>134329</v>
      </c>
      <c r="F7" s="75">
        <f t="shared" si="0"/>
        <v>7.9230842278548055E-2</v>
      </c>
      <c r="G7" s="75">
        <f t="shared" si="1"/>
        <v>3.9344186190461455E-2</v>
      </c>
      <c r="H7" s="45">
        <f t="shared" si="2"/>
        <v>5085</v>
      </c>
      <c r="I7" s="77">
        <f t="shared" si="4"/>
        <v>7.456886438291882E-2</v>
      </c>
      <c r="J7" s="44">
        <f t="shared" si="3"/>
        <v>-1483</v>
      </c>
      <c r="K7" s="10"/>
    </row>
    <row r="8" spans="1:11">
      <c r="A8" s="95">
        <v>7</v>
      </c>
      <c r="B8" s="96" t="s">
        <v>99</v>
      </c>
      <c r="C8" s="44">
        <v>66984</v>
      </c>
      <c r="D8" s="45">
        <v>70532</v>
      </c>
      <c r="E8" s="44">
        <v>69977</v>
      </c>
      <c r="F8" s="75">
        <f t="shared" si="0"/>
        <v>4.1274308973683699E-2</v>
      </c>
      <c r="G8" s="75">
        <f t="shared" si="1"/>
        <v>4.4682312193956769E-2</v>
      </c>
      <c r="H8" s="45">
        <f t="shared" si="2"/>
        <v>2993</v>
      </c>
      <c r="I8" s="77">
        <f t="shared" si="4"/>
        <v>4.3890778977006099E-2</v>
      </c>
      <c r="J8" s="44">
        <f t="shared" si="3"/>
        <v>-555</v>
      </c>
      <c r="K8" s="10"/>
    </row>
    <row r="9" spans="1:11">
      <c r="A9" s="95">
        <v>8</v>
      </c>
      <c r="B9" s="96" t="s">
        <v>100</v>
      </c>
      <c r="C9" s="44">
        <v>3181</v>
      </c>
      <c r="D9" s="45">
        <v>3422</v>
      </c>
      <c r="E9" s="44">
        <v>3365</v>
      </c>
      <c r="F9" s="75">
        <f t="shared" si="0"/>
        <v>1.9847671334359239E-3</v>
      </c>
      <c r="G9" s="75">
        <f t="shared" si="1"/>
        <v>5.7843445457403331E-2</v>
      </c>
      <c r="H9" s="45">
        <f t="shared" si="2"/>
        <v>184</v>
      </c>
      <c r="I9" s="77">
        <f t="shared" si="4"/>
        <v>2.698263725950258E-3</v>
      </c>
      <c r="J9" s="44">
        <f t="shared" si="3"/>
        <v>-57</v>
      </c>
      <c r="K9" s="10"/>
    </row>
    <row r="10" spans="1:11">
      <c r="A10" s="95">
        <v>9</v>
      </c>
      <c r="B10" s="96" t="s">
        <v>101</v>
      </c>
      <c r="C10" s="44">
        <v>23910</v>
      </c>
      <c r="D10" s="45">
        <v>25610</v>
      </c>
      <c r="E10" s="44">
        <v>25139</v>
      </c>
      <c r="F10" s="75">
        <f t="shared" si="0"/>
        <v>1.4827655562390993E-2</v>
      </c>
      <c r="G10" s="75">
        <f t="shared" si="1"/>
        <v>5.1401087411125056E-2</v>
      </c>
      <c r="H10" s="45">
        <f t="shared" si="2"/>
        <v>1229</v>
      </c>
      <c r="I10" s="77">
        <f t="shared" si="4"/>
        <v>1.8022641952135147E-2</v>
      </c>
      <c r="J10" s="44">
        <f t="shared" si="3"/>
        <v>-471</v>
      </c>
      <c r="K10" s="10"/>
    </row>
    <row r="11" spans="1:11">
      <c r="A11" s="95">
        <v>10</v>
      </c>
      <c r="B11" s="96" t="s">
        <v>102</v>
      </c>
      <c r="C11" s="44">
        <v>25558</v>
      </c>
      <c r="D11" s="45">
        <v>27146</v>
      </c>
      <c r="E11" s="44">
        <v>26559</v>
      </c>
      <c r="F11" s="75">
        <f t="shared" si="0"/>
        <v>1.5665209597897384E-2</v>
      </c>
      <c r="G11" s="75">
        <f t="shared" si="1"/>
        <v>3.9165818921668365E-2</v>
      </c>
      <c r="H11" s="45">
        <f t="shared" si="2"/>
        <v>1001</v>
      </c>
      <c r="I11" s="77">
        <f t="shared" si="4"/>
        <v>1.4679141248240263E-2</v>
      </c>
      <c r="J11" s="44">
        <f t="shared" si="3"/>
        <v>-587</v>
      </c>
      <c r="K11" s="10"/>
    </row>
    <row r="12" spans="1:11">
      <c r="A12" s="95">
        <v>11</v>
      </c>
      <c r="B12" s="96" t="s">
        <v>103</v>
      </c>
      <c r="C12" s="44">
        <v>4189</v>
      </c>
      <c r="D12" s="45">
        <v>4337</v>
      </c>
      <c r="E12" s="44">
        <v>4273</v>
      </c>
      <c r="F12" s="75">
        <f t="shared" si="0"/>
        <v>2.5203298547315611E-3</v>
      </c>
      <c r="G12" s="75">
        <f t="shared" si="1"/>
        <v>2.0052518500835521E-2</v>
      </c>
      <c r="H12" s="45">
        <f t="shared" si="2"/>
        <v>84</v>
      </c>
      <c r="I12" s="77">
        <f t="shared" si="4"/>
        <v>1.2318160488033786E-3</v>
      </c>
      <c r="J12" s="44">
        <f t="shared" si="3"/>
        <v>-64</v>
      </c>
      <c r="K12" s="10"/>
    </row>
    <row r="13" spans="1:11">
      <c r="A13" s="95">
        <v>12</v>
      </c>
      <c r="B13" s="96" t="s">
        <v>104</v>
      </c>
      <c r="C13" s="44">
        <v>1662</v>
      </c>
      <c r="D13" s="45">
        <v>2039</v>
      </c>
      <c r="E13" s="44">
        <v>1972</v>
      </c>
      <c r="F13" s="75">
        <f t="shared" si="0"/>
        <v>1.1631384211398638E-3</v>
      </c>
      <c r="G13" s="75">
        <f t="shared" si="1"/>
        <v>0.1865222623345367</v>
      </c>
      <c r="H13" s="45">
        <f t="shared" si="2"/>
        <v>310</v>
      </c>
      <c r="I13" s="77">
        <f t="shared" si="4"/>
        <v>4.5459877991553257E-3</v>
      </c>
      <c r="J13" s="44">
        <f t="shared" si="3"/>
        <v>-67</v>
      </c>
      <c r="K13" s="10"/>
    </row>
    <row r="14" spans="1:11">
      <c r="A14" s="95">
        <v>13</v>
      </c>
      <c r="B14" s="96" t="s">
        <v>105</v>
      </c>
      <c r="C14" s="44">
        <v>2320</v>
      </c>
      <c r="D14" s="45">
        <v>2498</v>
      </c>
      <c r="E14" s="44">
        <v>2398</v>
      </c>
      <c r="F14" s="75">
        <f t="shared" si="0"/>
        <v>1.4144046317917816E-3</v>
      </c>
      <c r="G14" s="75">
        <f t="shared" si="1"/>
        <v>3.3620689655172412E-2</v>
      </c>
      <c r="H14" s="45">
        <f t="shared" si="2"/>
        <v>78</v>
      </c>
      <c r="I14" s="77">
        <f t="shared" si="4"/>
        <v>1.1438291881745658E-3</v>
      </c>
      <c r="J14" s="44">
        <f t="shared" si="3"/>
        <v>-100</v>
      </c>
      <c r="K14" s="10"/>
    </row>
    <row r="15" spans="1:11">
      <c r="A15" s="95">
        <v>14</v>
      </c>
      <c r="B15" s="96" t="s">
        <v>106</v>
      </c>
      <c r="C15" s="44">
        <v>6564</v>
      </c>
      <c r="D15" s="45">
        <v>6910</v>
      </c>
      <c r="E15" s="44">
        <v>6728</v>
      </c>
      <c r="F15" s="75">
        <f t="shared" si="0"/>
        <v>3.9683546133007118E-3</v>
      </c>
      <c r="G15" s="75">
        <f t="shared" si="1"/>
        <v>2.4984765386959172E-2</v>
      </c>
      <c r="H15" s="45">
        <f t="shared" si="2"/>
        <v>164</v>
      </c>
      <c r="I15" s="77">
        <f t="shared" si="4"/>
        <v>2.4049741905208823E-3</v>
      </c>
      <c r="J15" s="44">
        <f t="shared" si="3"/>
        <v>-182</v>
      </c>
      <c r="K15" s="10"/>
    </row>
    <row r="16" spans="1:11">
      <c r="A16" s="95">
        <v>15</v>
      </c>
      <c r="B16" s="96" t="s">
        <v>107</v>
      </c>
      <c r="C16" s="44">
        <v>5346</v>
      </c>
      <c r="D16" s="45">
        <v>5675</v>
      </c>
      <c r="E16" s="44">
        <v>5539</v>
      </c>
      <c r="F16" s="75">
        <f t="shared" si="0"/>
        <v>3.2670505652604999E-3</v>
      </c>
      <c r="G16" s="75">
        <f t="shared" si="1"/>
        <v>3.6101758323980548E-2</v>
      </c>
      <c r="H16" s="45">
        <f t="shared" si="2"/>
        <v>193</v>
      </c>
      <c r="I16" s="77">
        <f t="shared" si="4"/>
        <v>2.8302440168934771E-3</v>
      </c>
      <c r="J16" s="44">
        <f t="shared" si="3"/>
        <v>-136</v>
      </c>
      <c r="K16" s="10"/>
    </row>
    <row r="17" spans="1:11">
      <c r="A17" s="95">
        <v>16</v>
      </c>
      <c r="B17" s="96" t="s">
        <v>108</v>
      </c>
      <c r="C17" s="44">
        <v>66719</v>
      </c>
      <c r="D17" s="45">
        <v>70320</v>
      </c>
      <c r="E17" s="44">
        <v>69769</v>
      </c>
      <c r="F17" s="75">
        <f t="shared" si="0"/>
        <v>4.1151625002285579E-2</v>
      </c>
      <c r="G17" s="75">
        <f t="shared" si="1"/>
        <v>4.5714114420180162E-2</v>
      </c>
      <c r="H17" s="45">
        <f t="shared" si="2"/>
        <v>3050</v>
      </c>
      <c r="I17" s="77">
        <f t="shared" si="4"/>
        <v>4.4726654152979821E-2</v>
      </c>
      <c r="J17" s="44">
        <f t="shared" si="3"/>
        <v>-551</v>
      </c>
      <c r="K17" s="9"/>
    </row>
    <row r="18" spans="1:11">
      <c r="A18" s="95">
        <v>17</v>
      </c>
      <c r="B18" s="96" t="s">
        <v>109</v>
      </c>
      <c r="C18" s="44">
        <v>12354</v>
      </c>
      <c r="D18" s="45">
        <v>13275</v>
      </c>
      <c r="E18" s="44">
        <v>13094</v>
      </c>
      <c r="F18" s="75">
        <f t="shared" si="0"/>
        <v>7.7231919302258503E-3</v>
      </c>
      <c r="G18" s="75">
        <f t="shared" si="1"/>
        <v>5.9899627650963252E-2</v>
      </c>
      <c r="H18" s="45">
        <f t="shared" si="2"/>
        <v>740</v>
      </c>
      <c r="I18" s="77">
        <f t="shared" si="4"/>
        <v>1.0851712810886907E-2</v>
      </c>
      <c r="J18" s="44">
        <f t="shared" si="3"/>
        <v>-181</v>
      </c>
    </row>
    <row r="19" spans="1:11">
      <c r="A19" s="95">
        <v>18</v>
      </c>
      <c r="B19" s="96" t="s">
        <v>110</v>
      </c>
      <c r="C19" s="44">
        <v>2616</v>
      </c>
      <c r="D19" s="45">
        <v>2846</v>
      </c>
      <c r="E19" s="44">
        <v>2744</v>
      </c>
      <c r="F19" s="75">
        <f t="shared" si="0"/>
        <v>1.618484699598269E-3</v>
      </c>
      <c r="G19" s="75">
        <f t="shared" si="1"/>
        <v>4.8929663608562692E-2</v>
      </c>
      <c r="H19" s="45">
        <f t="shared" si="2"/>
        <v>128</v>
      </c>
      <c r="I19" s="77">
        <f t="shared" si="4"/>
        <v>1.8770530267480056E-3</v>
      </c>
      <c r="J19" s="44">
        <f t="shared" si="3"/>
        <v>-102</v>
      </c>
    </row>
    <row r="20" spans="1:11">
      <c r="A20" s="95">
        <v>19</v>
      </c>
      <c r="B20" s="96" t="s">
        <v>111</v>
      </c>
      <c r="C20" s="44">
        <v>7501</v>
      </c>
      <c r="D20" s="45">
        <v>7983</v>
      </c>
      <c r="E20" s="44">
        <v>7782</v>
      </c>
      <c r="F20" s="75">
        <f t="shared" si="0"/>
        <v>4.5900320452892602E-3</v>
      </c>
      <c r="G20" s="75">
        <f t="shared" si="1"/>
        <v>3.7461671777096389E-2</v>
      </c>
      <c r="H20" s="45">
        <f t="shared" si="2"/>
        <v>281</v>
      </c>
      <c r="I20" s="77">
        <f t="shared" si="4"/>
        <v>4.1207179727827314E-3</v>
      </c>
      <c r="J20" s="44">
        <f t="shared" si="3"/>
        <v>-201</v>
      </c>
    </row>
    <row r="21" spans="1:11">
      <c r="A21" s="95">
        <v>20</v>
      </c>
      <c r="B21" s="96" t="s">
        <v>112</v>
      </c>
      <c r="C21" s="44">
        <v>22779</v>
      </c>
      <c r="D21" s="45">
        <v>23953</v>
      </c>
      <c r="E21" s="44">
        <v>23722</v>
      </c>
      <c r="F21" s="75">
        <f t="shared" si="0"/>
        <v>1.3991871007241304E-2</v>
      </c>
      <c r="G21" s="75">
        <f t="shared" si="1"/>
        <v>4.1397778655779448E-2</v>
      </c>
      <c r="H21" s="45">
        <f t="shared" si="2"/>
        <v>943</v>
      </c>
      <c r="I21" s="77">
        <f t="shared" si="4"/>
        <v>1.3828601595495073E-2</v>
      </c>
      <c r="J21" s="44">
        <f t="shared" si="3"/>
        <v>-231</v>
      </c>
    </row>
    <row r="22" spans="1:11">
      <c r="A22" s="95">
        <v>21</v>
      </c>
      <c r="B22" s="96" t="s">
        <v>113</v>
      </c>
      <c r="C22" s="44">
        <v>12092</v>
      </c>
      <c r="D22" s="45">
        <v>13218</v>
      </c>
      <c r="E22" s="44">
        <v>12842</v>
      </c>
      <c r="F22" s="75">
        <f t="shared" si="0"/>
        <v>7.5745555802627443E-3</v>
      </c>
      <c r="G22" s="75">
        <f t="shared" si="1"/>
        <v>6.202447899437645E-2</v>
      </c>
      <c r="H22" s="45">
        <f t="shared" si="2"/>
        <v>750</v>
      </c>
      <c r="I22" s="77">
        <f t="shared" si="4"/>
        <v>1.0998357578601596E-2</v>
      </c>
      <c r="J22" s="44">
        <f t="shared" si="3"/>
        <v>-376</v>
      </c>
    </row>
    <row r="23" spans="1:11">
      <c r="A23" s="95">
        <v>22</v>
      </c>
      <c r="B23" s="96" t="s">
        <v>114</v>
      </c>
      <c r="C23" s="44">
        <v>8793</v>
      </c>
      <c r="D23" s="45">
        <v>9281</v>
      </c>
      <c r="E23" s="44">
        <v>9135</v>
      </c>
      <c r="F23" s="75">
        <f t="shared" si="0"/>
        <v>5.3880676861626049E-3</v>
      </c>
      <c r="G23" s="75">
        <f t="shared" si="1"/>
        <v>3.8894575230296824E-2</v>
      </c>
      <c r="H23" s="45">
        <f t="shared" si="2"/>
        <v>342</v>
      </c>
      <c r="I23" s="77">
        <f t="shared" si="4"/>
        <v>5.0152510558423274E-3</v>
      </c>
      <c r="J23" s="44">
        <f t="shared" si="3"/>
        <v>-146</v>
      </c>
    </row>
    <row r="24" spans="1:11">
      <c r="A24" s="95">
        <v>23</v>
      </c>
      <c r="B24" s="96" t="s">
        <v>115</v>
      </c>
      <c r="C24" s="44">
        <v>6473</v>
      </c>
      <c r="D24" s="45">
        <v>6955</v>
      </c>
      <c r="E24" s="44">
        <v>6875</v>
      </c>
      <c r="F24" s="75">
        <f t="shared" si="0"/>
        <v>4.055059150779191E-3</v>
      </c>
      <c r="G24" s="75">
        <f t="shared" si="1"/>
        <v>6.2104124826201146E-2</v>
      </c>
      <c r="H24" s="45">
        <f t="shared" si="2"/>
        <v>402</v>
      </c>
      <c r="I24" s="77">
        <f t="shared" si="4"/>
        <v>5.8951196621304554E-3</v>
      </c>
      <c r="J24" s="44">
        <f t="shared" si="3"/>
        <v>-80</v>
      </c>
    </row>
    <row r="25" spans="1:11">
      <c r="A25" s="95">
        <v>24</v>
      </c>
      <c r="B25" s="96" t="s">
        <v>116</v>
      </c>
      <c r="C25" s="44">
        <v>3205</v>
      </c>
      <c r="D25" s="45">
        <v>3449</v>
      </c>
      <c r="E25" s="44">
        <v>3338</v>
      </c>
      <c r="F25" s="75">
        <f t="shared" si="0"/>
        <v>1.9688418102255909E-3</v>
      </c>
      <c r="G25" s="75">
        <f t="shared" si="1"/>
        <v>4.1497659906396256E-2</v>
      </c>
      <c r="H25" s="45">
        <f t="shared" si="2"/>
        <v>133</v>
      </c>
      <c r="I25" s="77">
        <f t="shared" si="4"/>
        <v>1.9503754106053497E-3</v>
      </c>
      <c r="J25" s="44">
        <f t="shared" si="3"/>
        <v>-111</v>
      </c>
    </row>
    <row r="26" spans="1:11">
      <c r="A26" s="95">
        <v>25</v>
      </c>
      <c r="B26" s="96" t="s">
        <v>117</v>
      </c>
      <c r="C26" s="44">
        <v>8089</v>
      </c>
      <c r="D26" s="45">
        <v>9000</v>
      </c>
      <c r="E26" s="44">
        <v>8624</v>
      </c>
      <c r="F26" s="75">
        <f t="shared" si="0"/>
        <v>5.0866661987374164E-3</v>
      </c>
      <c r="G26" s="75">
        <f t="shared" si="1"/>
        <v>6.6139201384596363E-2</v>
      </c>
      <c r="H26" s="45">
        <f t="shared" si="2"/>
        <v>535</v>
      </c>
      <c r="I26" s="77">
        <f t="shared" si="4"/>
        <v>7.8454950727358044E-3</v>
      </c>
      <c r="J26" s="44">
        <f t="shared" si="3"/>
        <v>-376</v>
      </c>
    </row>
    <row r="27" spans="1:11">
      <c r="A27" s="95">
        <v>26</v>
      </c>
      <c r="B27" s="96" t="s">
        <v>118</v>
      </c>
      <c r="C27" s="44">
        <v>18175</v>
      </c>
      <c r="D27" s="45">
        <v>19299</v>
      </c>
      <c r="E27" s="44">
        <v>18881</v>
      </c>
      <c r="F27" s="75">
        <f t="shared" si="0"/>
        <v>1.1136519538307185E-2</v>
      </c>
      <c r="G27" s="75">
        <f t="shared" si="1"/>
        <v>3.8844566712517195E-2</v>
      </c>
      <c r="H27" s="45">
        <f t="shared" si="2"/>
        <v>706</v>
      </c>
      <c r="I27" s="77">
        <f t="shared" si="4"/>
        <v>1.0353120600656969E-2</v>
      </c>
      <c r="J27" s="44">
        <f t="shared" si="3"/>
        <v>-418</v>
      </c>
    </row>
    <row r="28" spans="1:11">
      <c r="A28" s="95">
        <v>27</v>
      </c>
      <c r="B28" s="96" t="s">
        <v>119</v>
      </c>
      <c r="C28" s="44">
        <v>30385</v>
      </c>
      <c r="D28" s="45">
        <v>31950</v>
      </c>
      <c r="E28" s="44">
        <v>31357</v>
      </c>
      <c r="F28" s="75">
        <f t="shared" si="0"/>
        <v>1.8495198515052085E-2</v>
      </c>
      <c r="G28" s="75">
        <f t="shared" si="1"/>
        <v>3.198946848774066E-2</v>
      </c>
      <c r="H28" s="45">
        <f t="shared" si="2"/>
        <v>972</v>
      </c>
      <c r="I28" s="77">
        <f t="shared" si="4"/>
        <v>1.4253871421867667E-2</v>
      </c>
      <c r="J28" s="44">
        <f t="shared" si="3"/>
        <v>-593</v>
      </c>
    </row>
    <row r="29" spans="1:11">
      <c r="A29" s="95">
        <v>28</v>
      </c>
      <c r="B29" s="96" t="s">
        <v>120</v>
      </c>
      <c r="C29" s="44">
        <v>6970</v>
      </c>
      <c r="D29" s="45">
        <v>7588</v>
      </c>
      <c r="E29" s="44">
        <v>7305</v>
      </c>
      <c r="F29" s="75">
        <f t="shared" si="0"/>
        <v>4.3086846685733799E-3</v>
      </c>
      <c r="G29" s="75">
        <f t="shared" si="1"/>
        <v>4.8063127690100432E-2</v>
      </c>
      <c r="H29" s="45">
        <f t="shared" si="2"/>
        <v>335</v>
      </c>
      <c r="I29" s="77">
        <f t="shared" si="4"/>
        <v>4.9125997184420456E-3</v>
      </c>
      <c r="J29" s="44">
        <f t="shared" si="3"/>
        <v>-283</v>
      </c>
    </row>
    <row r="30" spans="1:11">
      <c r="A30" s="95">
        <v>29</v>
      </c>
      <c r="B30" s="96" t="s">
        <v>121</v>
      </c>
      <c r="C30" s="44">
        <v>1934</v>
      </c>
      <c r="D30" s="45">
        <v>2170</v>
      </c>
      <c r="E30" s="44">
        <v>2073</v>
      </c>
      <c r="F30" s="75">
        <f t="shared" si="0"/>
        <v>1.2227109264822201E-3</v>
      </c>
      <c r="G30" s="75">
        <f t="shared" si="1"/>
        <v>7.1871768355739399E-2</v>
      </c>
      <c r="H30" s="45">
        <f t="shared" si="2"/>
        <v>139</v>
      </c>
      <c r="I30" s="77">
        <f t="shared" si="4"/>
        <v>2.0383622712341625E-3</v>
      </c>
      <c r="J30" s="44">
        <f t="shared" si="3"/>
        <v>-97</v>
      </c>
    </row>
    <row r="31" spans="1:11">
      <c r="A31" s="95">
        <v>30</v>
      </c>
      <c r="B31" s="96" t="s">
        <v>122</v>
      </c>
      <c r="C31" s="44">
        <v>1058</v>
      </c>
      <c r="D31" s="45">
        <v>1306</v>
      </c>
      <c r="E31" s="44">
        <v>1202</v>
      </c>
      <c r="F31" s="75">
        <f t="shared" si="0"/>
        <v>7.0897179625259454E-4</v>
      </c>
      <c r="G31" s="75">
        <f t="shared" si="1"/>
        <v>0.13610586011342155</v>
      </c>
      <c r="H31" s="45">
        <f t="shared" si="2"/>
        <v>144</v>
      </c>
      <c r="I31" s="77">
        <f t="shared" si="4"/>
        <v>2.1116846550915062E-3</v>
      </c>
      <c r="J31" s="44">
        <f t="shared" si="3"/>
        <v>-104</v>
      </c>
    </row>
    <row r="32" spans="1:11">
      <c r="A32" s="95">
        <v>31</v>
      </c>
      <c r="B32" s="96" t="s">
        <v>123</v>
      </c>
      <c r="C32" s="44">
        <v>19895</v>
      </c>
      <c r="D32" s="45">
        <v>20994</v>
      </c>
      <c r="E32" s="44">
        <v>20794</v>
      </c>
      <c r="F32" s="75">
        <f t="shared" si="0"/>
        <v>1.2264858179098543E-2</v>
      </c>
      <c r="G32" s="75">
        <f t="shared" si="1"/>
        <v>4.5187232973108823E-2</v>
      </c>
      <c r="H32" s="45">
        <f t="shared" si="2"/>
        <v>899</v>
      </c>
      <c r="I32" s="77">
        <f t="shared" si="4"/>
        <v>1.3183364617550446E-2</v>
      </c>
      <c r="J32" s="44">
        <f t="shared" si="3"/>
        <v>-200</v>
      </c>
    </row>
    <row r="33" spans="1:10">
      <c r="A33" s="95">
        <v>32</v>
      </c>
      <c r="B33" s="96" t="s">
        <v>124</v>
      </c>
      <c r="C33" s="44">
        <v>7687</v>
      </c>
      <c r="D33" s="45">
        <v>8334</v>
      </c>
      <c r="E33" s="44">
        <v>8112</v>
      </c>
      <c r="F33" s="75">
        <f t="shared" si="0"/>
        <v>4.7846748845266612E-3</v>
      </c>
      <c r="G33" s="75">
        <f t="shared" si="1"/>
        <v>5.5288148822687656E-2</v>
      </c>
      <c r="H33" s="45">
        <f t="shared" si="2"/>
        <v>425</v>
      </c>
      <c r="I33" s="77">
        <f t="shared" si="4"/>
        <v>6.2324026278742376E-3</v>
      </c>
      <c r="J33" s="44">
        <f t="shared" si="3"/>
        <v>-222</v>
      </c>
    </row>
    <row r="34" spans="1:10">
      <c r="A34" s="95">
        <v>33</v>
      </c>
      <c r="B34" s="96" t="s">
        <v>125</v>
      </c>
      <c r="C34" s="44">
        <v>32195</v>
      </c>
      <c r="D34" s="45">
        <v>34250</v>
      </c>
      <c r="E34" s="44">
        <v>33680</v>
      </c>
      <c r="F34" s="75">
        <f t="shared" ref="F34:F65" si="5">E34/$E$83</f>
        <v>1.9865366137926277E-2</v>
      </c>
      <c r="G34" s="75">
        <f t="shared" ref="G34:G65" si="6">(E34-C34)/C34</f>
        <v>4.6125174716570898E-2</v>
      </c>
      <c r="H34" s="45">
        <f t="shared" ref="H34:H65" si="7">E34-C34</f>
        <v>1485</v>
      </c>
      <c r="I34" s="77">
        <f t="shared" si="4"/>
        <v>2.1776748005631161E-2</v>
      </c>
      <c r="J34" s="44">
        <f t="shared" ref="J34:J66" si="8">E34-D34</f>
        <v>-570</v>
      </c>
    </row>
    <row r="35" spans="1:10">
      <c r="A35" s="95">
        <v>34</v>
      </c>
      <c r="B35" s="96" t="s">
        <v>126</v>
      </c>
      <c r="C35" s="44">
        <v>479986</v>
      </c>
      <c r="D35" s="45">
        <v>500964</v>
      </c>
      <c r="E35" s="44">
        <v>495952</v>
      </c>
      <c r="F35" s="75">
        <f t="shared" si="5"/>
        <v>0.29252577395596235</v>
      </c>
      <c r="G35" s="75">
        <f t="shared" si="6"/>
        <v>3.3263470184547048E-2</v>
      </c>
      <c r="H35" s="45">
        <f t="shared" si="7"/>
        <v>15966</v>
      </c>
      <c r="I35" s="77">
        <f t="shared" si="4"/>
        <v>0.23413303613327077</v>
      </c>
      <c r="J35" s="44">
        <f t="shared" si="8"/>
        <v>-5012</v>
      </c>
    </row>
    <row r="36" spans="1:10">
      <c r="A36" s="95">
        <v>35</v>
      </c>
      <c r="B36" s="96" t="s">
        <v>127</v>
      </c>
      <c r="C36" s="44">
        <v>113792</v>
      </c>
      <c r="D36" s="45">
        <v>119407</v>
      </c>
      <c r="E36" s="44">
        <v>118393</v>
      </c>
      <c r="F36" s="75">
        <f t="shared" si="5"/>
        <v>6.9831362623738291E-2</v>
      </c>
      <c r="G36" s="75">
        <f t="shared" si="6"/>
        <v>4.0433422384701913E-2</v>
      </c>
      <c r="H36" s="45">
        <f t="shared" si="7"/>
        <v>4601</v>
      </c>
      <c r="I36" s="77">
        <f t="shared" si="4"/>
        <v>6.7471257625527928E-2</v>
      </c>
      <c r="J36" s="44">
        <f t="shared" si="8"/>
        <v>-1014</v>
      </c>
    </row>
    <row r="37" spans="1:10">
      <c r="A37" s="95">
        <v>36</v>
      </c>
      <c r="B37" s="96" t="s">
        <v>128</v>
      </c>
      <c r="C37" s="44">
        <v>2491</v>
      </c>
      <c r="D37" s="45">
        <v>2805</v>
      </c>
      <c r="E37" s="44">
        <v>2656</v>
      </c>
      <c r="F37" s="75">
        <f t="shared" si="5"/>
        <v>1.5665799424682953E-3</v>
      </c>
      <c r="G37" s="75">
        <f t="shared" si="6"/>
        <v>6.623845845042152E-2</v>
      </c>
      <c r="H37" s="45">
        <f t="shared" si="7"/>
        <v>165</v>
      </c>
      <c r="I37" s="77">
        <f t="shared" si="4"/>
        <v>2.4196386672923511E-3</v>
      </c>
      <c r="J37" s="44">
        <f t="shared" si="8"/>
        <v>-149</v>
      </c>
    </row>
    <row r="38" spans="1:10">
      <c r="A38" s="95">
        <v>37</v>
      </c>
      <c r="B38" s="96" t="s">
        <v>129</v>
      </c>
      <c r="C38" s="44">
        <v>6066</v>
      </c>
      <c r="D38" s="45">
        <v>6639</v>
      </c>
      <c r="E38" s="44">
        <v>6402</v>
      </c>
      <c r="F38" s="75">
        <f t="shared" si="5"/>
        <v>3.7760710812055824E-3</v>
      </c>
      <c r="G38" s="75">
        <f t="shared" si="6"/>
        <v>5.5390702274975272E-2</v>
      </c>
      <c r="H38" s="45">
        <f t="shared" si="7"/>
        <v>336</v>
      </c>
      <c r="I38" s="77">
        <f t="shared" si="4"/>
        <v>4.9272641952135144E-3</v>
      </c>
      <c r="J38" s="44">
        <f t="shared" si="8"/>
        <v>-237</v>
      </c>
    </row>
    <row r="39" spans="1:10">
      <c r="A39" s="95">
        <v>38</v>
      </c>
      <c r="B39" s="96" t="s">
        <v>130</v>
      </c>
      <c r="C39" s="44">
        <v>27208</v>
      </c>
      <c r="D39" s="45">
        <v>28825</v>
      </c>
      <c r="E39" s="44">
        <v>28326</v>
      </c>
      <c r="F39" s="75">
        <f t="shared" si="5"/>
        <v>1.6707433527995832E-2</v>
      </c>
      <c r="G39" s="75">
        <f t="shared" si="6"/>
        <v>4.1090855630696851E-2</v>
      </c>
      <c r="H39" s="45">
        <f t="shared" si="7"/>
        <v>1118</v>
      </c>
      <c r="I39" s="77">
        <f t="shared" si="4"/>
        <v>1.6394885030502113E-2</v>
      </c>
      <c r="J39" s="44">
        <f t="shared" si="8"/>
        <v>-499</v>
      </c>
    </row>
    <row r="40" spans="1:10">
      <c r="A40" s="95">
        <v>39</v>
      </c>
      <c r="B40" s="96" t="s">
        <v>131</v>
      </c>
      <c r="C40" s="44">
        <v>7231</v>
      </c>
      <c r="D40" s="45">
        <v>7668</v>
      </c>
      <c r="E40" s="44">
        <v>7538</v>
      </c>
      <c r="F40" s="75">
        <f t="shared" si="5"/>
        <v>4.4461143096106966E-3</v>
      </c>
      <c r="G40" s="75">
        <f t="shared" si="6"/>
        <v>4.2456091826856591E-2</v>
      </c>
      <c r="H40" s="45">
        <f t="shared" si="7"/>
        <v>307</v>
      </c>
      <c r="I40" s="77">
        <f t="shared" si="4"/>
        <v>4.5019943688409201E-3</v>
      </c>
      <c r="J40" s="44">
        <f t="shared" si="8"/>
        <v>-130</v>
      </c>
    </row>
    <row r="41" spans="1:10">
      <c r="A41" s="95">
        <v>40</v>
      </c>
      <c r="B41" s="96" t="s">
        <v>132</v>
      </c>
      <c r="C41" s="44">
        <v>3357</v>
      </c>
      <c r="D41" s="45">
        <v>3650</v>
      </c>
      <c r="E41" s="44">
        <v>3511</v>
      </c>
      <c r="F41" s="75">
        <f t="shared" si="5"/>
        <v>2.0708818441288347E-3</v>
      </c>
      <c r="G41" s="75">
        <f t="shared" si="6"/>
        <v>4.5874292523086085E-2</v>
      </c>
      <c r="H41" s="45">
        <f t="shared" si="7"/>
        <v>154</v>
      </c>
      <c r="I41" s="77">
        <f t="shared" si="4"/>
        <v>2.2583294228061945E-3</v>
      </c>
      <c r="J41" s="44">
        <f t="shared" si="8"/>
        <v>-139</v>
      </c>
    </row>
    <row r="42" spans="1:10">
      <c r="A42" s="95">
        <v>41</v>
      </c>
      <c r="B42" s="96" t="s">
        <v>133</v>
      </c>
      <c r="C42" s="44">
        <v>39055</v>
      </c>
      <c r="D42" s="45">
        <v>41453</v>
      </c>
      <c r="E42" s="44">
        <v>41116</v>
      </c>
      <c r="F42" s="75">
        <f t="shared" si="5"/>
        <v>2.4251318115409048E-2</v>
      </c>
      <c r="G42" s="75">
        <f t="shared" si="6"/>
        <v>5.2771732172577135E-2</v>
      </c>
      <c r="H42" s="45">
        <f t="shared" si="7"/>
        <v>2061</v>
      </c>
      <c r="I42" s="77">
        <f t="shared" si="4"/>
        <v>3.0223486625997185E-2</v>
      </c>
      <c r="J42" s="44">
        <f t="shared" si="8"/>
        <v>-337</v>
      </c>
    </row>
    <row r="43" spans="1:10">
      <c r="A43" s="95">
        <v>42</v>
      </c>
      <c r="B43" s="96" t="s">
        <v>134</v>
      </c>
      <c r="C43" s="44">
        <v>39138</v>
      </c>
      <c r="D43" s="45">
        <v>41661</v>
      </c>
      <c r="E43" s="44">
        <v>40924</v>
      </c>
      <c r="F43" s="75">
        <f t="shared" si="5"/>
        <v>2.4138071372580016E-2</v>
      </c>
      <c r="G43" s="75">
        <f t="shared" si="6"/>
        <v>4.5633399764934336E-2</v>
      </c>
      <c r="H43" s="45">
        <f t="shared" si="7"/>
        <v>1786</v>
      </c>
      <c r="I43" s="77">
        <f t="shared" si="4"/>
        <v>2.6190755513843266E-2</v>
      </c>
      <c r="J43" s="44">
        <f t="shared" si="8"/>
        <v>-737</v>
      </c>
    </row>
    <row r="44" spans="1:10">
      <c r="A44" s="95">
        <v>43</v>
      </c>
      <c r="B44" s="96" t="s">
        <v>135</v>
      </c>
      <c r="C44" s="44">
        <v>9466</v>
      </c>
      <c r="D44" s="45">
        <v>10032</v>
      </c>
      <c r="E44" s="44">
        <v>9766</v>
      </c>
      <c r="F44" s="75">
        <f t="shared" si="5"/>
        <v>5.7602483878559383E-3</v>
      </c>
      <c r="G44" s="75">
        <f t="shared" si="6"/>
        <v>3.1692372702302976E-2</v>
      </c>
      <c r="H44" s="45">
        <f t="shared" si="7"/>
        <v>300</v>
      </c>
      <c r="I44" s="77">
        <f t="shared" si="4"/>
        <v>4.3993430314406383E-3</v>
      </c>
      <c r="J44" s="44">
        <f t="shared" si="8"/>
        <v>-266</v>
      </c>
    </row>
    <row r="45" spans="1:10">
      <c r="A45" s="95">
        <v>44</v>
      </c>
      <c r="B45" s="96" t="s">
        <v>136</v>
      </c>
      <c r="C45" s="44">
        <v>9725</v>
      </c>
      <c r="D45" s="45">
        <v>10434</v>
      </c>
      <c r="E45" s="44">
        <v>10149</v>
      </c>
      <c r="F45" s="75">
        <f t="shared" si="5"/>
        <v>5.9861520467284369E-3</v>
      </c>
      <c r="G45" s="75">
        <f t="shared" si="6"/>
        <v>4.3598971722365036E-2</v>
      </c>
      <c r="H45" s="45">
        <f t="shared" si="7"/>
        <v>424</v>
      </c>
      <c r="I45" s="77">
        <f t="shared" si="4"/>
        <v>6.2177381511027687E-3</v>
      </c>
      <c r="J45" s="44">
        <f t="shared" si="8"/>
        <v>-285</v>
      </c>
    </row>
    <row r="46" spans="1:10">
      <c r="A46" s="95">
        <v>45</v>
      </c>
      <c r="B46" s="96" t="s">
        <v>137</v>
      </c>
      <c r="C46" s="44">
        <v>24169</v>
      </c>
      <c r="D46" s="45">
        <v>25635</v>
      </c>
      <c r="E46" s="44">
        <v>25125</v>
      </c>
      <c r="F46" s="75">
        <f t="shared" si="5"/>
        <v>1.4819397987393042E-2</v>
      </c>
      <c r="G46" s="75">
        <f t="shared" si="6"/>
        <v>3.955480160536224E-2</v>
      </c>
      <c r="H46" s="45">
        <f t="shared" si="7"/>
        <v>956</v>
      </c>
      <c r="I46" s="77">
        <f t="shared" si="4"/>
        <v>1.4019239793524168E-2</v>
      </c>
      <c r="J46" s="44">
        <f t="shared" si="8"/>
        <v>-510</v>
      </c>
    </row>
    <row r="47" spans="1:10">
      <c r="A47" s="95">
        <v>46</v>
      </c>
      <c r="B47" s="96" t="s">
        <v>138</v>
      </c>
      <c r="C47" s="44">
        <v>12546</v>
      </c>
      <c r="D47" s="45">
        <v>13655</v>
      </c>
      <c r="E47" s="44">
        <v>13388</v>
      </c>
      <c r="F47" s="75">
        <f t="shared" si="5"/>
        <v>7.8966010051828087E-3</v>
      </c>
      <c r="G47" s="75">
        <f t="shared" si="6"/>
        <v>6.7113024071417185E-2</v>
      </c>
      <c r="H47" s="45">
        <f t="shared" si="7"/>
        <v>842</v>
      </c>
      <c r="I47" s="77">
        <f t="shared" si="4"/>
        <v>1.2347489441576725E-2</v>
      </c>
      <c r="J47" s="44">
        <f t="shared" si="8"/>
        <v>-267</v>
      </c>
    </row>
    <row r="48" spans="1:10">
      <c r="A48" s="95">
        <v>47</v>
      </c>
      <c r="B48" s="96" t="s">
        <v>139</v>
      </c>
      <c r="C48" s="44">
        <v>4573</v>
      </c>
      <c r="D48" s="45">
        <v>4944</v>
      </c>
      <c r="E48" s="44">
        <v>4823</v>
      </c>
      <c r="F48" s="75">
        <f t="shared" si="5"/>
        <v>2.8447345867938963E-3</v>
      </c>
      <c r="G48" s="75">
        <f t="shared" si="6"/>
        <v>5.4668707631751585E-2</v>
      </c>
      <c r="H48" s="45">
        <f t="shared" si="7"/>
        <v>250</v>
      </c>
      <c r="I48" s="77">
        <f t="shared" si="4"/>
        <v>3.6661191928671986E-3</v>
      </c>
      <c r="J48" s="44">
        <f t="shared" si="8"/>
        <v>-121</v>
      </c>
    </row>
    <row r="49" spans="1:10">
      <c r="A49" s="95">
        <v>48</v>
      </c>
      <c r="B49" s="96" t="s">
        <v>140</v>
      </c>
      <c r="C49" s="44">
        <v>33414</v>
      </c>
      <c r="D49" s="45">
        <v>35012</v>
      </c>
      <c r="E49" s="44">
        <v>34759</v>
      </c>
      <c r="F49" s="75">
        <f t="shared" si="5"/>
        <v>2.0501789239554022E-2</v>
      </c>
      <c r="G49" s="75">
        <f t="shared" si="6"/>
        <v>4.0252588735260671E-2</v>
      </c>
      <c r="H49" s="45">
        <f t="shared" si="7"/>
        <v>1345</v>
      </c>
      <c r="I49" s="77">
        <f t="shared" si="4"/>
        <v>1.9723721257625528E-2</v>
      </c>
      <c r="J49" s="44">
        <f t="shared" si="8"/>
        <v>-253</v>
      </c>
    </row>
    <row r="50" spans="1:10">
      <c r="A50" s="95">
        <v>49</v>
      </c>
      <c r="B50" s="96" t="s">
        <v>141</v>
      </c>
      <c r="C50" s="44">
        <v>1828</v>
      </c>
      <c r="D50" s="45">
        <v>1975</v>
      </c>
      <c r="E50" s="44">
        <v>1905</v>
      </c>
      <c r="F50" s="75">
        <f t="shared" si="5"/>
        <v>1.1236200265068157E-3</v>
      </c>
      <c r="G50" s="75">
        <f t="shared" si="6"/>
        <v>4.2122538293216633E-2</v>
      </c>
      <c r="H50" s="45">
        <f t="shared" si="7"/>
        <v>77</v>
      </c>
      <c r="I50" s="77">
        <f t="shared" si="4"/>
        <v>1.1291647114030972E-3</v>
      </c>
      <c r="J50" s="44">
        <f t="shared" si="8"/>
        <v>-70</v>
      </c>
    </row>
    <row r="51" spans="1:10">
      <c r="A51" s="95">
        <v>50</v>
      </c>
      <c r="B51" s="96" t="s">
        <v>142</v>
      </c>
      <c r="C51" s="44">
        <v>5492</v>
      </c>
      <c r="D51" s="45">
        <v>5937</v>
      </c>
      <c r="E51" s="44">
        <v>5754</v>
      </c>
      <c r="F51" s="75">
        <f t="shared" si="5"/>
        <v>3.3938633241575944E-3</v>
      </c>
      <c r="G51" s="75">
        <f t="shared" si="6"/>
        <v>4.7705753823743625E-2</v>
      </c>
      <c r="H51" s="45">
        <f t="shared" si="7"/>
        <v>262</v>
      </c>
      <c r="I51" s="77">
        <f t="shared" si="4"/>
        <v>3.8420929141248241E-3</v>
      </c>
      <c r="J51" s="44">
        <f t="shared" si="8"/>
        <v>-183</v>
      </c>
    </row>
    <row r="52" spans="1:10">
      <c r="A52" s="95">
        <v>51</v>
      </c>
      <c r="B52" s="96" t="s">
        <v>143</v>
      </c>
      <c r="C52" s="44">
        <v>5149</v>
      </c>
      <c r="D52" s="45">
        <v>5459</v>
      </c>
      <c r="E52" s="44">
        <v>5332</v>
      </c>
      <c r="F52" s="75">
        <f t="shared" si="5"/>
        <v>3.1449564206479483E-3</v>
      </c>
      <c r="G52" s="75">
        <f t="shared" si="6"/>
        <v>3.5540881724606718E-2</v>
      </c>
      <c r="H52" s="45">
        <f t="shared" si="7"/>
        <v>183</v>
      </c>
      <c r="I52" s="77">
        <f t="shared" si="4"/>
        <v>2.6835992491787892E-3</v>
      </c>
      <c r="J52" s="44">
        <f t="shared" si="8"/>
        <v>-127</v>
      </c>
    </row>
    <row r="53" spans="1:10">
      <c r="A53" s="95">
        <v>52</v>
      </c>
      <c r="B53" s="96" t="s">
        <v>144</v>
      </c>
      <c r="C53" s="44">
        <v>10438</v>
      </c>
      <c r="D53" s="45">
        <v>11304</v>
      </c>
      <c r="E53" s="44">
        <v>10852</v>
      </c>
      <c r="F53" s="75">
        <f t="shared" si="5"/>
        <v>6.4008002769826589E-3</v>
      </c>
      <c r="G53" s="75">
        <f t="shared" si="6"/>
        <v>3.966277064571757E-2</v>
      </c>
      <c r="H53" s="45">
        <f t="shared" si="7"/>
        <v>414</v>
      </c>
      <c r="I53" s="77">
        <f t="shared" si="4"/>
        <v>6.0710933833880805E-3</v>
      </c>
      <c r="J53" s="44">
        <f t="shared" si="8"/>
        <v>-452</v>
      </c>
    </row>
    <row r="54" spans="1:10">
      <c r="A54" s="95">
        <v>53</v>
      </c>
      <c r="B54" s="96" t="s">
        <v>145</v>
      </c>
      <c r="C54" s="44">
        <v>5708</v>
      </c>
      <c r="D54" s="45">
        <v>6024</v>
      </c>
      <c r="E54" s="44">
        <v>5860</v>
      </c>
      <c r="F54" s="75">
        <f t="shared" si="5"/>
        <v>3.4563849634277901E-3</v>
      </c>
      <c r="G54" s="75">
        <f t="shared" si="6"/>
        <v>2.6629292221443588E-2</v>
      </c>
      <c r="H54" s="45">
        <f t="shared" si="7"/>
        <v>152</v>
      </c>
      <c r="I54" s="77">
        <f t="shared" si="4"/>
        <v>2.2290004692632568E-3</v>
      </c>
      <c r="J54" s="44">
        <f t="shared" si="8"/>
        <v>-164</v>
      </c>
    </row>
    <row r="55" spans="1:10">
      <c r="A55" s="95">
        <v>54</v>
      </c>
      <c r="B55" s="96" t="s">
        <v>146</v>
      </c>
      <c r="C55" s="44">
        <v>19220</v>
      </c>
      <c r="D55" s="45">
        <v>20969</v>
      </c>
      <c r="E55" s="44">
        <v>20627</v>
      </c>
      <c r="F55" s="75">
        <f t="shared" si="5"/>
        <v>1.2166357105908708E-2</v>
      </c>
      <c r="G55" s="75">
        <f t="shared" si="6"/>
        <v>7.3204994797086365E-2</v>
      </c>
      <c r="H55" s="45">
        <f t="shared" si="7"/>
        <v>1407</v>
      </c>
      <c r="I55" s="77">
        <f t="shared" si="4"/>
        <v>2.0632918817456592E-2</v>
      </c>
      <c r="J55" s="44">
        <f t="shared" si="8"/>
        <v>-342</v>
      </c>
    </row>
    <row r="56" spans="1:10">
      <c r="A56" s="95">
        <v>55</v>
      </c>
      <c r="B56" s="96" t="s">
        <v>147</v>
      </c>
      <c r="C56" s="44">
        <v>21493</v>
      </c>
      <c r="D56" s="45">
        <v>23052</v>
      </c>
      <c r="E56" s="44">
        <v>22527</v>
      </c>
      <c r="F56" s="75">
        <f t="shared" si="5"/>
        <v>1.3287027998487685E-2</v>
      </c>
      <c r="G56" s="75">
        <f t="shared" si="6"/>
        <v>4.8108686549109013E-2</v>
      </c>
      <c r="H56" s="45">
        <f t="shared" si="7"/>
        <v>1034</v>
      </c>
      <c r="I56" s="77">
        <f t="shared" si="4"/>
        <v>1.5163068981698733E-2</v>
      </c>
      <c r="J56" s="44">
        <f t="shared" si="8"/>
        <v>-525</v>
      </c>
    </row>
    <row r="57" spans="1:10">
      <c r="A57" s="95">
        <v>56</v>
      </c>
      <c r="B57" s="96" t="s">
        <v>148</v>
      </c>
      <c r="C57" s="44">
        <v>1838</v>
      </c>
      <c r="D57" s="45">
        <v>2010</v>
      </c>
      <c r="E57" s="44">
        <v>1907</v>
      </c>
      <c r="F57" s="75">
        <f t="shared" si="5"/>
        <v>1.1247996800779515E-3</v>
      </c>
      <c r="G57" s="75">
        <f t="shared" si="6"/>
        <v>3.7540805223068553E-2</v>
      </c>
      <c r="H57" s="45">
        <f t="shared" si="7"/>
        <v>69</v>
      </c>
      <c r="I57" s="77">
        <f t="shared" si="4"/>
        <v>1.0118488972313468E-3</v>
      </c>
      <c r="J57" s="44">
        <f t="shared" si="8"/>
        <v>-103</v>
      </c>
    </row>
    <row r="58" spans="1:10">
      <c r="A58" s="95">
        <v>57</v>
      </c>
      <c r="B58" s="96" t="s">
        <v>149</v>
      </c>
      <c r="C58" s="44">
        <v>3569</v>
      </c>
      <c r="D58" s="45">
        <v>3786</v>
      </c>
      <c r="E58" s="44">
        <v>3710</v>
      </c>
      <c r="F58" s="75">
        <f t="shared" si="5"/>
        <v>2.1882573744568434E-3</v>
      </c>
      <c r="G58" s="75">
        <f t="shared" si="6"/>
        <v>3.950686466797422E-2</v>
      </c>
      <c r="H58" s="45">
        <f t="shared" si="7"/>
        <v>141</v>
      </c>
      <c r="I58" s="77">
        <f t="shared" si="4"/>
        <v>2.0676912247771001E-3</v>
      </c>
      <c r="J58" s="44">
        <f t="shared" si="8"/>
        <v>-76</v>
      </c>
    </row>
    <row r="59" spans="1:10">
      <c r="A59" s="95">
        <v>58</v>
      </c>
      <c r="B59" s="96" t="s">
        <v>150</v>
      </c>
      <c r="C59" s="44">
        <v>8286</v>
      </c>
      <c r="D59" s="45">
        <v>9021</v>
      </c>
      <c r="E59" s="44">
        <v>8818</v>
      </c>
      <c r="F59" s="75">
        <f t="shared" si="5"/>
        <v>5.201092595137586E-3</v>
      </c>
      <c r="G59" s="75">
        <f t="shared" si="6"/>
        <v>6.4204682597151827E-2</v>
      </c>
      <c r="H59" s="45">
        <f t="shared" si="7"/>
        <v>532</v>
      </c>
      <c r="I59" s="77">
        <f t="shared" si="4"/>
        <v>7.8015016424213988E-3</v>
      </c>
      <c r="J59" s="44">
        <f t="shared" si="8"/>
        <v>-203</v>
      </c>
    </row>
    <row r="60" spans="1:10">
      <c r="A60" s="95">
        <v>59</v>
      </c>
      <c r="B60" s="96" t="s">
        <v>151</v>
      </c>
      <c r="C60" s="44">
        <v>20616</v>
      </c>
      <c r="D60" s="45">
        <v>21747</v>
      </c>
      <c r="E60" s="44">
        <v>21588</v>
      </c>
      <c r="F60" s="75">
        <f t="shared" si="5"/>
        <v>1.2733180646839443E-2</v>
      </c>
      <c r="G60" s="75">
        <f t="shared" si="6"/>
        <v>4.7147846332945283E-2</v>
      </c>
      <c r="H60" s="45">
        <f t="shared" si="7"/>
        <v>972</v>
      </c>
      <c r="I60" s="77">
        <f t="shared" si="4"/>
        <v>1.4253871421867667E-2</v>
      </c>
      <c r="J60" s="44">
        <f t="shared" si="8"/>
        <v>-159</v>
      </c>
    </row>
    <row r="61" spans="1:10">
      <c r="A61" s="95">
        <v>60</v>
      </c>
      <c r="B61" s="96" t="s">
        <v>152</v>
      </c>
      <c r="C61" s="44">
        <v>7283</v>
      </c>
      <c r="D61" s="45">
        <v>7751</v>
      </c>
      <c r="E61" s="44">
        <v>7508</v>
      </c>
      <c r="F61" s="75">
        <f t="shared" si="5"/>
        <v>4.4284195060436604E-3</v>
      </c>
      <c r="G61" s="75">
        <f t="shared" si="6"/>
        <v>3.0893862419332691E-2</v>
      </c>
      <c r="H61" s="45">
        <f t="shared" si="7"/>
        <v>225</v>
      </c>
      <c r="I61" s="77">
        <f t="shared" si="4"/>
        <v>3.2995072735804787E-3</v>
      </c>
      <c r="J61" s="44">
        <f t="shared" si="8"/>
        <v>-243</v>
      </c>
    </row>
    <row r="62" spans="1:10">
      <c r="A62" s="95">
        <v>61</v>
      </c>
      <c r="B62" s="96" t="s">
        <v>153</v>
      </c>
      <c r="C62" s="44">
        <v>15207</v>
      </c>
      <c r="D62" s="45">
        <v>16135</v>
      </c>
      <c r="E62" s="44">
        <v>15648</v>
      </c>
      <c r="F62" s="75">
        <f t="shared" si="5"/>
        <v>9.2296095405662217E-3</v>
      </c>
      <c r="G62" s="75">
        <f t="shared" si="6"/>
        <v>2.8999802722430461E-2</v>
      </c>
      <c r="H62" s="45">
        <f t="shared" si="7"/>
        <v>441</v>
      </c>
      <c r="I62" s="77">
        <f t="shared" si="4"/>
        <v>6.467034256217738E-3</v>
      </c>
      <c r="J62" s="44">
        <f t="shared" si="8"/>
        <v>-487</v>
      </c>
    </row>
    <row r="63" spans="1:10">
      <c r="A63" s="95">
        <v>62</v>
      </c>
      <c r="B63" s="96" t="s">
        <v>154</v>
      </c>
      <c r="C63" s="44">
        <v>1114</v>
      </c>
      <c r="D63" s="45">
        <v>1215</v>
      </c>
      <c r="E63" s="44">
        <v>1209</v>
      </c>
      <c r="F63" s="75">
        <f t="shared" si="5"/>
        <v>7.1310058375156969E-4</v>
      </c>
      <c r="G63" s="75">
        <f t="shared" si="6"/>
        <v>8.527827648114901E-2</v>
      </c>
      <c r="H63" s="45">
        <f t="shared" si="7"/>
        <v>95</v>
      </c>
      <c r="I63" s="77">
        <f t="shared" si="4"/>
        <v>1.3931252932895355E-3</v>
      </c>
      <c r="J63" s="44">
        <f t="shared" si="8"/>
        <v>-6</v>
      </c>
    </row>
    <row r="64" spans="1:10">
      <c r="A64" s="95">
        <v>63</v>
      </c>
      <c r="B64" s="96" t="s">
        <v>155</v>
      </c>
      <c r="C64" s="44">
        <v>10021</v>
      </c>
      <c r="D64" s="45">
        <v>11354</v>
      </c>
      <c r="E64" s="44">
        <v>10797</v>
      </c>
      <c r="F64" s="75">
        <f t="shared" si="5"/>
        <v>6.3683598037764253E-3</v>
      </c>
      <c r="G64" s="75">
        <f t="shared" si="6"/>
        <v>7.7437381498852403E-2</v>
      </c>
      <c r="H64" s="45">
        <f t="shared" si="7"/>
        <v>776</v>
      </c>
      <c r="I64" s="77">
        <f t="shared" si="4"/>
        <v>1.1379633974659784E-2</v>
      </c>
      <c r="J64" s="44">
        <f t="shared" si="8"/>
        <v>-557</v>
      </c>
    </row>
    <row r="65" spans="1:10">
      <c r="A65" s="95">
        <v>64</v>
      </c>
      <c r="B65" s="96" t="s">
        <v>156</v>
      </c>
      <c r="C65" s="44">
        <v>7644</v>
      </c>
      <c r="D65" s="45">
        <v>8116</v>
      </c>
      <c r="E65" s="44">
        <v>7957</v>
      </c>
      <c r="F65" s="75">
        <f t="shared" si="5"/>
        <v>4.6932517327636395E-3</v>
      </c>
      <c r="G65" s="75">
        <f t="shared" si="6"/>
        <v>4.0947148090005235E-2</v>
      </c>
      <c r="H65" s="45">
        <f t="shared" si="7"/>
        <v>313</v>
      </c>
      <c r="I65" s="77">
        <f t="shared" si="4"/>
        <v>4.5899812294697322E-3</v>
      </c>
      <c r="J65" s="44">
        <f t="shared" si="8"/>
        <v>-159</v>
      </c>
    </row>
    <row r="66" spans="1:10">
      <c r="A66" s="95">
        <v>65</v>
      </c>
      <c r="B66" s="96" t="s">
        <v>157</v>
      </c>
      <c r="C66" s="44">
        <v>6137</v>
      </c>
      <c r="D66" s="45">
        <v>6802</v>
      </c>
      <c r="E66" s="44">
        <v>6608</v>
      </c>
      <c r="F66" s="75">
        <f t="shared" ref="F66:F83" si="9">E66/$E$83</f>
        <v>3.897575399032566E-3</v>
      </c>
      <c r="G66" s="75">
        <f t="shared" ref="G66:G83" si="10">(E66-C66)/C66</f>
        <v>7.6747596545543431E-2</v>
      </c>
      <c r="H66" s="45">
        <f t="shared" ref="H66:H83" si="11">E66-C66</f>
        <v>471</v>
      </c>
      <c r="I66" s="77">
        <f t="shared" si="4"/>
        <v>6.906968559361802E-3</v>
      </c>
      <c r="J66" s="44">
        <f t="shared" si="8"/>
        <v>-194</v>
      </c>
    </row>
    <row r="67" spans="1:10">
      <c r="A67" s="95">
        <v>66</v>
      </c>
      <c r="B67" s="96" t="s">
        <v>158</v>
      </c>
      <c r="C67" s="44">
        <v>4910</v>
      </c>
      <c r="D67" s="45">
        <v>5422</v>
      </c>
      <c r="E67" s="44">
        <v>5179</v>
      </c>
      <c r="F67" s="75">
        <f t="shared" si="9"/>
        <v>3.0547129224560623E-3</v>
      </c>
      <c r="G67" s="75">
        <f t="shared" si="10"/>
        <v>5.478615071283096E-2</v>
      </c>
      <c r="H67" s="45">
        <f t="shared" si="11"/>
        <v>269</v>
      </c>
      <c r="I67" s="77">
        <f t="shared" ref="I67:I83" si="12">H67/$H$83</f>
        <v>3.9447442515251055E-3</v>
      </c>
      <c r="J67" s="44">
        <f t="shared" ref="J67:J83" si="13">E67-D67</f>
        <v>-243</v>
      </c>
    </row>
    <row r="68" spans="1:10">
      <c r="A68" s="95">
        <v>67</v>
      </c>
      <c r="B68" s="96" t="s">
        <v>159</v>
      </c>
      <c r="C68" s="44">
        <v>10097</v>
      </c>
      <c r="D68" s="45">
        <v>10644</v>
      </c>
      <c r="E68" s="44">
        <v>10374</v>
      </c>
      <c r="F68" s="75">
        <f t="shared" si="9"/>
        <v>6.1188630734812111E-3</v>
      </c>
      <c r="G68" s="75">
        <f t="shared" si="10"/>
        <v>2.7433891254828167E-2</v>
      </c>
      <c r="H68" s="45">
        <f t="shared" si="11"/>
        <v>277</v>
      </c>
      <c r="I68" s="77">
        <f t="shared" si="12"/>
        <v>4.0620600656968561E-3</v>
      </c>
      <c r="J68" s="44">
        <f t="shared" si="13"/>
        <v>-270</v>
      </c>
    </row>
    <row r="69" spans="1:10">
      <c r="A69" s="95">
        <v>68</v>
      </c>
      <c r="B69" s="96" t="s">
        <v>160</v>
      </c>
      <c r="C69" s="44">
        <v>5499</v>
      </c>
      <c r="D69" s="45">
        <v>6117</v>
      </c>
      <c r="E69" s="44">
        <v>5968</v>
      </c>
      <c r="F69" s="75">
        <f t="shared" si="9"/>
        <v>3.5200862562691213E-3</v>
      </c>
      <c r="G69" s="75">
        <f t="shared" si="10"/>
        <v>8.5288234224404444E-2</v>
      </c>
      <c r="H69" s="45">
        <f t="shared" si="11"/>
        <v>469</v>
      </c>
      <c r="I69" s="77">
        <f t="shared" si="12"/>
        <v>6.8776396058188643E-3</v>
      </c>
      <c r="J69" s="44">
        <f t="shared" si="13"/>
        <v>-149</v>
      </c>
    </row>
    <row r="70" spans="1:10">
      <c r="A70" s="95">
        <v>69</v>
      </c>
      <c r="B70" s="96" t="s">
        <v>161</v>
      </c>
      <c r="C70" s="44">
        <v>1021</v>
      </c>
      <c r="D70" s="45">
        <v>1116</v>
      </c>
      <c r="E70" s="44">
        <v>1069</v>
      </c>
      <c r="F70" s="75">
        <f t="shared" si="9"/>
        <v>6.3052483377206618E-4</v>
      </c>
      <c r="G70" s="75">
        <f t="shared" si="10"/>
        <v>4.701273261508325E-2</v>
      </c>
      <c r="H70" s="45">
        <f t="shared" si="11"/>
        <v>48</v>
      </c>
      <c r="I70" s="77">
        <f t="shared" si="12"/>
        <v>7.0389488503050217E-4</v>
      </c>
      <c r="J70" s="44">
        <f t="shared" si="13"/>
        <v>-47</v>
      </c>
    </row>
    <row r="71" spans="1:10">
      <c r="A71" s="95">
        <v>70</v>
      </c>
      <c r="B71" s="96" t="s">
        <v>162</v>
      </c>
      <c r="C71" s="44">
        <v>3727</v>
      </c>
      <c r="D71" s="45">
        <v>4064</v>
      </c>
      <c r="E71" s="44">
        <v>3955</v>
      </c>
      <c r="F71" s="75">
        <f t="shared" si="9"/>
        <v>2.3327649369209746E-3</v>
      </c>
      <c r="G71" s="75">
        <f t="shared" si="10"/>
        <v>6.1175207942044542E-2</v>
      </c>
      <c r="H71" s="45">
        <f t="shared" si="11"/>
        <v>228</v>
      </c>
      <c r="I71" s="77">
        <f t="shared" si="12"/>
        <v>3.3435007038948852E-3</v>
      </c>
      <c r="J71" s="44">
        <f t="shared" si="13"/>
        <v>-109</v>
      </c>
    </row>
    <row r="72" spans="1:10">
      <c r="A72" s="95">
        <v>71</v>
      </c>
      <c r="B72" s="96" t="s">
        <v>163</v>
      </c>
      <c r="C72" s="44">
        <v>4227</v>
      </c>
      <c r="D72" s="45">
        <v>4500</v>
      </c>
      <c r="E72" s="44">
        <v>4414</v>
      </c>
      <c r="F72" s="75">
        <f t="shared" si="9"/>
        <v>2.6034954314966322E-3</v>
      </c>
      <c r="G72" s="75">
        <f t="shared" si="10"/>
        <v>4.4239413295481429E-2</v>
      </c>
      <c r="H72" s="45">
        <f t="shared" si="11"/>
        <v>187</v>
      </c>
      <c r="I72" s="77">
        <f t="shared" si="12"/>
        <v>2.7422571562646645E-3</v>
      </c>
      <c r="J72" s="44">
        <f t="shared" si="13"/>
        <v>-86</v>
      </c>
    </row>
    <row r="73" spans="1:10">
      <c r="A73" s="95">
        <v>72</v>
      </c>
      <c r="B73" s="96" t="s">
        <v>164</v>
      </c>
      <c r="C73" s="44">
        <v>3283</v>
      </c>
      <c r="D73" s="45">
        <v>3492</v>
      </c>
      <c r="E73" s="44">
        <v>3415</v>
      </c>
      <c r="F73" s="75">
        <f t="shared" si="9"/>
        <v>2.0142584727143179E-3</v>
      </c>
      <c r="G73" s="75">
        <f t="shared" si="10"/>
        <v>4.0207127627170269E-2</v>
      </c>
      <c r="H73" s="45">
        <f t="shared" si="11"/>
        <v>132</v>
      </c>
      <c r="I73" s="77">
        <f t="shared" si="12"/>
        <v>1.9357109338338809E-3</v>
      </c>
      <c r="J73" s="44">
        <f t="shared" si="13"/>
        <v>-77</v>
      </c>
    </row>
    <row r="74" spans="1:10">
      <c r="A74" s="95">
        <v>73</v>
      </c>
      <c r="B74" s="96" t="s">
        <v>165</v>
      </c>
      <c r="C74" s="44">
        <v>1856</v>
      </c>
      <c r="D74" s="45">
        <v>2061</v>
      </c>
      <c r="E74" s="44">
        <v>1984</v>
      </c>
      <c r="F74" s="75">
        <f t="shared" si="9"/>
        <v>1.1702163425666785E-3</v>
      </c>
      <c r="G74" s="75">
        <f t="shared" si="10"/>
        <v>6.8965517241379309E-2</v>
      </c>
      <c r="H74" s="45">
        <f t="shared" si="11"/>
        <v>128</v>
      </c>
      <c r="I74" s="77">
        <f t="shared" si="12"/>
        <v>1.8770530267480056E-3</v>
      </c>
      <c r="J74" s="44">
        <f t="shared" si="13"/>
        <v>-77</v>
      </c>
    </row>
    <row r="75" spans="1:10">
      <c r="A75" s="95">
        <v>74</v>
      </c>
      <c r="B75" s="96" t="s">
        <v>166</v>
      </c>
      <c r="C75" s="44">
        <v>3732</v>
      </c>
      <c r="D75" s="45">
        <v>4009</v>
      </c>
      <c r="E75" s="44">
        <v>3957</v>
      </c>
      <c r="F75" s="75">
        <f t="shared" si="9"/>
        <v>2.3339445904921102E-3</v>
      </c>
      <c r="G75" s="75">
        <f t="shared" si="10"/>
        <v>6.0289389067524117E-2</v>
      </c>
      <c r="H75" s="45">
        <f t="shared" si="11"/>
        <v>225</v>
      </c>
      <c r="I75" s="77">
        <f t="shared" si="12"/>
        <v>3.2995072735804787E-3</v>
      </c>
      <c r="J75" s="44">
        <f t="shared" si="13"/>
        <v>-52</v>
      </c>
    </row>
    <row r="76" spans="1:10">
      <c r="A76" s="95">
        <v>75</v>
      </c>
      <c r="B76" s="96" t="s">
        <v>167</v>
      </c>
      <c r="C76" s="44">
        <v>1009</v>
      </c>
      <c r="D76" s="45">
        <v>1195</v>
      </c>
      <c r="E76" s="44">
        <v>1112</v>
      </c>
      <c r="F76" s="75">
        <f t="shared" si="9"/>
        <v>6.5588738555148512E-4</v>
      </c>
      <c r="G76" s="75">
        <f t="shared" si="10"/>
        <v>0.10208126858275521</v>
      </c>
      <c r="H76" s="45">
        <f t="shared" si="11"/>
        <v>103</v>
      </c>
      <c r="I76" s="77">
        <f t="shared" si="12"/>
        <v>1.5104411074612857E-3</v>
      </c>
      <c r="J76" s="44">
        <f t="shared" si="13"/>
        <v>-83</v>
      </c>
    </row>
    <row r="77" spans="1:10">
      <c r="A77" s="95">
        <v>76</v>
      </c>
      <c r="B77" s="96" t="s">
        <v>168</v>
      </c>
      <c r="C77" s="44">
        <v>1606</v>
      </c>
      <c r="D77" s="45">
        <v>1748</v>
      </c>
      <c r="E77" s="44">
        <v>1620</v>
      </c>
      <c r="F77" s="75">
        <f t="shared" si="9"/>
        <v>9.5551939261996925E-4</v>
      </c>
      <c r="G77" s="75">
        <f t="shared" si="10"/>
        <v>8.717310087173101E-3</v>
      </c>
      <c r="H77" s="45">
        <f t="shared" si="11"/>
        <v>14</v>
      </c>
      <c r="I77" s="77">
        <f t="shared" si="12"/>
        <v>2.0530267480056312E-4</v>
      </c>
      <c r="J77" s="44">
        <f t="shared" si="13"/>
        <v>-128</v>
      </c>
    </row>
    <row r="78" spans="1:10">
      <c r="A78" s="95">
        <v>77</v>
      </c>
      <c r="B78" s="96" t="s">
        <v>169</v>
      </c>
      <c r="C78" s="44">
        <v>5855</v>
      </c>
      <c r="D78" s="45">
        <v>6403</v>
      </c>
      <c r="E78" s="44">
        <v>6331</v>
      </c>
      <c r="F78" s="75">
        <f t="shared" si="9"/>
        <v>3.7341933794302626E-3</v>
      </c>
      <c r="G78" s="75">
        <f t="shared" si="10"/>
        <v>8.1298035866780527E-2</v>
      </c>
      <c r="H78" s="45">
        <f t="shared" si="11"/>
        <v>476</v>
      </c>
      <c r="I78" s="77">
        <f t="shared" si="12"/>
        <v>6.9802909432191461E-3</v>
      </c>
      <c r="J78" s="44">
        <f t="shared" si="13"/>
        <v>-72</v>
      </c>
    </row>
    <row r="79" spans="1:10">
      <c r="A79" s="95">
        <v>78</v>
      </c>
      <c r="B79" s="96" t="s">
        <v>170</v>
      </c>
      <c r="C79" s="44">
        <v>4759</v>
      </c>
      <c r="D79" s="45">
        <v>5108</v>
      </c>
      <c r="E79" s="44">
        <v>4976</v>
      </c>
      <c r="F79" s="75">
        <f t="shared" si="9"/>
        <v>2.9349780849857823E-3</v>
      </c>
      <c r="G79" s="75">
        <f t="shared" si="10"/>
        <v>4.5597814666946838E-2</v>
      </c>
      <c r="H79" s="45">
        <f t="shared" si="11"/>
        <v>217</v>
      </c>
      <c r="I79" s="77">
        <f t="shared" si="12"/>
        <v>3.1821914594087281E-3</v>
      </c>
      <c r="J79" s="44">
        <f t="shared" si="13"/>
        <v>-132</v>
      </c>
    </row>
    <row r="80" spans="1:10">
      <c r="A80" s="95">
        <v>79</v>
      </c>
      <c r="B80" s="96" t="s">
        <v>171</v>
      </c>
      <c r="C80" s="44">
        <v>1328</v>
      </c>
      <c r="D80" s="45">
        <v>1533</v>
      </c>
      <c r="E80" s="44">
        <v>1432</v>
      </c>
      <c r="F80" s="75">
        <f t="shared" si="9"/>
        <v>8.4463195693320746E-4</v>
      </c>
      <c r="G80" s="75">
        <f t="shared" si="10"/>
        <v>7.8313253012048195E-2</v>
      </c>
      <c r="H80" s="45">
        <f t="shared" si="11"/>
        <v>104</v>
      </c>
      <c r="I80" s="77">
        <f t="shared" si="12"/>
        <v>1.5251055842327545E-3</v>
      </c>
      <c r="J80" s="44">
        <f t="shared" si="13"/>
        <v>-101</v>
      </c>
    </row>
    <row r="81" spans="1:10">
      <c r="A81" s="95">
        <v>80</v>
      </c>
      <c r="B81" s="96" t="s">
        <v>172</v>
      </c>
      <c r="C81" s="44">
        <v>5596</v>
      </c>
      <c r="D81" s="45">
        <v>6017</v>
      </c>
      <c r="E81" s="44">
        <v>5886</v>
      </c>
      <c r="F81" s="75">
        <f t="shared" si="9"/>
        <v>3.4717204598525551E-3</v>
      </c>
      <c r="G81" s="75">
        <f t="shared" si="10"/>
        <v>5.1822730521801287E-2</v>
      </c>
      <c r="H81" s="45">
        <f t="shared" si="11"/>
        <v>290</v>
      </c>
      <c r="I81" s="77">
        <f t="shared" si="12"/>
        <v>4.25269826372595E-3</v>
      </c>
      <c r="J81" s="44">
        <f t="shared" si="13"/>
        <v>-131</v>
      </c>
    </row>
    <row r="82" spans="1:10" ht="15" thickBot="1">
      <c r="A82" s="95">
        <v>81</v>
      </c>
      <c r="B82" s="96" t="s">
        <v>173</v>
      </c>
      <c r="C82" s="44">
        <v>6509</v>
      </c>
      <c r="D82" s="45">
        <v>7069</v>
      </c>
      <c r="E82" s="44">
        <v>6986</v>
      </c>
      <c r="F82" s="75">
        <f t="shared" si="9"/>
        <v>4.1205299239772258E-3</v>
      </c>
      <c r="G82" s="75">
        <f t="shared" si="10"/>
        <v>7.32831464126594E-2</v>
      </c>
      <c r="H82" s="45">
        <f t="shared" si="11"/>
        <v>477</v>
      </c>
      <c r="I82" s="77">
        <f t="shared" si="12"/>
        <v>6.994955419990615E-3</v>
      </c>
      <c r="J82" s="44">
        <f t="shared" si="13"/>
        <v>-83</v>
      </c>
    </row>
    <row r="83" spans="1:10" s="11" customFormat="1" ht="15" thickBot="1">
      <c r="A83" s="124" t="s">
        <v>174</v>
      </c>
      <c r="B83" s="125"/>
      <c r="C83" s="92">
        <v>1627221</v>
      </c>
      <c r="D83" s="109">
        <v>1721293</v>
      </c>
      <c r="E83" s="92">
        <v>1695413</v>
      </c>
      <c r="F83" s="84">
        <f t="shared" si="9"/>
        <v>1</v>
      </c>
      <c r="G83" s="84">
        <f t="shared" si="10"/>
        <v>4.190703045253226E-2</v>
      </c>
      <c r="H83" s="82">
        <f t="shared" si="11"/>
        <v>68192</v>
      </c>
      <c r="I83" s="85">
        <f t="shared" si="12"/>
        <v>1</v>
      </c>
      <c r="J83" s="83">
        <f t="shared" si="13"/>
        <v>-25880</v>
      </c>
    </row>
    <row r="84" spans="1:10">
      <c r="D84" s="8"/>
      <c r="E84" s="8"/>
      <c r="F84" s="14"/>
      <c r="I84" s="16"/>
    </row>
    <row r="85" spans="1:10">
      <c r="D85" s="8"/>
      <c r="E85" s="8"/>
      <c r="I85" s="16"/>
    </row>
    <row r="86" spans="1:10">
      <c r="D86" s="8"/>
      <c r="E86" s="8"/>
      <c r="I86" s="16"/>
    </row>
    <row r="87" spans="1:10">
      <c r="D87" s="8"/>
      <c r="E87" s="8"/>
      <c r="I87" s="16"/>
    </row>
    <row r="88" spans="1:10">
      <c r="D88" s="8"/>
      <c r="E88" s="8"/>
      <c r="I88" s="16"/>
    </row>
    <row r="89" spans="1:10">
      <c r="D89" s="8"/>
      <c r="E89" s="8"/>
      <c r="I89" s="16"/>
    </row>
    <row r="90" spans="1:10">
      <c r="D90" s="8"/>
      <c r="E90" s="8"/>
    </row>
    <row r="91" spans="1:10">
      <c r="D91" s="8"/>
      <c r="E91" s="8"/>
    </row>
    <row r="92" spans="1:10">
      <c r="D92" s="8"/>
      <c r="E92" s="8"/>
    </row>
    <row r="93" spans="1:10">
      <c r="D93" s="8"/>
      <c r="E93" s="8"/>
    </row>
    <row r="94" spans="1:10">
      <c r="D94" s="8"/>
      <c r="E94" s="8"/>
    </row>
    <row r="95" spans="1:10">
      <c r="D95" s="8"/>
      <c r="E95" s="8"/>
    </row>
    <row r="96" spans="1:10">
      <c r="D96" s="8"/>
      <c r="E96" s="8"/>
    </row>
    <row r="97" spans="4:6">
      <c r="D97" s="8"/>
      <c r="E97" s="8"/>
    </row>
    <row r="98" spans="4:6">
      <c r="D98" s="8"/>
      <c r="E98" s="8"/>
    </row>
    <row r="99" spans="4:6">
      <c r="D99" s="8"/>
      <c r="E99" s="8"/>
    </row>
    <row r="100" spans="4:6">
      <c r="D100" s="8"/>
      <c r="E100" s="8"/>
    </row>
    <row r="101" spans="4:6">
      <c r="D101" s="8"/>
      <c r="E101" s="8"/>
      <c r="F101" s="13"/>
    </row>
    <row r="102" spans="4:6">
      <c r="D102" s="8"/>
      <c r="E102" s="8"/>
    </row>
    <row r="103" spans="4:6">
      <c r="D103" s="8"/>
      <c r="E103" s="8"/>
    </row>
    <row r="104" spans="4:6">
      <c r="D104" s="8"/>
      <c r="E104" s="8"/>
    </row>
    <row r="105" spans="4:6">
      <c r="D105" s="8"/>
      <c r="E105" s="8"/>
    </row>
    <row r="106" spans="4:6">
      <c r="D106" s="8"/>
      <c r="E106" s="8"/>
    </row>
    <row r="107" spans="4:6">
      <c r="D107" s="8"/>
      <c r="E107" s="8"/>
    </row>
    <row r="108" spans="4:6">
      <c r="D108" s="8"/>
      <c r="E108" s="8"/>
    </row>
    <row r="109" spans="4:6">
      <c r="D109" s="8"/>
      <c r="E109" s="8"/>
    </row>
    <row r="110" spans="4:6">
      <c r="D110" s="8"/>
      <c r="E110" s="8"/>
    </row>
    <row r="111" spans="4:6">
      <c r="D111" s="8"/>
      <c r="E111" s="8"/>
    </row>
    <row r="112" spans="4:6">
      <c r="D112" s="8"/>
      <c r="E112" s="8"/>
    </row>
    <row r="113" spans="4:5">
      <c r="D113" s="8"/>
      <c r="E113" s="8"/>
    </row>
    <row r="114" spans="4:5">
      <c r="D114" s="8"/>
      <c r="E114" s="8"/>
    </row>
    <row r="115" spans="4:5">
      <c r="D115" s="8"/>
      <c r="E115" s="8"/>
    </row>
    <row r="116" spans="4:5">
      <c r="D116" s="8"/>
      <c r="E116" s="8"/>
    </row>
    <row r="117" spans="4:5">
      <c r="D117" s="8"/>
      <c r="E117" s="8"/>
    </row>
    <row r="118" spans="4:5">
      <c r="D118" s="8"/>
      <c r="E118" s="8"/>
    </row>
    <row r="119" spans="4:5">
      <c r="D119" s="8"/>
      <c r="E119" s="8"/>
    </row>
    <row r="120" spans="4:5">
      <c r="D120" s="8"/>
      <c r="E120" s="8"/>
    </row>
    <row r="121" spans="4:5">
      <c r="D121" s="8"/>
      <c r="E121" s="8"/>
    </row>
    <row r="122" spans="4:5">
      <c r="D122" s="8"/>
      <c r="E122" s="8"/>
    </row>
    <row r="123" spans="4:5">
      <c r="D123" s="8"/>
      <c r="E123" s="8"/>
    </row>
    <row r="124" spans="4:5">
      <c r="D124" s="8"/>
      <c r="E124" s="8"/>
    </row>
    <row r="125" spans="4:5">
      <c r="D125" s="8"/>
      <c r="E125" s="8"/>
    </row>
    <row r="126" spans="4:5">
      <c r="D126" s="8"/>
      <c r="E126" s="8"/>
    </row>
    <row r="127" spans="4:5">
      <c r="D127" s="8"/>
      <c r="E127" s="8"/>
    </row>
    <row r="128" spans="4:5">
      <c r="D128" s="8"/>
      <c r="E128" s="8"/>
    </row>
    <row r="129" spans="4:5">
      <c r="D129" s="8"/>
      <c r="E129" s="8"/>
    </row>
    <row r="130" spans="4:5">
      <c r="D130" s="8"/>
      <c r="E130" s="8"/>
    </row>
    <row r="131" spans="4:5">
      <c r="D131" s="8"/>
      <c r="E131" s="8"/>
    </row>
    <row r="132" spans="4:5">
      <c r="D132" s="8"/>
      <c r="E132" s="8"/>
    </row>
    <row r="133" spans="4:5">
      <c r="D133" s="8"/>
      <c r="E133" s="8"/>
    </row>
    <row r="134" spans="4:5">
      <c r="D134" s="8"/>
      <c r="E134" s="8"/>
    </row>
    <row r="135" spans="4:5">
      <c r="D135" s="8"/>
      <c r="E135" s="8"/>
    </row>
    <row r="136" spans="4:5">
      <c r="D136" s="8"/>
      <c r="E136" s="8"/>
    </row>
    <row r="137" spans="4:5">
      <c r="D137" s="8"/>
      <c r="E137" s="8"/>
    </row>
    <row r="138" spans="4:5">
      <c r="D138" s="8"/>
      <c r="E138" s="8"/>
    </row>
    <row r="139" spans="4:5">
      <c r="D139" s="8"/>
      <c r="E139" s="8"/>
    </row>
    <row r="140" spans="4:5">
      <c r="D140" s="8"/>
      <c r="E140" s="8"/>
    </row>
    <row r="141" spans="4:5">
      <c r="D141" s="8"/>
      <c r="E141" s="8"/>
    </row>
    <row r="142" spans="4:5">
      <c r="D142" s="8"/>
      <c r="E142" s="8"/>
    </row>
    <row r="143" spans="4:5">
      <c r="D143" s="19"/>
      <c r="E143" s="19"/>
    </row>
  </sheetData>
  <mergeCells count="1">
    <mergeCell ref="A83:B83"/>
  </mergeCells>
  <pageMargins left="0.7" right="0.7" top="0.75" bottom="0.75" header="0.3" footer="0.3"/>
  <pageSetup paperSize="9" orientation="portrait" horizontalDpi="300" verticalDpi="30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2060"/>
  </sheetPr>
  <dimension ref="A1:J92"/>
  <sheetViews>
    <sheetView workbookViewId="0">
      <pane ySplit="1" topLeftCell="A77" activePane="bottomLeft" state="frozen"/>
      <selection activeCell="W1" sqref="W1"/>
      <selection pane="bottomLeft" activeCell="B93" sqref="B93"/>
    </sheetView>
  </sheetViews>
  <sheetFormatPr defaultColWidth="9.1796875" defaultRowHeight="14.5"/>
  <cols>
    <col min="1" max="1" width="13.7265625" style="7" bestFit="1" customWidth="1"/>
    <col min="2" max="2" width="34.453125" style="7" bestFit="1" customWidth="1"/>
    <col min="3" max="3" width="12" style="7" customWidth="1"/>
    <col min="4" max="4" width="12" style="7" bestFit="1" customWidth="1"/>
    <col min="5" max="5" width="12" style="7" customWidth="1"/>
    <col min="6" max="6" width="33.1796875" style="7" customWidth="1"/>
    <col min="7" max="7" width="28.453125" style="7" customWidth="1"/>
    <col min="8" max="8" width="26.7265625" style="7" customWidth="1"/>
    <col min="9" max="9" width="20.26953125" style="7" customWidth="1"/>
    <col min="10" max="10" width="32.453125" style="7" customWidth="1"/>
    <col min="11" max="16384" width="9.1796875" style="7"/>
  </cols>
  <sheetData>
    <row r="1" spans="1:10" ht="44" thickBot="1">
      <c r="A1" s="15" t="s">
        <v>1</v>
      </c>
      <c r="B1" s="6" t="s">
        <v>91</v>
      </c>
      <c r="C1" s="4">
        <v>41821</v>
      </c>
      <c r="D1" s="4">
        <v>42156</v>
      </c>
      <c r="E1" s="4">
        <v>42186</v>
      </c>
      <c r="F1" s="1" t="s">
        <v>283</v>
      </c>
      <c r="G1" s="1" t="s">
        <v>266</v>
      </c>
      <c r="H1" s="1" t="s">
        <v>267</v>
      </c>
      <c r="I1" s="1" t="s">
        <v>268</v>
      </c>
      <c r="J1" s="30" t="s">
        <v>269</v>
      </c>
    </row>
    <row r="2" spans="1:10">
      <c r="A2" s="79">
        <v>1</v>
      </c>
      <c r="B2" s="87" t="s">
        <v>2</v>
      </c>
      <c r="C2" s="73">
        <v>28300</v>
      </c>
      <c r="D2" s="72">
        <v>32834</v>
      </c>
      <c r="E2" s="73">
        <v>34896</v>
      </c>
      <c r="F2" s="74">
        <f t="shared" ref="F2:F33" si="0">E2/$E$90</f>
        <v>9.4426442434533183E-3</v>
      </c>
      <c r="G2" s="74">
        <f t="shared" ref="G2:G33" si="1">(E2-C2)/C2</f>
        <v>0.23307420494699646</v>
      </c>
      <c r="H2" s="72">
        <f t="shared" ref="H2:H33" si="2">E2-C2</f>
        <v>6596</v>
      </c>
      <c r="I2" s="76">
        <f>H2/$H$90</f>
        <v>2.1710937757150852E-2</v>
      </c>
      <c r="J2" s="73">
        <f t="shared" ref="J2:J33" si="3">E2-D2</f>
        <v>2062</v>
      </c>
    </row>
    <row r="3" spans="1:10">
      <c r="A3" s="80">
        <v>2</v>
      </c>
      <c r="B3" s="88" t="s">
        <v>3</v>
      </c>
      <c r="C3" s="44">
        <v>3629</v>
      </c>
      <c r="D3" s="45">
        <v>27263</v>
      </c>
      <c r="E3" s="44">
        <v>25534</v>
      </c>
      <c r="F3" s="75">
        <f t="shared" si="0"/>
        <v>6.9093442833659171E-3</v>
      </c>
      <c r="G3" s="75">
        <f t="shared" si="1"/>
        <v>6.0360980986497657</v>
      </c>
      <c r="H3" s="45">
        <f t="shared" si="2"/>
        <v>21905</v>
      </c>
      <c r="I3" s="77">
        <f t="shared" ref="I3:I66" si="4">H3/$H$90</f>
        <v>7.2100984167736415E-2</v>
      </c>
      <c r="J3" s="44">
        <f t="shared" si="3"/>
        <v>-1729</v>
      </c>
    </row>
    <row r="4" spans="1:10">
      <c r="A4" s="80">
        <v>3</v>
      </c>
      <c r="B4" s="88" t="s">
        <v>4</v>
      </c>
      <c r="C4" s="44">
        <v>1475</v>
      </c>
      <c r="D4" s="45">
        <v>1273</v>
      </c>
      <c r="E4" s="44">
        <v>1307</v>
      </c>
      <c r="F4" s="75">
        <f t="shared" si="0"/>
        <v>3.5366620891200964E-4</v>
      </c>
      <c r="G4" s="75">
        <f t="shared" si="1"/>
        <v>-0.11389830508474576</v>
      </c>
      <c r="H4" s="45">
        <f t="shared" si="2"/>
        <v>-168</v>
      </c>
      <c r="I4" s="77">
        <f t="shared" si="4"/>
        <v>-5.5297718969092525E-4</v>
      </c>
      <c r="J4" s="44">
        <f t="shared" si="3"/>
        <v>34</v>
      </c>
    </row>
    <row r="5" spans="1:10">
      <c r="A5" s="80">
        <v>5</v>
      </c>
      <c r="B5" s="88" t="s">
        <v>5</v>
      </c>
      <c r="C5" s="44">
        <v>545</v>
      </c>
      <c r="D5" s="45">
        <v>433</v>
      </c>
      <c r="E5" s="44">
        <v>381</v>
      </c>
      <c r="F5" s="75">
        <f t="shared" si="0"/>
        <v>1.0309627053976716E-4</v>
      </c>
      <c r="G5" s="75">
        <f t="shared" si="1"/>
        <v>-0.30091743119266057</v>
      </c>
      <c r="H5" s="45">
        <f t="shared" si="2"/>
        <v>-164</v>
      </c>
      <c r="I5" s="77">
        <f t="shared" si="4"/>
        <v>-5.3981106612685558E-4</v>
      </c>
      <c r="J5" s="44">
        <f t="shared" si="3"/>
        <v>-52</v>
      </c>
    </row>
    <row r="6" spans="1:10">
      <c r="A6" s="80">
        <v>6</v>
      </c>
      <c r="B6" s="88" t="s">
        <v>6</v>
      </c>
      <c r="C6" s="44">
        <v>79</v>
      </c>
      <c r="D6" s="45">
        <v>38</v>
      </c>
      <c r="E6" s="44">
        <v>66</v>
      </c>
      <c r="F6" s="75">
        <f t="shared" si="0"/>
        <v>1.7859196471455729E-5</v>
      </c>
      <c r="G6" s="75">
        <f t="shared" si="1"/>
        <v>-0.16455696202531644</v>
      </c>
      <c r="H6" s="45">
        <f t="shared" si="2"/>
        <v>-13</v>
      </c>
      <c r="I6" s="77">
        <f t="shared" si="4"/>
        <v>-4.2789901583226356E-5</v>
      </c>
      <c r="J6" s="44">
        <f t="shared" si="3"/>
        <v>28</v>
      </c>
    </row>
    <row r="7" spans="1:10">
      <c r="A7" s="80">
        <v>7</v>
      </c>
      <c r="B7" s="88" t="s">
        <v>7</v>
      </c>
      <c r="C7" s="44">
        <v>923</v>
      </c>
      <c r="D7" s="45">
        <v>920</v>
      </c>
      <c r="E7" s="44">
        <v>924</v>
      </c>
      <c r="F7" s="75">
        <f t="shared" si="0"/>
        <v>2.500287506003802E-4</v>
      </c>
      <c r="G7" s="75">
        <f t="shared" si="1"/>
        <v>1.0834236186348862E-3</v>
      </c>
      <c r="H7" s="45">
        <f t="shared" si="2"/>
        <v>1</v>
      </c>
      <c r="I7" s="77">
        <f t="shared" si="4"/>
        <v>3.2915308910174121E-6</v>
      </c>
      <c r="J7" s="44">
        <f t="shared" si="3"/>
        <v>4</v>
      </c>
    </row>
    <row r="8" spans="1:10">
      <c r="A8" s="80">
        <v>8</v>
      </c>
      <c r="B8" s="88" t="s">
        <v>8</v>
      </c>
      <c r="C8" s="44">
        <v>2698</v>
      </c>
      <c r="D8" s="45">
        <v>3143</v>
      </c>
      <c r="E8" s="44">
        <v>3258</v>
      </c>
      <c r="F8" s="75">
        <f t="shared" si="0"/>
        <v>8.815948803636782E-4</v>
      </c>
      <c r="G8" s="75">
        <f t="shared" si="1"/>
        <v>0.20756115641215717</v>
      </c>
      <c r="H8" s="45">
        <f t="shared" si="2"/>
        <v>560</v>
      </c>
      <c r="I8" s="77">
        <f t="shared" si="4"/>
        <v>1.8432572989697509E-3</v>
      </c>
      <c r="J8" s="44">
        <f t="shared" si="3"/>
        <v>115</v>
      </c>
    </row>
    <row r="9" spans="1:10">
      <c r="A9" s="80">
        <v>9</v>
      </c>
      <c r="B9" s="88" t="s">
        <v>9</v>
      </c>
      <c r="C9" s="44">
        <v>1384</v>
      </c>
      <c r="D9" s="45">
        <v>976</v>
      </c>
      <c r="E9" s="44">
        <v>1150</v>
      </c>
      <c r="F9" s="75">
        <f t="shared" si="0"/>
        <v>3.1118296882081948E-4</v>
      </c>
      <c r="G9" s="75">
        <f t="shared" si="1"/>
        <v>-0.16907514450867053</v>
      </c>
      <c r="H9" s="45">
        <f t="shared" si="2"/>
        <v>-234</v>
      </c>
      <c r="I9" s="77">
        <f t="shared" si="4"/>
        <v>-7.7021822849807444E-4</v>
      </c>
      <c r="J9" s="44">
        <f t="shared" si="3"/>
        <v>174</v>
      </c>
    </row>
    <row r="10" spans="1:10">
      <c r="A10" s="81">
        <v>10</v>
      </c>
      <c r="B10" s="88" t="s">
        <v>10</v>
      </c>
      <c r="C10" s="45">
        <v>117895</v>
      </c>
      <c r="D10" s="45">
        <v>123238</v>
      </c>
      <c r="E10" s="45">
        <v>124816</v>
      </c>
      <c r="F10" s="75">
        <f t="shared" si="0"/>
        <v>3.3774446466382092E-2</v>
      </c>
      <c r="G10" s="75">
        <f t="shared" si="1"/>
        <v>5.8704779676831076E-2</v>
      </c>
      <c r="H10" s="45">
        <f t="shared" si="2"/>
        <v>6921</v>
      </c>
      <c r="I10" s="77">
        <f t="shared" si="4"/>
        <v>2.2780685296731509E-2</v>
      </c>
      <c r="J10" s="44">
        <f t="shared" si="3"/>
        <v>1578</v>
      </c>
    </row>
    <row r="11" spans="1:10">
      <c r="A11" s="81">
        <v>11</v>
      </c>
      <c r="B11" s="88" t="s">
        <v>11</v>
      </c>
      <c r="C11" s="45">
        <v>2275</v>
      </c>
      <c r="D11" s="45">
        <v>2674</v>
      </c>
      <c r="E11" s="45">
        <v>2682</v>
      </c>
      <c r="F11" s="75">
        <f t="shared" si="0"/>
        <v>7.2573280206733733E-4</v>
      </c>
      <c r="G11" s="75">
        <f t="shared" si="1"/>
        <v>0.1789010989010989</v>
      </c>
      <c r="H11" s="45">
        <f t="shared" si="2"/>
        <v>407</v>
      </c>
      <c r="I11" s="77">
        <f t="shared" si="4"/>
        <v>1.3396530726440868E-3</v>
      </c>
      <c r="J11" s="44">
        <f t="shared" si="3"/>
        <v>8</v>
      </c>
    </row>
    <row r="12" spans="1:10">
      <c r="A12" s="81">
        <v>12</v>
      </c>
      <c r="B12" s="88" t="s">
        <v>12</v>
      </c>
      <c r="C12" s="45">
        <v>574</v>
      </c>
      <c r="D12" s="45">
        <v>1155</v>
      </c>
      <c r="E12" s="45">
        <v>687</v>
      </c>
      <c r="F12" s="75">
        <f t="shared" si="0"/>
        <v>1.8589799963469826E-4</v>
      </c>
      <c r="G12" s="75">
        <f t="shared" si="1"/>
        <v>0.19686411149825783</v>
      </c>
      <c r="H12" s="45">
        <f t="shared" si="2"/>
        <v>113</v>
      </c>
      <c r="I12" s="77">
        <f t="shared" si="4"/>
        <v>3.719429906849676E-4</v>
      </c>
      <c r="J12" s="44">
        <f t="shared" si="3"/>
        <v>-468</v>
      </c>
    </row>
    <row r="13" spans="1:10">
      <c r="A13" s="81">
        <v>13</v>
      </c>
      <c r="B13" s="88" t="s">
        <v>13</v>
      </c>
      <c r="C13" s="45">
        <v>125020</v>
      </c>
      <c r="D13" s="45">
        <v>122227</v>
      </c>
      <c r="E13" s="45">
        <v>120391</v>
      </c>
      <c r="F13" s="75">
        <f t="shared" si="0"/>
        <v>3.2577068521136766E-2</v>
      </c>
      <c r="G13" s="75">
        <f t="shared" si="1"/>
        <v>-3.7026075827867544E-2</v>
      </c>
      <c r="H13" s="45">
        <f t="shared" si="2"/>
        <v>-4629</v>
      </c>
      <c r="I13" s="77">
        <f t="shared" si="4"/>
        <v>-1.5236496494519601E-2</v>
      </c>
      <c r="J13" s="44">
        <f t="shared" si="3"/>
        <v>-1836</v>
      </c>
    </row>
    <row r="14" spans="1:10">
      <c r="A14" s="81">
        <v>14</v>
      </c>
      <c r="B14" s="88" t="s">
        <v>14</v>
      </c>
      <c r="C14" s="45">
        <v>238641</v>
      </c>
      <c r="D14" s="45">
        <v>240266</v>
      </c>
      <c r="E14" s="45">
        <v>235996</v>
      </c>
      <c r="F14" s="75">
        <f t="shared" si="0"/>
        <v>6.3859074704207056E-2</v>
      </c>
      <c r="G14" s="75">
        <f t="shared" si="1"/>
        <v>-1.1083594185408207E-2</v>
      </c>
      <c r="H14" s="45">
        <f t="shared" si="2"/>
        <v>-2645</v>
      </c>
      <c r="I14" s="77">
        <f t="shared" si="4"/>
        <v>-8.706099206741055E-3</v>
      </c>
      <c r="J14" s="44">
        <f t="shared" si="3"/>
        <v>-4270</v>
      </c>
    </row>
    <row r="15" spans="1:10">
      <c r="A15" s="81">
        <v>15</v>
      </c>
      <c r="B15" s="88" t="s">
        <v>15</v>
      </c>
      <c r="C15" s="45">
        <v>12573</v>
      </c>
      <c r="D15" s="45">
        <v>12864</v>
      </c>
      <c r="E15" s="45">
        <v>12661</v>
      </c>
      <c r="F15" s="75">
        <f t="shared" si="0"/>
        <v>3.425989189774257E-3</v>
      </c>
      <c r="G15" s="75">
        <f t="shared" si="1"/>
        <v>6.99912510936133E-3</v>
      </c>
      <c r="H15" s="45">
        <f t="shared" si="2"/>
        <v>88</v>
      </c>
      <c r="I15" s="77">
        <f t="shared" si="4"/>
        <v>2.8965471840953225E-4</v>
      </c>
      <c r="J15" s="44">
        <f t="shared" si="3"/>
        <v>-203</v>
      </c>
    </row>
    <row r="16" spans="1:10">
      <c r="A16" s="81">
        <v>16</v>
      </c>
      <c r="B16" s="88" t="s">
        <v>16</v>
      </c>
      <c r="C16" s="45">
        <v>7252</v>
      </c>
      <c r="D16" s="45">
        <v>10331</v>
      </c>
      <c r="E16" s="45">
        <v>7909</v>
      </c>
      <c r="F16" s="75">
        <f t="shared" si="0"/>
        <v>2.1401270438294448E-3</v>
      </c>
      <c r="G16" s="75">
        <f t="shared" si="1"/>
        <v>9.0595697738554887E-2</v>
      </c>
      <c r="H16" s="45">
        <f t="shared" si="2"/>
        <v>657</v>
      </c>
      <c r="I16" s="77">
        <f t="shared" si="4"/>
        <v>2.16253579539844E-3</v>
      </c>
      <c r="J16" s="44">
        <f t="shared" si="3"/>
        <v>-2422</v>
      </c>
    </row>
    <row r="17" spans="1:10">
      <c r="A17" s="81">
        <v>17</v>
      </c>
      <c r="B17" s="88" t="s">
        <v>17</v>
      </c>
      <c r="C17" s="45">
        <v>8898</v>
      </c>
      <c r="D17" s="45">
        <v>9424</v>
      </c>
      <c r="E17" s="45">
        <v>9143</v>
      </c>
      <c r="F17" s="75">
        <f t="shared" si="0"/>
        <v>2.4740398990684806E-3</v>
      </c>
      <c r="G17" s="75">
        <f t="shared" si="1"/>
        <v>2.7534277365700157E-2</v>
      </c>
      <c r="H17" s="45">
        <f t="shared" si="2"/>
        <v>245</v>
      </c>
      <c r="I17" s="77">
        <f t="shared" si="4"/>
        <v>8.0642506829926603E-4</v>
      </c>
      <c r="J17" s="44">
        <f t="shared" si="3"/>
        <v>-281</v>
      </c>
    </row>
    <row r="18" spans="1:10">
      <c r="A18" s="81">
        <v>18</v>
      </c>
      <c r="B18" s="88" t="s">
        <v>18</v>
      </c>
      <c r="C18" s="45">
        <v>15229</v>
      </c>
      <c r="D18" s="45">
        <v>14968</v>
      </c>
      <c r="E18" s="45">
        <v>14926</v>
      </c>
      <c r="F18" s="75">
        <f t="shared" si="0"/>
        <v>4.0388843414083057E-3</v>
      </c>
      <c r="G18" s="75">
        <f t="shared" si="1"/>
        <v>-1.9896250574561691E-2</v>
      </c>
      <c r="H18" s="45">
        <f t="shared" si="2"/>
        <v>-303</v>
      </c>
      <c r="I18" s="77">
        <f t="shared" si="4"/>
        <v>-9.9733385997827586E-4</v>
      </c>
      <c r="J18" s="44">
        <f t="shared" si="3"/>
        <v>-42</v>
      </c>
    </row>
    <row r="19" spans="1:10">
      <c r="A19" s="81">
        <v>19</v>
      </c>
      <c r="B19" s="88" t="s">
        <v>19</v>
      </c>
      <c r="C19" s="45">
        <v>956</v>
      </c>
      <c r="D19" s="45">
        <v>961</v>
      </c>
      <c r="E19" s="45">
        <v>971</v>
      </c>
      <c r="F19" s="75">
        <f t="shared" si="0"/>
        <v>2.6274666323914411E-4</v>
      </c>
      <c r="G19" s="75">
        <f t="shared" si="1"/>
        <v>1.5690376569037656E-2</v>
      </c>
      <c r="H19" s="45">
        <f t="shared" si="2"/>
        <v>15</v>
      </c>
      <c r="I19" s="77">
        <f t="shared" si="4"/>
        <v>4.9372963365261182E-5</v>
      </c>
      <c r="J19" s="44">
        <f t="shared" si="3"/>
        <v>10</v>
      </c>
    </row>
    <row r="20" spans="1:10">
      <c r="A20" s="81">
        <v>20</v>
      </c>
      <c r="B20" s="88" t="s">
        <v>20</v>
      </c>
      <c r="C20" s="45">
        <v>16101</v>
      </c>
      <c r="D20" s="45">
        <v>16926</v>
      </c>
      <c r="E20" s="45">
        <v>16773</v>
      </c>
      <c r="F20" s="75">
        <f t="shared" si="0"/>
        <v>4.5386712487231352E-3</v>
      </c>
      <c r="G20" s="75">
        <f t="shared" si="1"/>
        <v>4.1736538103223406E-2</v>
      </c>
      <c r="H20" s="45">
        <f t="shared" si="2"/>
        <v>672</v>
      </c>
      <c r="I20" s="77">
        <f t="shared" si="4"/>
        <v>2.211908758763701E-3</v>
      </c>
      <c r="J20" s="44">
        <f t="shared" si="3"/>
        <v>-153</v>
      </c>
    </row>
    <row r="21" spans="1:10">
      <c r="A21" s="81">
        <v>21</v>
      </c>
      <c r="B21" s="88" t="s">
        <v>21</v>
      </c>
      <c r="C21" s="45">
        <v>6559</v>
      </c>
      <c r="D21" s="45">
        <v>6899</v>
      </c>
      <c r="E21" s="45">
        <v>6956</v>
      </c>
      <c r="F21" s="75">
        <f t="shared" si="0"/>
        <v>1.8822510705370612E-3</v>
      </c>
      <c r="G21" s="75">
        <f t="shared" si="1"/>
        <v>6.0527519438938859E-2</v>
      </c>
      <c r="H21" s="45">
        <f t="shared" si="2"/>
        <v>397</v>
      </c>
      <c r="I21" s="77">
        <f t="shared" si="4"/>
        <v>1.3067377637339126E-3</v>
      </c>
      <c r="J21" s="44">
        <f t="shared" si="3"/>
        <v>57</v>
      </c>
    </row>
    <row r="22" spans="1:10">
      <c r="A22" s="81">
        <v>22</v>
      </c>
      <c r="B22" s="88" t="s">
        <v>22</v>
      </c>
      <c r="C22" s="45">
        <v>36061</v>
      </c>
      <c r="D22" s="45">
        <v>39565</v>
      </c>
      <c r="E22" s="45">
        <v>39471</v>
      </c>
      <c r="F22" s="75">
        <f t="shared" si="0"/>
        <v>1.0680611271588319E-2</v>
      </c>
      <c r="G22" s="75">
        <f t="shared" si="1"/>
        <v>9.4561992179917356E-2</v>
      </c>
      <c r="H22" s="45">
        <f t="shared" si="2"/>
        <v>3410</v>
      </c>
      <c r="I22" s="77">
        <f t="shared" si="4"/>
        <v>1.1224120338369375E-2</v>
      </c>
      <c r="J22" s="44">
        <f t="shared" si="3"/>
        <v>-94</v>
      </c>
    </row>
    <row r="23" spans="1:10">
      <c r="A23" s="81">
        <v>23</v>
      </c>
      <c r="B23" s="88" t="s">
        <v>23</v>
      </c>
      <c r="C23" s="45">
        <v>26674</v>
      </c>
      <c r="D23" s="45">
        <v>29051</v>
      </c>
      <c r="E23" s="45">
        <v>28965</v>
      </c>
      <c r="F23" s="75">
        <f t="shared" si="0"/>
        <v>7.8377519059956834E-3</v>
      </c>
      <c r="G23" s="75">
        <f t="shared" si="1"/>
        <v>8.5888880557846589E-2</v>
      </c>
      <c r="H23" s="45">
        <f t="shared" si="2"/>
        <v>2291</v>
      </c>
      <c r="I23" s="77">
        <f t="shared" si="4"/>
        <v>7.5408972713208915E-3</v>
      </c>
      <c r="J23" s="44">
        <f t="shared" si="3"/>
        <v>-86</v>
      </c>
    </row>
    <row r="24" spans="1:10">
      <c r="A24" s="81">
        <v>24</v>
      </c>
      <c r="B24" s="88" t="s">
        <v>24</v>
      </c>
      <c r="C24" s="45">
        <v>11490</v>
      </c>
      <c r="D24" s="45">
        <v>11520</v>
      </c>
      <c r="E24" s="45">
        <v>11423</v>
      </c>
      <c r="F24" s="75">
        <f t="shared" si="0"/>
        <v>3.0909939589914967E-3</v>
      </c>
      <c r="G24" s="75">
        <f t="shared" si="1"/>
        <v>-5.8311575282854657E-3</v>
      </c>
      <c r="H24" s="45">
        <f t="shared" si="2"/>
        <v>-67</v>
      </c>
      <c r="I24" s="77">
        <f t="shared" si="4"/>
        <v>-2.2053256969816661E-4</v>
      </c>
      <c r="J24" s="44">
        <f t="shared" si="3"/>
        <v>-97</v>
      </c>
    </row>
    <row r="25" spans="1:10">
      <c r="A25" s="81">
        <v>25</v>
      </c>
      <c r="B25" s="88" t="s">
        <v>25</v>
      </c>
      <c r="C25" s="45">
        <v>52645</v>
      </c>
      <c r="D25" s="45">
        <v>55415</v>
      </c>
      <c r="E25" s="45">
        <v>55618</v>
      </c>
      <c r="F25" s="75">
        <f t="shared" si="0"/>
        <v>1.5049890747718555E-2</v>
      </c>
      <c r="G25" s="75">
        <f t="shared" si="1"/>
        <v>5.6472599487130778E-2</v>
      </c>
      <c r="H25" s="45">
        <f t="shared" si="2"/>
        <v>2973</v>
      </c>
      <c r="I25" s="77">
        <f t="shared" si="4"/>
        <v>9.785721338994767E-3</v>
      </c>
      <c r="J25" s="44">
        <f t="shared" si="3"/>
        <v>203</v>
      </c>
    </row>
    <row r="26" spans="1:10">
      <c r="A26" s="81">
        <v>26</v>
      </c>
      <c r="B26" s="88" t="s">
        <v>26</v>
      </c>
      <c r="C26" s="45">
        <v>10809</v>
      </c>
      <c r="D26" s="45">
        <v>11132</v>
      </c>
      <c r="E26" s="45">
        <v>11114</v>
      </c>
      <c r="F26" s="75">
        <f t="shared" si="0"/>
        <v>3.0073804482387721E-3</v>
      </c>
      <c r="G26" s="75">
        <f t="shared" si="1"/>
        <v>2.8217226385419559E-2</v>
      </c>
      <c r="H26" s="45">
        <f t="shared" si="2"/>
        <v>305</v>
      </c>
      <c r="I26" s="77">
        <f t="shared" si="4"/>
        <v>1.0039169217603108E-3</v>
      </c>
      <c r="J26" s="44">
        <f t="shared" si="3"/>
        <v>-18</v>
      </c>
    </row>
    <row r="27" spans="1:10">
      <c r="A27" s="81">
        <v>27</v>
      </c>
      <c r="B27" s="88" t="s">
        <v>27</v>
      </c>
      <c r="C27" s="45">
        <v>25183</v>
      </c>
      <c r="D27" s="45">
        <v>27854</v>
      </c>
      <c r="E27" s="45">
        <v>28021</v>
      </c>
      <c r="F27" s="75">
        <f t="shared" si="0"/>
        <v>7.5823112776766807E-3</v>
      </c>
      <c r="G27" s="75">
        <f t="shared" si="1"/>
        <v>0.11269507207242982</v>
      </c>
      <c r="H27" s="45">
        <f t="shared" si="2"/>
        <v>2838</v>
      </c>
      <c r="I27" s="77">
        <f t="shared" si="4"/>
        <v>9.3413646687074154E-3</v>
      </c>
      <c r="J27" s="44">
        <f t="shared" si="3"/>
        <v>167</v>
      </c>
    </row>
    <row r="28" spans="1:10">
      <c r="A28" s="81">
        <v>28</v>
      </c>
      <c r="B28" s="88" t="s">
        <v>28</v>
      </c>
      <c r="C28" s="45">
        <v>15987</v>
      </c>
      <c r="D28" s="45">
        <v>18687</v>
      </c>
      <c r="E28" s="45">
        <v>18851</v>
      </c>
      <c r="F28" s="75">
        <f t="shared" si="0"/>
        <v>5.1009653436880596E-3</v>
      </c>
      <c r="G28" s="75">
        <f t="shared" si="1"/>
        <v>0.1791455557640583</v>
      </c>
      <c r="H28" s="45">
        <f t="shared" si="2"/>
        <v>2864</v>
      </c>
      <c r="I28" s="77">
        <f t="shared" si="4"/>
        <v>9.4269444718738677E-3</v>
      </c>
      <c r="J28" s="44">
        <f t="shared" si="3"/>
        <v>164</v>
      </c>
    </row>
    <row r="29" spans="1:10">
      <c r="A29" s="81">
        <v>29</v>
      </c>
      <c r="B29" s="88" t="s">
        <v>29</v>
      </c>
      <c r="C29" s="45">
        <v>21446</v>
      </c>
      <c r="D29" s="45">
        <v>24113</v>
      </c>
      <c r="E29" s="45">
        <v>24442</v>
      </c>
      <c r="F29" s="75">
        <f t="shared" si="0"/>
        <v>6.6138557599291041E-3</v>
      </c>
      <c r="G29" s="75">
        <f t="shared" si="1"/>
        <v>0.13969971090179986</v>
      </c>
      <c r="H29" s="45">
        <f t="shared" si="2"/>
        <v>2996</v>
      </c>
      <c r="I29" s="77">
        <f t="shared" si="4"/>
        <v>9.8614265494881663E-3</v>
      </c>
      <c r="J29" s="44">
        <f t="shared" si="3"/>
        <v>329</v>
      </c>
    </row>
    <row r="30" spans="1:10">
      <c r="A30" s="81">
        <v>30</v>
      </c>
      <c r="B30" s="88" t="s">
        <v>30</v>
      </c>
      <c r="C30" s="45">
        <v>2761</v>
      </c>
      <c r="D30" s="45">
        <v>2929</v>
      </c>
      <c r="E30" s="45">
        <v>2988</v>
      </c>
      <c r="F30" s="75">
        <f t="shared" si="0"/>
        <v>8.0853453116226843E-4</v>
      </c>
      <c r="G30" s="75">
        <f t="shared" si="1"/>
        <v>8.2216588192683807E-2</v>
      </c>
      <c r="H30" s="45">
        <f t="shared" si="2"/>
        <v>227</v>
      </c>
      <c r="I30" s="77">
        <f t="shared" si="4"/>
        <v>7.4717751226095253E-4</v>
      </c>
      <c r="J30" s="44">
        <f t="shared" si="3"/>
        <v>59</v>
      </c>
    </row>
    <row r="31" spans="1:10">
      <c r="A31" s="81">
        <v>31</v>
      </c>
      <c r="B31" s="88" t="s">
        <v>31</v>
      </c>
      <c r="C31" s="45">
        <v>19818</v>
      </c>
      <c r="D31" s="45">
        <v>21742</v>
      </c>
      <c r="E31" s="45">
        <v>22009</v>
      </c>
      <c r="F31" s="75">
        <f t="shared" si="0"/>
        <v>5.9555008354586231E-3</v>
      </c>
      <c r="G31" s="75">
        <f t="shared" si="1"/>
        <v>0.1105560601473408</v>
      </c>
      <c r="H31" s="45">
        <f t="shared" si="2"/>
        <v>2191</v>
      </c>
      <c r="I31" s="77">
        <f t="shared" si="4"/>
        <v>7.2117441822191503E-3</v>
      </c>
      <c r="J31" s="44">
        <f t="shared" si="3"/>
        <v>267</v>
      </c>
    </row>
    <row r="32" spans="1:10">
      <c r="A32" s="81">
        <v>32</v>
      </c>
      <c r="B32" s="88" t="s">
        <v>32</v>
      </c>
      <c r="C32" s="45">
        <v>13267</v>
      </c>
      <c r="D32" s="45">
        <v>14981</v>
      </c>
      <c r="E32" s="45">
        <v>14823</v>
      </c>
      <c r="F32" s="75">
        <f t="shared" si="0"/>
        <v>4.0110131711573981E-3</v>
      </c>
      <c r="G32" s="75">
        <f t="shared" si="1"/>
        <v>0.11728348533956433</v>
      </c>
      <c r="H32" s="45">
        <f t="shared" si="2"/>
        <v>1556</v>
      </c>
      <c r="I32" s="77">
        <f t="shared" si="4"/>
        <v>5.1216220664230937E-3</v>
      </c>
      <c r="J32" s="44">
        <f t="shared" si="3"/>
        <v>-158</v>
      </c>
    </row>
    <row r="33" spans="1:10">
      <c r="A33" s="81">
        <v>33</v>
      </c>
      <c r="B33" s="88" t="s">
        <v>33</v>
      </c>
      <c r="C33" s="45">
        <v>22313</v>
      </c>
      <c r="D33" s="45">
        <v>21975</v>
      </c>
      <c r="E33" s="45">
        <v>24044</v>
      </c>
      <c r="F33" s="75">
        <f t="shared" si="0"/>
        <v>6.5061593933285079E-3</v>
      </c>
      <c r="G33" s="75">
        <f t="shared" si="1"/>
        <v>7.7578093488101102E-2</v>
      </c>
      <c r="H33" s="45">
        <f t="shared" si="2"/>
        <v>1731</v>
      </c>
      <c r="I33" s="77">
        <f t="shared" si="4"/>
        <v>5.6976399723511406E-3</v>
      </c>
      <c r="J33" s="44">
        <f t="shared" si="3"/>
        <v>2069</v>
      </c>
    </row>
    <row r="34" spans="1:10">
      <c r="A34" s="81">
        <v>35</v>
      </c>
      <c r="B34" s="88" t="s">
        <v>34</v>
      </c>
      <c r="C34" s="45">
        <v>9408</v>
      </c>
      <c r="D34" s="45">
        <v>9575</v>
      </c>
      <c r="E34" s="45">
        <v>9008</v>
      </c>
      <c r="F34" s="75">
        <f t="shared" ref="F34:F65" si="5">E34/$E$90</f>
        <v>2.4375097244677757E-3</v>
      </c>
      <c r="G34" s="75">
        <f t="shared" ref="G34:G65" si="6">(E34-C34)/C34</f>
        <v>-4.2517006802721087E-2</v>
      </c>
      <c r="H34" s="45">
        <f t="shared" ref="H34:H65" si="7">E34-C34</f>
        <v>-400</v>
      </c>
      <c r="I34" s="77">
        <f t="shared" si="4"/>
        <v>-1.3166123564069649E-3</v>
      </c>
      <c r="J34" s="44">
        <f t="shared" ref="J34:J66" si="8">E34-D34</f>
        <v>-567</v>
      </c>
    </row>
    <row r="35" spans="1:10">
      <c r="A35" s="81">
        <v>36</v>
      </c>
      <c r="B35" s="88" t="s">
        <v>35</v>
      </c>
      <c r="C35" s="45">
        <v>1327</v>
      </c>
      <c r="D35" s="45">
        <v>1052</v>
      </c>
      <c r="E35" s="45">
        <v>1585</v>
      </c>
      <c r="F35" s="75">
        <f t="shared" si="5"/>
        <v>4.2889130920086861E-4</v>
      </c>
      <c r="G35" s="75">
        <f t="shared" si="6"/>
        <v>0.1944235116804823</v>
      </c>
      <c r="H35" s="45">
        <f t="shared" si="7"/>
        <v>258</v>
      </c>
      <c r="I35" s="77">
        <f t="shared" si="4"/>
        <v>8.492149698824924E-4</v>
      </c>
      <c r="J35" s="44">
        <f t="shared" si="8"/>
        <v>533</v>
      </c>
    </row>
    <row r="36" spans="1:10">
      <c r="A36" s="81">
        <v>37</v>
      </c>
      <c r="B36" s="88" t="s">
        <v>36</v>
      </c>
      <c r="C36" s="45">
        <v>429</v>
      </c>
      <c r="D36" s="45">
        <v>899</v>
      </c>
      <c r="E36" s="45">
        <v>913</v>
      </c>
      <c r="F36" s="75">
        <f t="shared" si="5"/>
        <v>2.4705221785513757E-4</v>
      </c>
      <c r="G36" s="75">
        <f t="shared" si="6"/>
        <v>1.1282051282051282</v>
      </c>
      <c r="H36" s="45">
        <f t="shared" si="7"/>
        <v>484</v>
      </c>
      <c r="I36" s="77">
        <f t="shared" si="4"/>
        <v>1.5931009512524276E-3</v>
      </c>
      <c r="J36" s="44">
        <f t="shared" si="8"/>
        <v>14</v>
      </c>
    </row>
    <row r="37" spans="1:10">
      <c r="A37" s="81">
        <v>38</v>
      </c>
      <c r="B37" s="88" t="s">
        <v>37</v>
      </c>
      <c r="C37" s="45">
        <v>6044</v>
      </c>
      <c r="D37" s="45">
        <v>7727</v>
      </c>
      <c r="E37" s="45">
        <v>7397</v>
      </c>
      <c r="F37" s="75">
        <f t="shared" si="5"/>
        <v>2.0015829742326971E-3</v>
      </c>
      <c r="G37" s="75">
        <f t="shared" si="6"/>
        <v>0.22385837193911318</v>
      </c>
      <c r="H37" s="45">
        <f t="shared" si="7"/>
        <v>1353</v>
      </c>
      <c r="I37" s="77">
        <f t="shared" si="4"/>
        <v>4.4534412955465584E-3</v>
      </c>
      <c r="J37" s="44">
        <f t="shared" si="8"/>
        <v>-330</v>
      </c>
    </row>
    <row r="38" spans="1:10">
      <c r="A38" s="81">
        <v>39</v>
      </c>
      <c r="B38" s="88" t="s">
        <v>38</v>
      </c>
      <c r="C38" s="45">
        <v>218</v>
      </c>
      <c r="D38" s="45">
        <v>197</v>
      </c>
      <c r="E38" s="45">
        <v>203</v>
      </c>
      <c r="F38" s="75">
        <f t="shared" si="5"/>
        <v>5.4930558844022921E-5</v>
      </c>
      <c r="G38" s="75">
        <f t="shared" si="6"/>
        <v>-6.8807339449541288E-2</v>
      </c>
      <c r="H38" s="45">
        <f t="shared" si="7"/>
        <v>-15</v>
      </c>
      <c r="I38" s="77">
        <f t="shared" si="4"/>
        <v>-4.9372963365261182E-5</v>
      </c>
      <c r="J38" s="44">
        <f t="shared" si="8"/>
        <v>6</v>
      </c>
    </row>
    <row r="39" spans="1:10">
      <c r="A39" s="81">
        <v>41</v>
      </c>
      <c r="B39" s="88" t="s">
        <v>39</v>
      </c>
      <c r="C39" s="45">
        <v>31517</v>
      </c>
      <c r="D39" s="45">
        <v>37519</v>
      </c>
      <c r="E39" s="45">
        <v>37523</v>
      </c>
      <c r="F39" s="75">
        <f t="shared" si="5"/>
        <v>1.0153494381794444E-2</v>
      </c>
      <c r="G39" s="75">
        <f t="shared" si="6"/>
        <v>0.19056382269886094</v>
      </c>
      <c r="H39" s="45">
        <f t="shared" si="7"/>
        <v>6006</v>
      </c>
      <c r="I39" s="77">
        <f t="shared" si="4"/>
        <v>1.9768934531450576E-2</v>
      </c>
      <c r="J39" s="44">
        <f t="shared" si="8"/>
        <v>4</v>
      </c>
    </row>
    <row r="40" spans="1:10">
      <c r="A40" s="81">
        <v>42</v>
      </c>
      <c r="B40" s="88" t="s">
        <v>40</v>
      </c>
      <c r="C40" s="45">
        <v>17477</v>
      </c>
      <c r="D40" s="45">
        <v>17085</v>
      </c>
      <c r="E40" s="45">
        <v>16623</v>
      </c>
      <c r="F40" s="75">
        <f t="shared" si="5"/>
        <v>4.4980821658334629E-3</v>
      </c>
      <c r="G40" s="75">
        <f t="shared" si="6"/>
        <v>-4.8864221548320652E-2</v>
      </c>
      <c r="H40" s="45">
        <f t="shared" si="7"/>
        <v>-854</v>
      </c>
      <c r="I40" s="77">
        <f t="shared" si="4"/>
        <v>-2.8109673809288702E-3</v>
      </c>
      <c r="J40" s="44">
        <f t="shared" si="8"/>
        <v>-462</v>
      </c>
    </row>
    <row r="41" spans="1:10">
      <c r="A41" s="81">
        <v>43</v>
      </c>
      <c r="B41" s="88" t="s">
        <v>41</v>
      </c>
      <c r="C41" s="45">
        <v>39993</v>
      </c>
      <c r="D41" s="45">
        <v>41667</v>
      </c>
      <c r="E41" s="45">
        <v>41192</v>
      </c>
      <c r="F41" s="75">
        <f t="shared" si="5"/>
        <v>1.1146303349275823E-2</v>
      </c>
      <c r="G41" s="75">
        <f t="shared" si="6"/>
        <v>2.9980246543145052E-2</v>
      </c>
      <c r="H41" s="45">
        <f t="shared" si="7"/>
        <v>1199</v>
      </c>
      <c r="I41" s="77">
        <f t="shared" si="4"/>
        <v>3.9465455383298773E-3</v>
      </c>
      <c r="J41" s="44">
        <f t="shared" si="8"/>
        <v>-475</v>
      </c>
    </row>
    <row r="42" spans="1:10">
      <c r="A42" s="81">
        <v>45</v>
      </c>
      <c r="B42" s="88" t="s">
        <v>42</v>
      </c>
      <c r="C42" s="45">
        <v>27300</v>
      </c>
      <c r="D42" s="45">
        <v>30868</v>
      </c>
      <c r="E42" s="45">
        <v>30828</v>
      </c>
      <c r="F42" s="75">
        <f t="shared" si="5"/>
        <v>8.3418683154854109E-3</v>
      </c>
      <c r="G42" s="75">
        <f t="shared" si="6"/>
        <v>0.12923076923076923</v>
      </c>
      <c r="H42" s="45">
        <f t="shared" si="7"/>
        <v>3528</v>
      </c>
      <c r="I42" s="77">
        <f t="shared" si="4"/>
        <v>1.161252098350943E-2</v>
      </c>
      <c r="J42" s="44">
        <f t="shared" si="8"/>
        <v>-40</v>
      </c>
    </row>
    <row r="43" spans="1:10">
      <c r="A43" s="81">
        <v>46</v>
      </c>
      <c r="B43" s="88" t="s">
        <v>43</v>
      </c>
      <c r="C43" s="45">
        <v>163434</v>
      </c>
      <c r="D43" s="45">
        <v>180919</v>
      </c>
      <c r="E43" s="45">
        <v>180267</v>
      </c>
      <c r="F43" s="75">
        <f t="shared" si="5"/>
        <v>4.8779148035150148E-2</v>
      </c>
      <c r="G43" s="75">
        <f t="shared" si="6"/>
        <v>0.10299570468813099</v>
      </c>
      <c r="H43" s="45">
        <f t="shared" si="7"/>
        <v>16833</v>
      </c>
      <c r="I43" s="77">
        <f t="shared" si="4"/>
        <v>5.5406339488496097E-2</v>
      </c>
      <c r="J43" s="44">
        <f t="shared" si="8"/>
        <v>-652</v>
      </c>
    </row>
    <row r="44" spans="1:10">
      <c r="A44" s="81">
        <v>47</v>
      </c>
      <c r="B44" s="88" t="s">
        <v>44</v>
      </c>
      <c r="C44" s="45">
        <v>439903</v>
      </c>
      <c r="D44" s="45">
        <v>466880</v>
      </c>
      <c r="E44" s="45">
        <v>467864</v>
      </c>
      <c r="F44" s="75">
        <f t="shared" si="5"/>
        <v>0.12660113784729035</v>
      </c>
      <c r="G44" s="75">
        <f t="shared" si="6"/>
        <v>6.3561739747171539E-2</v>
      </c>
      <c r="H44" s="45">
        <f t="shared" si="7"/>
        <v>27961</v>
      </c>
      <c r="I44" s="77">
        <f t="shared" si="4"/>
        <v>9.2034495243737857E-2</v>
      </c>
      <c r="J44" s="44">
        <f t="shared" si="8"/>
        <v>984</v>
      </c>
    </row>
    <row r="45" spans="1:10">
      <c r="A45" s="81">
        <v>49</v>
      </c>
      <c r="B45" s="88" t="s">
        <v>45</v>
      </c>
      <c r="C45" s="45">
        <v>53515</v>
      </c>
      <c r="D45" s="45">
        <v>57604</v>
      </c>
      <c r="E45" s="45">
        <v>52931</v>
      </c>
      <c r="F45" s="75">
        <f t="shared" si="5"/>
        <v>1.4322804976221562E-2</v>
      </c>
      <c r="G45" s="75">
        <f t="shared" si="6"/>
        <v>-1.0912828179015229E-2</v>
      </c>
      <c r="H45" s="45">
        <f t="shared" si="7"/>
        <v>-584</v>
      </c>
      <c r="I45" s="77">
        <f t="shared" si="4"/>
        <v>-1.9222540403541688E-3</v>
      </c>
      <c r="J45" s="44">
        <f t="shared" si="8"/>
        <v>-4673</v>
      </c>
    </row>
    <row r="46" spans="1:10">
      <c r="A46" s="81">
        <v>50</v>
      </c>
      <c r="B46" s="88" t="s">
        <v>46</v>
      </c>
      <c r="C46" s="45">
        <v>1545</v>
      </c>
      <c r="D46" s="45">
        <v>1516</v>
      </c>
      <c r="E46" s="45">
        <v>1582</v>
      </c>
      <c r="F46" s="75">
        <f t="shared" si="5"/>
        <v>4.2807952754307519E-4</v>
      </c>
      <c r="G46" s="75">
        <f t="shared" si="6"/>
        <v>2.3948220064724919E-2</v>
      </c>
      <c r="H46" s="45">
        <f t="shared" si="7"/>
        <v>37</v>
      </c>
      <c r="I46" s="77">
        <f t="shared" si="4"/>
        <v>1.2178664296764426E-4</v>
      </c>
      <c r="J46" s="44">
        <f t="shared" si="8"/>
        <v>66</v>
      </c>
    </row>
    <row r="47" spans="1:10">
      <c r="A47" s="81">
        <v>51</v>
      </c>
      <c r="B47" s="88" t="s">
        <v>47</v>
      </c>
      <c r="C47" s="45">
        <v>9900</v>
      </c>
      <c r="D47" s="45">
        <v>10671</v>
      </c>
      <c r="E47" s="45">
        <v>10789</v>
      </c>
      <c r="F47" s="75">
        <f t="shared" si="5"/>
        <v>2.9194374353111491E-3</v>
      </c>
      <c r="G47" s="75">
        <f t="shared" si="6"/>
        <v>8.9797979797979793E-2</v>
      </c>
      <c r="H47" s="45">
        <f t="shared" si="7"/>
        <v>889</v>
      </c>
      <c r="I47" s="77">
        <f t="shared" si="4"/>
        <v>2.9261709621144793E-3</v>
      </c>
      <c r="J47" s="44">
        <f t="shared" si="8"/>
        <v>118</v>
      </c>
    </row>
    <row r="48" spans="1:10">
      <c r="A48" s="81">
        <v>52</v>
      </c>
      <c r="B48" s="88" t="s">
        <v>48</v>
      </c>
      <c r="C48" s="45">
        <v>43690</v>
      </c>
      <c r="D48" s="45">
        <v>45760</v>
      </c>
      <c r="E48" s="45">
        <v>45260</v>
      </c>
      <c r="F48" s="75">
        <f t="shared" si="5"/>
        <v>1.2247079277243731E-2</v>
      </c>
      <c r="G48" s="75">
        <f t="shared" si="6"/>
        <v>3.593499656672007E-2</v>
      </c>
      <c r="H48" s="45">
        <f t="shared" si="7"/>
        <v>1570</v>
      </c>
      <c r="I48" s="77">
        <f t="shared" si="4"/>
        <v>5.1677034988973376E-3</v>
      </c>
      <c r="J48" s="44">
        <f t="shared" si="8"/>
        <v>-500</v>
      </c>
    </row>
    <row r="49" spans="1:10">
      <c r="A49" s="81">
        <v>53</v>
      </c>
      <c r="B49" s="88" t="s">
        <v>49</v>
      </c>
      <c r="C49" s="45">
        <v>5559</v>
      </c>
      <c r="D49" s="45">
        <v>4775</v>
      </c>
      <c r="E49" s="45">
        <v>5478</v>
      </c>
      <c r="F49" s="75">
        <f t="shared" si="5"/>
        <v>1.4823133071308254E-3</v>
      </c>
      <c r="G49" s="75">
        <f t="shared" si="6"/>
        <v>-1.4570966001079331E-2</v>
      </c>
      <c r="H49" s="45">
        <f t="shared" si="7"/>
        <v>-81</v>
      </c>
      <c r="I49" s="77">
        <f t="shared" si="4"/>
        <v>-2.666140021724104E-4</v>
      </c>
      <c r="J49" s="44">
        <f t="shared" si="8"/>
        <v>703</v>
      </c>
    </row>
    <row r="50" spans="1:10">
      <c r="A50" s="81">
        <v>55</v>
      </c>
      <c r="B50" s="88" t="s">
        <v>50</v>
      </c>
      <c r="C50" s="45">
        <v>109138</v>
      </c>
      <c r="D50" s="45">
        <v>118562</v>
      </c>
      <c r="E50" s="45">
        <v>119091</v>
      </c>
      <c r="F50" s="75">
        <f t="shared" si="5"/>
        <v>3.2225296469426276E-2</v>
      </c>
      <c r="G50" s="75">
        <f t="shared" si="6"/>
        <v>9.1196466858472755E-2</v>
      </c>
      <c r="H50" s="45">
        <f t="shared" si="7"/>
        <v>9953</v>
      </c>
      <c r="I50" s="77">
        <f t="shared" si="4"/>
        <v>3.2760606958296301E-2</v>
      </c>
      <c r="J50" s="44">
        <f t="shared" si="8"/>
        <v>529</v>
      </c>
    </row>
    <row r="51" spans="1:10">
      <c r="A51" s="81">
        <v>56</v>
      </c>
      <c r="B51" s="88" t="s">
        <v>51</v>
      </c>
      <c r="C51" s="45">
        <v>138535</v>
      </c>
      <c r="D51" s="45">
        <v>166194</v>
      </c>
      <c r="E51" s="45">
        <v>156451</v>
      </c>
      <c r="F51" s="75">
        <f t="shared" si="5"/>
        <v>4.2334684047813938E-2</v>
      </c>
      <c r="G51" s="75">
        <f t="shared" si="6"/>
        <v>0.12932471938499296</v>
      </c>
      <c r="H51" s="45">
        <f t="shared" si="7"/>
        <v>17916</v>
      </c>
      <c r="I51" s="77">
        <f t="shared" si="4"/>
        <v>5.8971067443467959E-2</v>
      </c>
      <c r="J51" s="44">
        <f t="shared" si="8"/>
        <v>-9743</v>
      </c>
    </row>
    <row r="52" spans="1:10">
      <c r="A52" s="81">
        <v>58</v>
      </c>
      <c r="B52" s="88" t="s">
        <v>52</v>
      </c>
      <c r="C52" s="45">
        <v>6303</v>
      </c>
      <c r="D52" s="45">
        <v>6708</v>
      </c>
      <c r="E52" s="45">
        <v>6741</v>
      </c>
      <c r="F52" s="75">
        <f t="shared" si="5"/>
        <v>1.8240733850618646E-3</v>
      </c>
      <c r="G52" s="75">
        <f t="shared" si="6"/>
        <v>6.9490718705378388E-2</v>
      </c>
      <c r="H52" s="45">
        <f t="shared" si="7"/>
        <v>438</v>
      </c>
      <c r="I52" s="77">
        <f t="shared" si="4"/>
        <v>1.4416905302656266E-3</v>
      </c>
      <c r="J52" s="44">
        <f t="shared" si="8"/>
        <v>33</v>
      </c>
    </row>
    <row r="53" spans="1:10">
      <c r="A53" s="81">
        <v>59</v>
      </c>
      <c r="B53" s="88" t="s">
        <v>53</v>
      </c>
      <c r="C53" s="45">
        <v>8198</v>
      </c>
      <c r="D53" s="45">
        <v>8534</v>
      </c>
      <c r="E53" s="45">
        <v>8159</v>
      </c>
      <c r="F53" s="75">
        <f t="shared" si="5"/>
        <v>2.2077755153122316E-3</v>
      </c>
      <c r="G53" s="75">
        <f t="shared" si="6"/>
        <v>-4.7572578677726272E-3</v>
      </c>
      <c r="H53" s="45">
        <f t="shared" si="7"/>
        <v>-39</v>
      </c>
      <c r="I53" s="77">
        <f t="shared" si="4"/>
        <v>-1.2836970474967908E-4</v>
      </c>
      <c r="J53" s="44">
        <f t="shared" si="8"/>
        <v>-375</v>
      </c>
    </row>
    <row r="54" spans="1:10">
      <c r="A54" s="81">
        <v>60</v>
      </c>
      <c r="B54" s="88" t="s">
        <v>54</v>
      </c>
      <c r="C54" s="45">
        <v>2559</v>
      </c>
      <c r="D54" s="45">
        <v>2798</v>
      </c>
      <c r="E54" s="45">
        <v>2693</v>
      </c>
      <c r="F54" s="75">
        <f t="shared" si="5"/>
        <v>7.2870933481257992E-4</v>
      </c>
      <c r="G54" s="75">
        <f t="shared" si="6"/>
        <v>5.23642047674873E-2</v>
      </c>
      <c r="H54" s="45">
        <f t="shared" si="7"/>
        <v>134</v>
      </c>
      <c r="I54" s="77">
        <f t="shared" si="4"/>
        <v>4.4106513939633321E-4</v>
      </c>
      <c r="J54" s="44">
        <f t="shared" si="8"/>
        <v>-105</v>
      </c>
    </row>
    <row r="55" spans="1:10">
      <c r="A55" s="81">
        <v>61</v>
      </c>
      <c r="B55" s="88" t="s">
        <v>55</v>
      </c>
      <c r="C55" s="45">
        <v>7137</v>
      </c>
      <c r="D55" s="45">
        <v>7006</v>
      </c>
      <c r="E55" s="45">
        <v>6627</v>
      </c>
      <c r="F55" s="75">
        <f t="shared" si="5"/>
        <v>1.7932256820657137E-3</v>
      </c>
      <c r="G55" s="75">
        <f t="shared" si="6"/>
        <v>-7.1458596048759981E-2</v>
      </c>
      <c r="H55" s="45">
        <f t="shared" si="7"/>
        <v>-510</v>
      </c>
      <c r="I55" s="77">
        <f t="shared" si="4"/>
        <v>-1.6786807544188801E-3</v>
      </c>
      <c r="J55" s="44">
        <f t="shared" si="8"/>
        <v>-379</v>
      </c>
    </row>
    <row r="56" spans="1:10">
      <c r="A56" s="81">
        <v>62</v>
      </c>
      <c r="B56" s="88" t="s">
        <v>56</v>
      </c>
      <c r="C56" s="45">
        <v>21001</v>
      </c>
      <c r="D56" s="45">
        <v>22212</v>
      </c>
      <c r="E56" s="45">
        <v>22864</v>
      </c>
      <c r="F56" s="75">
        <f t="shared" si="5"/>
        <v>6.1868586079297542E-3</v>
      </c>
      <c r="G56" s="75">
        <f t="shared" si="6"/>
        <v>8.87100614256464E-2</v>
      </c>
      <c r="H56" s="45">
        <f t="shared" si="7"/>
        <v>1863</v>
      </c>
      <c r="I56" s="77">
        <f t="shared" si="4"/>
        <v>6.1321220499654392E-3</v>
      </c>
      <c r="J56" s="44">
        <f t="shared" si="8"/>
        <v>652</v>
      </c>
    </row>
    <row r="57" spans="1:10">
      <c r="A57" s="81">
        <v>63</v>
      </c>
      <c r="B57" s="88" t="s">
        <v>57</v>
      </c>
      <c r="C57" s="45">
        <v>30866</v>
      </c>
      <c r="D57" s="45">
        <v>34024</v>
      </c>
      <c r="E57" s="45">
        <v>33333</v>
      </c>
      <c r="F57" s="75">
        <f t="shared" si="5"/>
        <v>9.0197059997429354E-3</v>
      </c>
      <c r="G57" s="75">
        <f t="shared" si="6"/>
        <v>7.9926132313872869E-2</v>
      </c>
      <c r="H57" s="45">
        <f t="shared" si="7"/>
        <v>2467</v>
      </c>
      <c r="I57" s="77">
        <f t="shared" si="4"/>
        <v>8.120206708139956E-3</v>
      </c>
      <c r="J57" s="44">
        <f t="shared" si="8"/>
        <v>-691</v>
      </c>
    </row>
    <row r="58" spans="1:10">
      <c r="A58" s="81">
        <v>64</v>
      </c>
      <c r="B58" s="88" t="s">
        <v>58</v>
      </c>
      <c r="C58" s="45">
        <v>44036</v>
      </c>
      <c r="D58" s="45">
        <v>43128</v>
      </c>
      <c r="E58" s="45">
        <v>42767</v>
      </c>
      <c r="F58" s="75">
        <f t="shared" si="5"/>
        <v>1.157248871961738E-2</v>
      </c>
      <c r="G58" s="75">
        <f t="shared" si="6"/>
        <v>-2.8817331274411846E-2</v>
      </c>
      <c r="H58" s="45">
        <f t="shared" si="7"/>
        <v>-1269</v>
      </c>
      <c r="I58" s="77">
        <f t="shared" si="4"/>
        <v>-4.1769527007010964E-3</v>
      </c>
      <c r="J58" s="44">
        <f t="shared" si="8"/>
        <v>-361</v>
      </c>
    </row>
    <row r="59" spans="1:10">
      <c r="A59" s="81">
        <v>65</v>
      </c>
      <c r="B59" s="88" t="s">
        <v>59</v>
      </c>
      <c r="C59" s="45">
        <v>13852</v>
      </c>
      <c r="D59" s="45">
        <v>13767</v>
      </c>
      <c r="E59" s="45">
        <v>13800</v>
      </c>
      <c r="F59" s="75">
        <f t="shared" si="5"/>
        <v>3.7341956258498338E-3</v>
      </c>
      <c r="G59" s="75">
        <f t="shared" si="6"/>
        <v>-3.7539705457695638E-3</v>
      </c>
      <c r="H59" s="45">
        <f t="shared" si="7"/>
        <v>-52</v>
      </c>
      <c r="I59" s="77">
        <f t="shared" si="4"/>
        <v>-1.7115960633290543E-4</v>
      </c>
      <c r="J59" s="44">
        <f t="shared" si="8"/>
        <v>33</v>
      </c>
    </row>
    <row r="60" spans="1:10">
      <c r="A60" s="81">
        <v>66</v>
      </c>
      <c r="B60" s="88" t="s">
        <v>60</v>
      </c>
      <c r="C60" s="45">
        <v>22198</v>
      </c>
      <c r="D60" s="45">
        <v>23756</v>
      </c>
      <c r="E60" s="45">
        <v>24026</v>
      </c>
      <c r="F60" s="75">
        <f t="shared" si="5"/>
        <v>6.501288703381747E-3</v>
      </c>
      <c r="G60" s="75">
        <f t="shared" si="6"/>
        <v>8.2349761239751323E-2</v>
      </c>
      <c r="H60" s="45">
        <f t="shared" si="7"/>
        <v>1828</v>
      </c>
      <c r="I60" s="77">
        <f t="shared" si="4"/>
        <v>6.0169184687798296E-3</v>
      </c>
      <c r="J60" s="44">
        <f t="shared" si="8"/>
        <v>270</v>
      </c>
    </row>
    <row r="61" spans="1:10">
      <c r="A61" s="81">
        <v>68</v>
      </c>
      <c r="B61" s="88" t="s">
        <v>61</v>
      </c>
      <c r="C61" s="45">
        <v>18010</v>
      </c>
      <c r="D61" s="45">
        <v>24212</v>
      </c>
      <c r="E61" s="45">
        <v>23521</v>
      </c>
      <c r="F61" s="75">
        <f t="shared" si="5"/>
        <v>6.3646387909865173E-3</v>
      </c>
      <c r="G61" s="75">
        <f t="shared" si="6"/>
        <v>0.3059966685174903</v>
      </c>
      <c r="H61" s="45">
        <f t="shared" si="7"/>
        <v>5511</v>
      </c>
      <c r="I61" s="77">
        <f t="shared" si="4"/>
        <v>1.8139626740396958E-2</v>
      </c>
      <c r="J61" s="44">
        <f t="shared" si="8"/>
        <v>-691</v>
      </c>
    </row>
    <row r="62" spans="1:10">
      <c r="A62" s="81">
        <v>69</v>
      </c>
      <c r="B62" s="88" t="s">
        <v>62</v>
      </c>
      <c r="C62" s="45">
        <v>70498</v>
      </c>
      <c r="D62" s="45">
        <v>74967</v>
      </c>
      <c r="E62" s="45">
        <v>75472</v>
      </c>
      <c r="F62" s="75">
        <f t="shared" si="5"/>
        <v>2.0422261758995554E-2</v>
      </c>
      <c r="G62" s="75">
        <f t="shared" si="6"/>
        <v>7.0555193055122131E-2</v>
      </c>
      <c r="H62" s="45">
        <f t="shared" si="7"/>
        <v>4974</v>
      </c>
      <c r="I62" s="77">
        <f t="shared" si="4"/>
        <v>1.6372074651920608E-2</v>
      </c>
      <c r="J62" s="44">
        <f t="shared" si="8"/>
        <v>505</v>
      </c>
    </row>
    <row r="63" spans="1:10">
      <c r="A63" s="81">
        <v>70</v>
      </c>
      <c r="B63" s="88" t="s">
        <v>63</v>
      </c>
      <c r="C63" s="45">
        <v>91751</v>
      </c>
      <c r="D63" s="45">
        <v>90285</v>
      </c>
      <c r="E63" s="45">
        <v>89635</v>
      </c>
      <c r="F63" s="75">
        <f t="shared" si="5"/>
        <v>2.4254682965438396E-2</v>
      </c>
      <c r="G63" s="75">
        <f t="shared" si="6"/>
        <v>-2.3062418938213206E-2</v>
      </c>
      <c r="H63" s="45">
        <f t="shared" si="7"/>
        <v>-2116</v>
      </c>
      <c r="I63" s="77">
        <f t="shared" si="4"/>
        <v>-6.9648793653928438E-3</v>
      </c>
      <c r="J63" s="44">
        <f t="shared" si="8"/>
        <v>-650</v>
      </c>
    </row>
    <row r="64" spans="1:10">
      <c r="A64" s="81">
        <v>71</v>
      </c>
      <c r="B64" s="88" t="s">
        <v>64</v>
      </c>
      <c r="C64" s="45">
        <v>42084</v>
      </c>
      <c r="D64" s="45">
        <v>45417</v>
      </c>
      <c r="E64" s="45">
        <v>46420</v>
      </c>
      <c r="F64" s="75">
        <f t="shared" si="5"/>
        <v>1.2560968184923861E-2</v>
      </c>
      <c r="G64" s="75">
        <f t="shared" si="6"/>
        <v>0.10303203117574375</v>
      </c>
      <c r="H64" s="45">
        <f t="shared" si="7"/>
        <v>4336</v>
      </c>
      <c r="I64" s="77">
        <f t="shared" si="4"/>
        <v>1.4272077943451499E-2</v>
      </c>
      <c r="J64" s="44">
        <f t="shared" si="8"/>
        <v>1003</v>
      </c>
    </row>
    <row r="65" spans="1:10">
      <c r="A65" s="81">
        <v>72</v>
      </c>
      <c r="B65" s="88" t="s">
        <v>65</v>
      </c>
      <c r="C65" s="45">
        <v>3610</v>
      </c>
      <c r="D65" s="45">
        <v>3090</v>
      </c>
      <c r="E65" s="45">
        <v>3389</v>
      </c>
      <c r="F65" s="75">
        <f t="shared" si="5"/>
        <v>9.1704267942065848E-4</v>
      </c>
      <c r="G65" s="75">
        <f t="shared" si="6"/>
        <v>-6.1218836565096954E-2</v>
      </c>
      <c r="H65" s="45">
        <f t="shared" si="7"/>
        <v>-221</v>
      </c>
      <c r="I65" s="77">
        <f t="shared" si="4"/>
        <v>-7.2742832691484807E-4</v>
      </c>
      <c r="J65" s="44">
        <f t="shared" si="8"/>
        <v>299</v>
      </c>
    </row>
    <row r="66" spans="1:10">
      <c r="A66" s="81">
        <v>73</v>
      </c>
      <c r="B66" s="88" t="s">
        <v>66</v>
      </c>
      <c r="C66" s="45">
        <v>26622</v>
      </c>
      <c r="D66" s="45">
        <v>26639</v>
      </c>
      <c r="E66" s="45">
        <v>28768</v>
      </c>
      <c r="F66" s="75">
        <f t="shared" ref="F66:F90" si="9">E66/$E$90</f>
        <v>7.7844449104672482E-3</v>
      </c>
      <c r="G66" s="75">
        <f t="shared" ref="G66:G90" si="10">(E66-C66)/C66</f>
        <v>8.0610021786492375E-2</v>
      </c>
      <c r="H66" s="45">
        <f t="shared" ref="H66:H90" si="11">E66-C66</f>
        <v>2146</v>
      </c>
      <c r="I66" s="77">
        <f t="shared" si="4"/>
        <v>7.0636252921233668E-3</v>
      </c>
      <c r="J66" s="44">
        <f t="shared" si="8"/>
        <v>2129</v>
      </c>
    </row>
    <row r="67" spans="1:10">
      <c r="A67" s="81">
        <v>74</v>
      </c>
      <c r="B67" s="88" t="s">
        <v>67</v>
      </c>
      <c r="C67" s="45">
        <v>8735</v>
      </c>
      <c r="D67" s="45">
        <v>10383</v>
      </c>
      <c r="E67" s="45">
        <v>11030</v>
      </c>
      <c r="F67" s="75">
        <f t="shared" si="9"/>
        <v>2.9846505618205555E-3</v>
      </c>
      <c r="G67" s="75">
        <f t="shared" si="10"/>
        <v>0.26273611906124783</v>
      </c>
      <c r="H67" s="45">
        <f t="shared" si="11"/>
        <v>2295</v>
      </c>
      <c r="I67" s="77">
        <f t="shared" ref="I67:I90" si="12">H67/$H$90</f>
        <v>7.5540633948849613E-3</v>
      </c>
      <c r="J67" s="44">
        <f t="shared" ref="J67:J90" si="13">E67-D67</f>
        <v>647</v>
      </c>
    </row>
    <row r="68" spans="1:10">
      <c r="A68" s="81">
        <v>75</v>
      </c>
      <c r="B68" s="88" t="s">
        <v>68</v>
      </c>
      <c r="C68" s="45">
        <v>2684</v>
      </c>
      <c r="D68" s="45">
        <v>2764</v>
      </c>
      <c r="E68" s="45">
        <v>2833</v>
      </c>
      <c r="F68" s="75">
        <f t="shared" si="9"/>
        <v>7.6659247884294053E-4</v>
      </c>
      <c r="G68" s="75">
        <f t="shared" si="10"/>
        <v>5.5514157973174369E-2</v>
      </c>
      <c r="H68" s="45">
        <f t="shared" si="11"/>
        <v>149</v>
      </c>
      <c r="I68" s="77">
        <f t="shared" si="12"/>
        <v>4.9043810276159442E-4</v>
      </c>
      <c r="J68" s="44">
        <f t="shared" si="13"/>
        <v>69</v>
      </c>
    </row>
    <row r="69" spans="1:10">
      <c r="A69" s="81">
        <v>77</v>
      </c>
      <c r="B69" s="88" t="s">
        <v>69</v>
      </c>
      <c r="C69" s="45">
        <v>6037</v>
      </c>
      <c r="D69" s="45">
        <v>6180</v>
      </c>
      <c r="E69" s="45">
        <v>6244</v>
      </c>
      <c r="F69" s="75">
        <f t="shared" si="9"/>
        <v>1.6895882237540842E-3</v>
      </c>
      <c r="G69" s="75">
        <f t="shared" si="10"/>
        <v>3.4288553917508693E-2</v>
      </c>
      <c r="H69" s="45">
        <f t="shared" si="11"/>
        <v>207</v>
      </c>
      <c r="I69" s="77">
        <f t="shared" si="12"/>
        <v>6.8134689444060436E-4</v>
      </c>
      <c r="J69" s="44">
        <f t="shared" si="13"/>
        <v>64</v>
      </c>
    </row>
    <row r="70" spans="1:10">
      <c r="A70" s="81">
        <v>78</v>
      </c>
      <c r="B70" s="88" t="s">
        <v>70</v>
      </c>
      <c r="C70" s="45">
        <v>15634</v>
      </c>
      <c r="D70" s="45">
        <v>18610</v>
      </c>
      <c r="E70" s="45">
        <v>22623</v>
      </c>
      <c r="F70" s="75">
        <f t="shared" si="9"/>
        <v>6.1216454814203474E-3</v>
      </c>
      <c r="G70" s="75">
        <f t="shared" si="10"/>
        <v>0.4470385058206473</v>
      </c>
      <c r="H70" s="45">
        <f t="shared" si="11"/>
        <v>6989</v>
      </c>
      <c r="I70" s="77">
        <f t="shared" si="12"/>
        <v>2.3004509397320693E-2</v>
      </c>
      <c r="J70" s="44">
        <f t="shared" si="13"/>
        <v>4013</v>
      </c>
    </row>
    <row r="71" spans="1:10">
      <c r="A71" s="81">
        <v>79</v>
      </c>
      <c r="B71" s="88" t="s">
        <v>71</v>
      </c>
      <c r="C71" s="45">
        <v>22838</v>
      </c>
      <c r="D71" s="45">
        <v>23329</v>
      </c>
      <c r="E71" s="45">
        <v>23665</v>
      </c>
      <c r="F71" s="75">
        <f t="shared" si="9"/>
        <v>6.4036043105606026E-3</v>
      </c>
      <c r="G71" s="75">
        <f t="shared" si="10"/>
        <v>3.6211577195901568E-2</v>
      </c>
      <c r="H71" s="45">
        <f t="shared" si="11"/>
        <v>827</v>
      </c>
      <c r="I71" s="77">
        <f t="shared" si="12"/>
        <v>2.7220960468713998E-3</v>
      </c>
      <c r="J71" s="44">
        <f t="shared" si="13"/>
        <v>336</v>
      </c>
    </row>
    <row r="72" spans="1:10">
      <c r="A72" s="81">
        <v>80</v>
      </c>
      <c r="B72" s="88" t="s">
        <v>72</v>
      </c>
      <c r="C72" s="45">
        <v>26507</v>
      </c>
      <c r="D72" s="45">
        <v>30152</v>
      </c>
      <c r="E72" s="45">
        <v>29650</v>
      </c>
      <c r="F72" s="75">
        <f t="shared" si="9"/>
        <v>8.0231087178585202E-3</v>
      </c>
      <c r="G72" s="75">
        <f t="shared" si="10"/>
        <v>0.11857245255970121</v>
      </c>
      <c r="H72" s="45">
        <f t="shared" si="11"/>
        <v>3143</v>
      </c>
      <c r="I72" s="77">
        <f t="shared" si="12"/>
        <v>1.0345281590467726E-2</v>
      </c>
      <c r="J72" s="44">
        <f t="shared" si="13"/>
        <v>-502</v>
      </c>
    </row>
    <row r="73" spans="1:10">
      <c r="A73" s="81">
        <v>81</v>
      </c>
      <c r="B73" s="88" t="s">
        <v>73</v>
      </c>
      <c r="C73" s="45">
        <v>157879</v>
      </c>
      <c r="D73" s="45">
        <v>222552</v>
      </c>
      <c r="E73" s="45">
        <v>175643</v>
      </c>
      <c r="F73" s="75">
        <f t="shared" si="9"/>
        <v>4.7527921906604521E-2</v>
      </c>
      <c r="G73" s="75">
        <f t="shared" si="10"/>
        <v>0.11251654748256576</v>
      </c>
      <c r="H73" s="45">
        <f t="shared" si="11"/>
        <v>17764</v>
      </c>
      <c r="I73" s="77">
        <f t="shared" si="12"/>
        <v>5.8470754748033309E-2</v>
      </c>
      <c r="J73" s="44">
        <f t="shared" si="13"/>
        <v>-46909</v>
      </c>
    </row>
    <row r="74" spans="1:10">
      <c r="A74" s="81">
        <v>82</v>
      </c>
      <c r="B74" s="88" t="s">
        <v>74</v>
      </c>
      <c r="C74" s="45">
        <v>148547</v>
      </c>
      <c r="D74" s="45">
        <v>160961</v>
      </c>
      <c r="E74" s="45">
        <v>162450</v>
      </c>
      <c r="F74" s="75">
        <f t="shared" si="9"/>
        <v>4.3957976769514892E-2</v>
      </c>
      <c r="G74" s="75">
        <f t="shared" si="10"/>
        <v>9.3593273509394337E-2</v>
      </c>
      <c r="H74" s="45">
        <f t="shared" si="11"/>
        <v>13903</v>
      </c>
      <c r="I74" s="77">
        <f t="shared" si="12"/>
        <v>4.5762153977815079E-2</v>
      </c>
      <c r="J74" s="44">
        <f t="shared" si="13"/>
        <v>1489</v>
      </c>
    </row>
    <row r="75" spans="1:10">
      <c r="A75" s="81">
        <v>84</v>
      </c>
      <c r="B75" s="88" t="s">
        <v>75</v>
      </c>
      <c r="C75" s="45">
        <v>2082</v>
      </c>
      <c r="D75" s="45">
        <v>4753</v>
      </c>
      <c r="E75" s="45">
        <v>4325</v>
      </c>
      <c r="F75" s="75">
        <f t="shared" si="9"/>
        <v>1.1703185566522124E-3</v>
      </c>
      <c r="G75" s="75">
        <f t="shared" si="10"/>
        <v>1.0773294908741595</v>
      </c>
      <c r="H75" s="45">
        <f t="shared" si="11"/>
        <v>2243</v>
      </c>
      <c r="I75" s="77">
        <f t="shared" si="12"/>
        <v>7.3829037885520558E-3</v>
      </c>
      <c r="J75" s="44">
        <f t="shared" si="13"/>
        <v>-428</v>
      </c>
    </row>
    <row r="76" spans="1:10">
      <c r="A76" s="81">
        <v>85</v>
      </c>
      <c r="B76" s="88" t="s">
        <v>76</v>
      </c>
      <c r="C76" s="45">
        <v>324554</v>
      </c>
      <c r="D76" s="45">
        <v>407457</v>
      </c>
      <c r="E76" s="45">
        <v>395164</v>
      </c>
      <c r="F76" s="75">
        <f t="shared" si="9"/>
        <v>0.10692896234009593</v>
      </c>
      <c r="G76" s="75">
        <f t="shared" si="10"/>
        <v>0.21756009785736735</v>
      </c>
      <c r="H76" s="45">
        <f t="shared" si="11"/>
        <v>70610</v>
      </c>
      <c r="I76" s="77">
        <f t="shared" si="12"/>
        <v>0.23241499621473949</v>
      </c>
      <c r="J76" s="44">
        <f t="shared" si="13"/>
        <v>-12293</v>
      </c>
    </row>
    <row r="77" spans="1:10">
      <c r="A77" s="81">
        <v>86</v>
      </c>
      <c r="B77" s="88" t="s">
        <v>77</v>
      </c>
      <c r="C77" s="45">
        <v>155324</v>
      </c>
      <c r="D77" s="45">
        <v>168300</v>
      </c>
      <c r="E77" s="45">
        <v>169640</v>
      </c>
      <c r="F77" s="75">
        <f t="shared" si="9"/>
        <v>4.5903546809359839E-2</v>
      </c>
      <c r="G77" s="75">
        <f t="shared" si="10"/>
        <v>9.2168628157915072E-2</v>
      </c>
      <c r="H77" s="45">
        <f t="shared" si="11"/>
        <v>14316</v>
      </c>
      <c r="I77" s="77">
        <f t="shared" si="12"/>
        <v>4.7121556235805273E-2</v>
      </c>
      <c r="J77" s="44">
        <f t="shared" si="13"/>
        <v>1340</v>
      </c>
    </row>
    <row r="78" spans="1:10">
      <c r="A78" s="81">
        <v>87</v>
      </c>
      <c r="B78" s="88" t="s">
        <v>78</v>
      </c>
      <c r="C78" s="44">
        <v>12747</v>
      </c>
      <c r="D78" s="45">
        <v>15260</v>
      </c>
      <c r="E78" s="44">
        <v>15665</v>
      </c>
      <c r="F78" s="75">
        <f t="shared" si="9"/>
        <v>4.2388532231114242E-3</v>
      </c>
      <c r="G78" s="75">
        <f t="shared" si="10"/>
        <v>0.22891660782929316</v>
      </c>
      <c r="H78" s="45">
        <f t="shared" si="11"/>
        <v>2918</v>
      </c>
      <c r="I78" s="77">
        <f t="shared" si="12"/>
        <v>9.6046871399888094E-3</v>
      </c>
      <c r="J78" s="44">
        <f t="shared" si="13"/>
        <v>405</v>
      </c>
    </row>
    <row r="79" spans="1:10">
      <c r="A79" s="81">
        <v>88</v>
      </c>
      <c r="B79" s="88" t="s">
        <v>79</v>
      </c>
      <c r="C79" s="44">
        <v>23189</v>
      </c>
      <c r="D79" s="45">
        <v>26946</v>
      </c>
      <c r="E79" s="44">
        <v>25201</v>
      </c>
      <c r="F79" s="75">
        <f t="shared" si="9"/>
        <v>6.8192365193508455E-3</v>
      </c>
      <c r="G79" s="75">
        <f t="shared" si="10"/>
        <v>8.6765276639786101E-2</v>
      </c>
      <c r="H79" s="45">
        <f t="shared" si="11"/>
        <v>2012</v>
      </c>
      <c r="I79" s="77">
        <f t="shared" si="12"/>
        <v>6.6225601527270337E-3</v>
      </c>
      <c r="J79" s="44">
        <f t="shared" si="13"/>
        <v>-1745</v>
      </c>
    </row>
    <row r="80" spans="1:10">
      <c r="A80" s="81">
        <v>90</v>
      </c>
      <c r="B80" s="88" t="s">
        <v>80</v>
      </c>
      <c r="C80" s="44">
        <v>4661</v>
      </c>
      <c r="D80" s="45">
        <v>5203</v>
      </c>
      <c r="E80" s="44">
        <v>5217</v>
      </c>
      <c r="F80" s="75">
        <f t="shared" si="9"/>
        <v>1.4116883029027959E-3</v>
      </c>
      <c r="G80" s="75">
        <f t="shared" si="10"/>
        <v>0.11928770650075091</v>
      </c>
      <c r="H80" s="45">
        <f t="shared" si="11"/>
        <v>556</v>
      </c>
      <c r="I80" s="77">
        <f t="shared" si="12"/>
        <v>1.8300911754056811E-3</v>
      </c>
      <c r="J80" s="44">
        <f t="shared" si="13"/>
        <v>14</v>
      </c>
    </row>
    <row r="81" spans="1:10">
      <c r="A81" s="81">
        <v>91</v>
      </c>
      <c r="B81" s="88" t="s">
        <v>81</v>
      </c>
      <c r="C81" s="44">
        <v>858</v>
      </c>
      <c r="D81" s="45">
        <v>991</v>
      </c>
      <c r="E81" s="44">
        <v>941</v>
      </c>
      <c r="F81" s="75">
        <f t="shared" si="9"/>
        <v>2.5462884666120969E-4</v>
      </c>
      <c r="G81" s="75">
        <f t="shared" si="10"/>
        <v>9.6736596736596736E-2</v>
      </c>
      <c r="H81" s="45">
        <f t="shared" si="11"/>
        <v>83</v>
      </c>
      <c r="I81" s="77">
        <f t="shared" si="12"/>
        <v>2.7319706395444524E-4</v>
      </c>
      <c r="J81" s="44">
        <f t="shared" si="13"/>
        <v>-50</v>
      </c>
    </row>
    <row r="82" spans="1:10">
      <c r="A82" s="81">
        <v>92</v>
      </c>
      <c r="B82" s="88" t="s">
        <v>82</v>
      </c>
      <c r="C82" s="44">
        <v>3118</v>
      </c>
      <c r="D82" s="45">
        <v>3102</v>
      </c>
      <c r="E82" s="44">
        <v>3103</v>
      </c>
      <c r="F82" s="75">
        <f t="shared" si="9"/>
        <v>8.3965282804435029E-4</v>
      </c>
      <c r="G82" s="75">
        <f t="shared" si="10"/>
        <v>-4.8107761385503527E-3</v>
      </c>
      <c r="H82" s="45">
        <f t="shared" si="11"/>
        <v>-15</v>
      </c>
      <c r="I82" s="77">
        <f t="shared" si="12"/>
        <v>-4.9372963365261182E-5</v>
      </c>
      <c r="J82" s="44">
        <f t="shared" si="13"/>
        <v>1</v>
      </c>
    </row>
    <row r="83" spans="1:10">
      <c r="A83" s="81">
        <v>93</v>
      </c>
      <c r="B83" s="88" t="s">
        <v>83</v>
      </c>
      <c r="C83" s="44">
        <v>12209</v>
      </c>
      <c r="D83" s="45">
        <v>13409</v>
      </c>
      <c r="E83" s="44">
        <v>13625</v>
      </c>
      <c r="F83" s="75">
        <f t="shared" si="9"/>
        <v>3.6868416958118831E-3</v>
      </c>
      <c r="G83" s="75">
        <f t="shared" si="10"/>
        <v>0.11598001474322221</v>
      </c>
      <c r="H83" s="45">
        <f t="shared" si="11"/>
        <v>1416</v>
      </c>
      <c r="I83" s="77">
        <f t="shared" si="12"/>
        <v>4.6608077416806556E-3</v>
      </c>
      <c r="J83" s="44">
        <f t="shared" si="13"/>
        <v>216</v>
      </c>
    </row>
    <row r="84" spans="1:10">
      <c r="A84" s="81">
        <v>94</v>
      </c>
      <c r="B84" s="88" t="s">
        <v>84</v>
      </c>
      <c r="C84" s="44">
        <v>16237</v>
      </c>
      <c r="D84" s="45">
        <v>18568</v>
      </c>
      <c r="E84" s="44">
        <v>18271</v>
      </c>
      <c r="F84" s="75">
        <f t="shared" si="9"/>
        <v>4.9440208898479943E-3</v>
      </c>
      <c r="G84" s="75">
        <f t="shared" si="10"/>
        <v>0.12526944632629181</v>
      </c>
      <c r="H84" s="45">
        <f t="shared" si="11"/>
        <v>2034</v>
      </c>
      <c r="I84" s="77">
        <f t="shared" si="12"/>
        <v>6.6949738323294162E-3</v>
      </c>
      <c r="J84" s="44">
        <f t="shared" si="13"/>
        <v>-297</v>
      </c>
    </row>
    <row r="85" spans="1:10">
      <c r="A85" s="81">
        <v>95</v>
      </c>
      <c r="B85" s="88" t="s">
        <v>85</v>
      </c>
      <c r="C85" s="44">
        <v>14323</v>
      </c>
      <c r="D85" s="45">
        <v>13812</v>
      </c>
      <c r="E85" s="44">
        <v>13732</v>
      </c>
      <c r="F85" s="75">
        <f t="shared" si="9"/>
        <v>3.7157952416065161E-3</v>
      </c>
      <c r="G85" s="75">
        <f t="shared" si="10"/>
        <v>-4.1262305382950497E-2</v>
      </c>
      <c r="H85" s="45">
        <f t="shared" si="11"/>
        <v>-591</v>
      </c>
      <c r="I85" s="77">
        <f t="shared" si="12"/>
        <v>-1.9452947565912907E-3</v>
      </c>
      <c r="J85" s="44">
        <f t="shared" si="13"/>
        <v>-80</v>
      </c>
    </row>
    <row r="86" spans="1:10">
      <c r="A86" s="81">
        <v>96</v>
      </c>
      <c r="B86" s="88" t="s">
        <v>86</v>
      </c>
      <c r="C86" s="44">
        <v>46278</v>
      </c>
      <c r="D86" s="45">
        <v>50300</v>
      </c>
      <c r="E86" s="44">
        <v>47973</v>
      </c>
      <c r="F86" s="75">
        <f t="shared" si="9"/>
        <v>1.2981200489774934E-2</v>
      </c>
      <c r="G86" s="75">
        <f t="shared" si="10"/>
        <v>3.6626474782834179E-2</v>
      </c>
      <c r="H86" s="45">
        <f t="shared" si="11"/>
        <v>1695</v>
      </c>
      <c r="I86" s="77">
        <f t="shared" si="12"/>
        <v>5.5791448602745134E-3</v>
      </c>
      <c r="J86" s="44">
        <f t="shared" si="13"/>
        <v>-2327</v>
      </c>
    </row>
    <row r="87" spans="1:10">
      <c r="A87" s="81">
        <v>97</v>
      </c>
      <c r="B87" s="88" t="s">
        <v>87</v>
      </c>
      <c r="C87" s="44">
        <v>27343</v>
      </c>
      <c r="D87" s="45">
        <v>30327</v>
      </c>
      <c r="E87" s="44">
        <v>29244</v>
      </c>
      <c r="F87" s="75">
        <f t="shared" si="9"/>
        <v>7.9132476001704741E-3</v>
      </c>
      <c r="G87" s="75">
        <f t="shared" si="10"/>
        <v>6.9524192663570197E-2</v>
      </c>
      <c r="H87" s="45">
        <f t="shared" si="11"/>
        <v>1901</v>
      </c>
      <c r="I87" s="77">
        <f t="shared" si="12"/>
        <v>6.2572002238241008E-3</v>
      </c>
      <c r="J87" s="44">
        <f t="shared" si="13"/>
        <v>-1083</v>
      </c>
    </row>
    <row r="88" spans="1:10">
      <c r="A88" s="81">
        <v>98</v>
      </c>
      <c r="B88" s="88" t="s">
        <v>88</v>
      </c>
      <c r="C88" s="44">
        <v>1313</v>
      </c>
      <c r="D88" s="45">
        <v>1141</v>
      </c>
      <c r="E88" s="44">
        <v>1271</v>
      </c>
      <c r="F88" s="75">
        <f t="shared" si="9"/>
        <v>3.4392482901848831E-4</v>
      </c>
      <c r="G88" s="75">
        <f t="shared" si="10"/>
        <v>-3.198781416603199E-2</v>
      </c>
      <c r="H88" s="45">
        <f t="shared" si="11"/>
        <v>-42</v>
      </c>
      <c r="I88" s="77">
        <f t="shared" si="12"/>
        <v>-1.3824429742273131E-4</v>
      </c>
      <c r="J88" s="44">
        <f t="shared" si="13"/>
        <v>130</v>
      </c>
    </row>
    <row r="89" spans="1:10" ht="15" thickBot="1">
      <c r="A89" s="81">
        <v>99</v>
      </c>
      <c r="B89" s="88" t="s">
        <v>89</v>
      </c>
      <c r="C89" s="44">
        <v>1551</v>
      </c>
      <c r="D89" s="45">
        <v>1705</v>
      </c>
      <c r="E89" s="44">
        <v>1669</v>
      </c>
      <c r="F89" s="75">
        <f t="shared" si="9"/>
        <v>4.5162119561908498E-4</v>
      </c>
      <c r="G89" s="75">
        <f t="shared" si="10"/>
        <v>7.6079948420373952E-2</v>
      </c>
      <c r="H89" s="45">
        <f t="shared" si="11"/>
        <v>118</v>
      </c>
      <c r="I89" s="77">
        <f t="shared" si="12"/>
        <v>3.8840064514005461E-4</v>
      </c>
      <c r="J89" s="44">
        <f t="shared" si="13"/>
        <v>-36</v>
      </c>
    </row>
    <row r="90" spans="1:10" s="11" customFormat="1" ht="15" thickBot="1">
      <c r="A90" s="122" t="s">
        <v>90</v>
      </c>
      <c r="B90" s="123"/>
      <c r="C90" s="83">
        <v>3391765</v>
      </c>
      <c r="D90" s="82">
        <v>3769995</v>
      </c>
      <c r="E90" s="83">
        <v>3695575</v>
      </c>
      <c r="F90" s="84">
        <f t="shared" si="9"/>
        <v>1</v>
      </c>
      <c r="G90" s="84">
        <f t="shared" si="10"/>
        <v>8.9572833023514306E-2</v>
      </c>
      <c r="H90" s="82">
        <f t="shared" si="11"/>
        <v>303810</v>
      </c>
      <c r="I90" s="85">
        <f t="shared" si="12"/>
        <v>1</v>
      </c>
      <c r="J90" s="83">
        <f t="shared" si="13"/>
        <v>-74420</v>
      </c>
    </row>
    <row r="91" spans="1:10" s="9" customFormat="1">
      <c r="C91" s="20"/>
      <c r="D91" s="8"/>
      <c r="E91" s="8"/>
      <c r="H91" s="21"/>
      <c r="I91" s="21"/>
    </row>
    <row r="92" spans="1:10">
      <c r="C92" s="8"/>
      <c r="D92" s="8"/>
      <c r="E92" s="8"/>
    </row>
  </sheetData>
  <mergeCells count="1">
    <mergeCell ref="A90:B90"/>
  </mergeCells>
  <pageMargins left="0.7" right="0.7" top="0.75" bottom="0.75" header="0.3" footer="0.3"/>
  <pageSetup paperSize="0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2060"/>
  </sheetPr>
  <dimension ref="A1:J27"/>
  <sheetViews>
    <sheetView workbookViewId="0">
      <pane ySplit="1" topLeftCell="A23" activePane="bottomLeft" state="frozen"/>
      <selection pane="bottomLeft" activeCell="B30" sqref="B30"/>
    </sheetView>
  </sheetViews>
  <sheetFormatPr defaultColWidth="8.81640625" defaultRowHeight="14.5"/>
  <cols>
    <col min="1" max="1" width="13.7265625" style="7" bestFit="1" customWidth="1"/>
    <col min="2" max="2" width="34.453125" style="7" bestFit="1" customWidth="1"/>
    <col min="3" max="3" width="12" style="7" customWidth="1"/>
    <col min="4" max="4" width="12" style="7" bestFit="1" customWidth="1"/>
    <col min="5" max="5" width="12" style="7" customWidth="1"/>
    <col min="6" max="6" width="22.54296875" style="7" customWidth="1"/>
    <col min="7" max="7" width="28.453125" style="7" customWidth="1"/>
    <col min="8" max="8" width="26.7265625" style="7" customWidth="1"/>
    <col min="9" max="9" width="20.26953125" style="7" customWidth="1"/>
    <col min="10" max="10" width="29" style="7" customWidth="1"/>
    <col min="11" max="16384" width="8.81640625" style="7"/>
  </cols>
  <sheetData>
    <row r="1" spans="1:10" ht="44" thickBot="1">
      <c r="A1" s="15" t="s">
        <v>1</v>
      </c>
      <c r="B1" s="6" t="s">
        <v>91</v>
      </c>
      <c r="C1" s="4">
        <v>41821</v>
      </c>
      <c r="D1" s="4">
        <v>42156</v>
      </c>
      <c r="E1" s="4">
        <v>42186</v>
      </c>
      <c r="F1" s="1" t="s">
        <v>283</v>
      </c>
      <c r="G1" s="1" t="s">
        <v>266</v>
      </c>
      <c r="H1" s="1" t="s">
        <v>267</v>
      </c>
      <c r="I1" s="1" t="s">
        <v>268</v>
      </c>
      <c r="J1" s="30" t="s">
        <v>269</v>
      </c>
    </row>
    <row r="2" spans="1:10">
      <c r="A2" s="86">
        <v>10</v>
      </c>
      <c r="B2" s="87" t="s">
        <v>10</v>
      </c>
      <c r="C2" s="72">
        <v>117895</v>
      </c>
      <c r="D2" s="72">
        <v>123238</v>
      </c>
      <c r="E2" s="110">
        <v>124816</v>
      </c>
      <c r="F2" s="74">
        <f t="shared" ref="F2:F26" si="0">E2/$E$26</f>
        <v>0.14935860616503924</v>
      </c>
      <c r="G2" s="74">
        <f t="shared" ref="G2:G26" si="1">(E2-C2)/C2</f>
        <v>5.8704779676831076E-2</v>
      </c>
      <c r="H2" s="72">
        <f t="shared" ref="H2:H26" si="2">E2-C2</f>
        <v>6921</v>
      </c>
      <c r="I2" s="76">
        <f>H2/$H$26</f>
        <v>0.27406644755078602</v>
      </c>
      <c r="J2" s="73">
        <f>E2-D2</f>
        <v>1578</v>
      </c>
    </row>
    <row r="3" spans="1:10">
      <c r="A3" s="81">
        <v>11</v>
      </c>
      <c r="B3" s="88" t="s">
        <v>11</v>
      </c>
      <c r="C3" s="45">
        <v>2275</v>
      </c>
      <c r="D3" s="45">
        <v>2674</v>
      </c>
      <c r="E3" s="111">
        <v>2682</v>
      </c>
      <c r="F3" s="75">
        <f t="shared" si="0"/>
        <v>3.2093624353819643E-3</v>
      </c>
      <c r="G3" s="75">
        <f t="shared" si="1"/>
        <v>0.1789010989010989</v>
      </c>
      <c r="H3" s="45">
        <f t="shared" si="2"/>
        <v>407</v>
      </c>
      <c r="I3" s="77">
        <f t="shared" ref="I3:I26" si="3">H3/$H$26</f>
        <v>1.6116897002336355E-2</v>
      </c>
      <c r="J3" s="44">
        <f t="shared" ref="J3:J26" si="4">E3-D3</f>
        <v>8</v>
      </c>
    </row>
    <row r="4" spans="1:10">
      <c r="A4" s="81">
        <v>12</v>
      </c>
      <c r="B4" s="88" t="s">
        <v>12</v>
      </c>
      <c r="C4" s="45">
        <v>574</v>
      </c>
      <c r="D4" s="45">
        <v>1155</v>
      </c>
      <c r="E4" s="111">
        <v>687</v>
      </c>
      <c r="F4" s="75">
        <f t="shared" si="0"/>
        <v>8.2208500861573807E-4</v>
      </c>
      <c r="G4" s="75">
        <f t="shared" si="1"/>
        <v>0.19686411149825783</v>
      </c>
      <c r="H4" s="45">
        <f t="shared" si="2"/>
        <v>113</v>
      </c>
      <c r="I4" s="77">
        <f t="shared" si="3"/>
        <v>4.4747158753415438E-3</v>
      </c>
      <c r="J4" s="44">
        <f t="shared" si="4"/>
        <v>-468</v>
      </c>
    </row>
    <row r="5" spans="1:10">
      <c r="A5" s="81">
        <v>13</v>
      </c>
      <c r="B5" s="88" t="s">
        <v>13</v>
      </c>
      <c r="C5" s="45">
        <v>125020</v>
      </c>
      <c r="D5" s="45">
        <v>122227</v>
      </c>
      <c r="E5" s="111">
        <v>120391</v>
      </c>
      <c r="F5" s="75">
        <f t="shared" si="0"/>
        <v>0.14406351713574575</v>
      </c>
      <c r="G5" s="75">
        <f t="shared" si="1"/>
        <v>-3.7026075827867544E-2</v>
      </c>
      <c r="H5" s="45">
        <f t="shared" si="2"/>
        <v>-4629</v>
      </c>
      <c r="I5" s="77">
        <f t="shared" si="3"/>
        <v>-0.18330495386686729</v>
      </c>
      <c r="J5" s="44">
        <f t="shared" si="4"/>
        <v>-1836</v>
      </c>
    </row>
    <row r="6" spans="1:10">
      <c r="A6" s="81">
        <v>14</v>
      </c>
      <c r="B6" s="88" t="s">
        <v>14</v>
      </c>
      <c r="C6" s="45">
        <v>238641</v>
      </c>
      <c r="D6" s="45">
        <v>240266</v>
      </c>
      <c r="E6" s="111">
        <v>235996</v>
      </c>
      <c r="F6" s="75">
        <f t="shared" si="0"/>
        <v>0.28239996170783077</v>
      </c>
      <c r="G6" s="75">
        <f t="shared" si="1"/>
        <v>-1.1083594185408207E-2</v>
      </c>
      <c r="H6" s="45">
        <f t="shared" si="2"/>
        <v>-2645</v>
      </c>
      <c r="I6" s="77">
        <f t="shared" si="3"/>
        <v>-0.10474003088741932</v>
      </c>
      <c r="J6" s="44">
        <f t="shared" si="4"/>
        <v>-4270</v>
      </c>
    </row>
    <row r="7" spans="1:10">
      <c r="A7" s="81">
        <v>15</v>
      </c>
      <c r="B7" s="88" t="s">
        <v>15</v>
      </c>
      <c r="C7" s="45">
        <v>12573</v>
      </c>
      <c r="D7" s="45">
        <v>12864</v>
      </c>
      <c r="E7" s="111">
        <v>12661</v>
      </c>
      <c r="F7" s="75">
        <f t="shared" si="0"/>
        <v>1.515053609036952E-2</v>
      </c>
      <c r="G7" s="75">
        <f t="shared" si="1"/>
        <v>6.99912510936133E-3</v>
      </c>
      <c r="H7" s="45">
        <f t="shared" si="2"/>
        <v>88</v>
      </c>
      <c r="I7" s="77">
        <f t="shared" si="3"/>
        <v>3.4847344869916447E-3</v>
      </c>
      <c r="J7" s="44">
        <f t="shared" si="4"/>
        <v>-203</v>
      </c>
    </row>
    <row r="8" spans="1:10">
      <c r="A8" s="81">
        <v>16</v>
      </c>
      <c r="B8" s="88" t="s">
        <v>16</v>
      </c>
      <c r="C8" s="45">
        <v>7252</v>
      </c>
      <c r="D8" s="45">
        <v>10331</v>
      </c>
      <c r="E8" s="111">
        <v>7909</v>
      </c>
      <c r="F8" s="75">
        <f t="shared" si="0"/>
        <v>9.464148956538387E-3</v>
      </c>
      <c r="G8" s="75">
        <f t="shared" si="1"/>
        <v>9.0595697738554887E-2</v>
      </c>
      <c r="H8" s="45">
        <f t="shared" si="2"/>
        <v>657</v>
      </c>
      <c r="I8" s="77">
        <f t="shared" si="3"/>
        <v>2.6016710885835348E-2</v>
      </c>
      <c r="J8" s="44">
        <f t="shared" si="4"/>
        <v>-2422</v>
      </c>
    </row>
    <row r="9" spans="1:10">
      <c r="A9" s="81">
        <v>17</v>
      </c>
      <c r="B9" s="88" t="s">
        <v>17</v>
      </c>
      <c r="C9" s="45">
        <v>8898</v>
      </c>
      <c r="D9" s="45">
        <v>9424</v>
      </c>
      <c r="E9" s="111">
        <v>9143</v>
      </c>
      <c r="F9" s="75">
        <f t="shared" si="0"/>
        <v>1.0940790733295042E-2</v>
      </c>
      <c r="G9" s="75">
        <f t="shared" si="1"/>
        <v>2.7534277365700157E-2</v>
      </c>
      <c r="H9" s="45">
        <f t="shared" si="2"/>
        <v>245</v>
      </c>
      <c r="I9" s="77">
        <f t="shared" si="3"/>
        <v>9.70181760582901E-3</v>
      </c>
      <c r="J9" s="44">
        <f t="shared" si="4"/>
        <v>-281</v>
      </c>
    </row>
    <row r="10" spans="1:10">
      <c r="A10" s="81">
        <v>18</v>
      </c>
      <c r="B10" s="88" t="s">
        <v>18</v>
      </c>
      <c r="C10" s="45">
        <v>15229</v>
      </c>
      <c r="D10" s="45">
        <v>14968</v>
      </c>
      <c r="E10" s="111">
        <v>14926</v>
      </c>
      <c r="F10" s="75">
        <f t="shared" si="0"/>
        <v>1.7860903695194334E-2</v>
      </c>
      <c r="G10" s="75">
        <f t="shared" si="1"/>
        <v>-1.9896250574561691E-2</v>
      </c>
      <c r="H10" s="45">
        <f t="shared" si="2"/>
        <v>-303</v>
      </c>
      <c r="I10" s="77">
        <f t="shared" si="3"/>
        <v>-1.1998574426800777E-2</v>
      </c>
      <c r="J10" s="44">
        <f t="shared" si="4"/>
        <v>-42</v>
      </c>
    </row>
    <row r="11" spans="1:10">
      <c r="A11" s="81">
        <v>19</v>
      </c>
      <c r="B11" s="88" t="s">
        <v>19</v>
      </c>
      <c r="C11" s="45">
        <v>956</v>
      </c>
      <c r="D11" s="45">
        <v>961</v>
      </c>
      <c r="E11" s="111">
        <v>971</v>
      </c>
      <c r="F11" s="75">
        <f t="shared" si="0"/>
        <v>1.1619280107218073E-3</v>
      </c>
      <c r="G11" s="75">
        <f t="shared" si="1"/>
        <v>1.5690376569037656E-2</v>
      </c>
      <c r="H11" s="45">
        <f t="shared" si="2"/>
        <v>15</v>
      </c>
      <c r="I11" s="77">
        <f t="shared" si="3"/>
        <v>5.9398883300993939E-4</v>
      </c>
      <c r="J11" s="44">
        <f t="shared" si="4"/>
        <v>10</v>
      </c>
    </row>
    <row r="12" spans="1:10">
      <c r="A12" s="81">
        <v>20</v>
      </c>
      <c r="B12" s="88" t="s">
        <v>20</v>
      </c>
      <c r="C12" s="45">
        <v>16101</v>
      </c>
      <c r="D12" s="45">
        <v>16926</v>
      </c>
      <c r="E12" s="111">
        <v>16773</v>
      </c>
      <c r="F12" s="75">
        <f t="shared" si="0"/>
        <v>2.007107983917289E-2</v>
      </c>
      <c r="G12" s="75">
        <f t="shared" si="1"/>
        <v>4.1736538103223406E-2</v>
      </c>
      <c r="H12" s="45">
        <f t="shared" si="2"/>
        <v>672</v>
      </c>
      <c r="I12" s="77">
        <f t="shared" si="3"/>
        <v>2.6610699718845287E-2</v>
      </c>
      <c r="J12" s="44">
        <f t="shared" si="4"/>
        <v>-153</v>
      </c>
    </row>
    <row r="13" spans="1:10">
      <c r="A13" s="81">
        <v>21</v>
      </c>
      <c r="B13" s="88" t="s">
        <v>21</v>
      </c>
      <c r="C13" s="45">
        <v>6559</v>
      </c>
      <c r="D13" s="45">
        <v>6899</v>
      </c>
      <c r="E13" s="111">
        <v>6956</v>
      </c>
      <c r="F13" s="75">
        <f t="shared" si="0"/>
        <v>8.3237602910204867E-3</v>
      </c>
      <c r="G13" s="75">
        <f t="shared" si="1"/>
        <v>6.0527519438938859E-2</v>
      </c>
      <c r="H13" s="45">
        <f t="shared" si="2"/>
        <v>397</v>
      </c>
      <c r="I13" s="77">
        <f t="shared" si="3"/>
        <v>1.5720904446996396E-2</v>
      </c>
      <c r="J13" s="44">
        <f t="shared" si="4"/>
        <v>57</v>
      </c>
    </row>
    <row r="14" spans="1:10">
      <c r="A14" s="81">
        <v>22</v>
      </c>
      <c r="B14" s="88" t="s">
        <v>22</v>
      </c>
      <c r="C14" s="45">
        <v>36061</v>
      </c>
      <c r="D14" s="45">
        <v>39565</v>
      </c>
      <c r="E14" s="111">
        <v>39471</v>
      </c>
      <c r="F14" s="75">
        <f t="shared" si="0"/>
        <v>4.7232194141298103E-2</v>
      </c>
      <c r="G14" s="75">
        <f t="shared" si="1"/>
        <v>9.4561992179917356E-2</v>
      </c>
      <c r="H14" s="45">
        <f t="shared" si="2"/>
        <v>3410</v>
      </c>
      <c r="I14" s="77">
        <f t="shared" si="3"/>
        <v>0.13503346137092623</v>
      </c>
      <c r="J14" s="44">
        <f t="shared" si="4"/>
        <v>-94</v>
      </c>
    </row>
    <row r="15" spans="1:10">
      <c r="A15" s="81">
        <v>23</v>
      </c>
      <c r="B15" s="88" t="s">
        <v>23</v>
      </c>
      <c r="C15" s="45">
        <v>26674</v>
      </c>
      <c r="D15" s="45">
        <v>29051</v>
      </c>
      <c r="E15" s="111">
        <v>28965</v>
      </c>
      <c r="F15" s="75">
        <f t="shared" si="0"/>
        <v>3.466039632395175E-2</v>
      </c>
      <c r="G15" s="75">
        <f t="shared" si="1"/>
        <v>8.5888880557846589E-2</v>
      </c>
      <c r="H15" s="45">
        <f t="shared" si="2"/>
        <v>2291</v>
      </c>
      <c r="I15" s="77">
        <f t="shared" si="3"/>
        <v>9.0721894428384742E-2</v>
      </c>
      <c r="J15" s="44">
        <f t="shared" si="4"/>
        <v>-86</v>
      </c>
    </row>
    <row r="16" spans="1:10">
      <c r="A16" s="81">
        <v>24</v>
      </c>
      <c r="B16" s="88" t="s">
        <v>24</v>
      </c>
      <c r="C16" s="45">
        <v>11490</v>
      </c>
      <c r="D16" s="45">
        <v>11520</v>
      </c>
      <c r="E16" s="111">
        <v>11423</v>
      </c>
      <c r="F16" s="75">
        <f t="shared" si="0"/>
        <v>1.3669107792456442E-2</v>
      </c>
      <c r="G16" s="75">
        <f t="shared" si="1"/>
        <v>-5.8311575282854657E-3</v>
      </c>
      <c r="H16" s="45">
        <f t="shared" si="2"/>
        <v>-67</v>
      </c>
      <c r="I16" s="77">
        <f t="shared" si="3"/>
        <v>-2.6531501207777294E-3</v>
      </c>
      <c r="J16" s="44">
        <f t="shared" si="4"/>
        <v>-97</v>
      </c>
    </row>
    <row r="17" spans="1:10">
      <c r="A17" s="81">
        <v>25</v>
      </c>
      <c r="B17" s="88" t="s">
        <v>25</v>
      </c>
      <c r="C17" s="45">
        <v>52645</v>
      </c>
      <c r="D17" s="45">
        <v>55415</v>
      </c>
      <c r="E17" s="111">
        <v>55618</v>
      </c>
      <c r="F17" s="75">
        <f t="shared" si="0"/>
        <v>6.6554183419490709E-2</v>
      </c>
      <c r="G17" s="75">
        <f t="shared" si="1"/>
        <v>5.6472599487130778E-2</v>
      </c>
      <c r="H17" s="45">
        <f t="shared" si="2"/>
        <v>2973</v>
      </c>
      <c r="I17" s="77">
        <f t="shared" si="3"/>
        <v>0.11772858670257</v>
      </c>
      <c r="J17" s="44">
        <f t="shared" si="4"/>
        <v>203</v>
      </c>
    </row>
    <row r="18" spans="1:10">
      <c r="A18" s="81">
        <v>26</v>
      </c>
      <c r="B18" s="88" t="s">
        <v>26</v>
      </c>
      <c r="C18" s="45">
        <v>10809</v>
      </c>
      <c r="D18" s="45">
        <v>11132</v>
      </c>
      <c r="E18" s="111">
        <v>11114</v>
      </c>
      <c r="F18" s="75">
        <f t="shared" si="0"/>
        <v>1.3299349033122727E-2</v>
      </c>
      <c r="G18" s="75">
        <f t="shared" si="1"/>
        <v>2.8217226385419559E-2</v>
      </c>
      <c r="H18" s="45">
        <f t="shared" si="2"/>
        <v>305</v>
      </c>
      <c r="I18" s="77">
        <f t="shared" si="3"/>
        <v>1.2077772937868768E-2</v>
      </c>
      <c r="J18" s="44">
        <f t="shared" si="4"/>
        <v>-18</v>
      </c>
    </row>
    <row r="19" spans="1:10">
      <c r="A19" s="81">
        <v>27</v>
      </c>
      <c r="B19" s="88" t="s">
        <v>27</v>
      </c>
      <c r="C19" s="45">
        <v>25183</v>
      </c>
      <c r="D19" s="45">
        <v>27854</v>
      </c>
      <c r="E19" s="111">
        <v>28021</v>
      </c>
      <c r="F19" s="75">
        <f t="shared" si="0"/>
        <v>3.3530777331035801E-2</v>
      </c>
      <c r="G19" s="75">
        <f t="shared" si="1"/>
        <v>0.11269507207242982</v>
      </c>
      <c r="H19" s="45">
        <f t="shared" si="2"/>
        <v>2838</v>
      </c>
      <c r="I19" s="77">
        <f t="shared" si="3"/>
        <v>0.11238268720548053</v>
      </c>
      <c r="J19" s="44">
        <f t="shared" si="4"/>
        <v>167</v>
      </c>
    </row>
    <row r="20" spans="1:10">
      <c r="A20" s="81">
        <v>28</v>
      </c>
      <c r="B20" s="88" t="s">
        <v>28</v>
      </c>
      <c r="C20" s="45">
        <v>15987</v>
      </c>
      <c r="D20" s="45">
        <v>18687</v>
      </c>
      <c r="E20" s="111">
        <v>18851</v>
      </c>
      <c r="F20" s="75">
        <f t="shared" si="0"/>
        <v>2.2557677579934904E-2</v>
      </c>
      <c r="G20" s="75">
        <f t="shared" si="1"/>
        <v>0.1791455557640583</v>
      </c>
      <c r="H20" s="45">
        <f t="shared" si="2"/>
        <v>2864</v>
      </c>
      <c r="I20" s="77">
        <f t="shared" si="3"/>
        <v>0.11341226784936444</v>
      </c>
      <c r="J20" s="44">
        <f t="shared" si="4"/>
        <v>164</v>
      </c>
    </row>
    <row r="21" spans="1:10">
      <c r="A21" s="81">
        <v>29</v>
      </c>
      <c r="B21" s="88" t="s">
        <v>29</v>
      </c>
      <c r="C21" s="45">
        <v>21446</v>
      </c>
      <c r="D21" s="45">
        <v>24113</v>
      </c>
      <c r="E21" s="111">
        <v>24442</v>
      </c>
      <c r="F21" s="75">
        <f t="shared" si="0"/>
        <v>2.9248037526325866E-2</v>
      </c>
      <c r="G21" s="75">
        <f t="shared" si="1"/>
        <v>0.13969971090179986</v>
      </c>
      <c r="H21" s="45">
        <f t="shared" si="2"/>
        <v>2996</v>
      </c>
      <c r="I21" s="77">
        <f t="shared" si="3"/>
        <v>0.1186393695798519</v>
      </c>
      <c r="J21" s="44">
        <f t="shared" si="4"/>
        <v>329</v>
      </c>
    </row>
    <row r="22" spans="1:10">
      <c r="A22" s="81">
        <v>30</v>
      </c>
      <c r="B22" s="88" t="s">
        <v>30</v>
      </c>
      <c r="C22" s="45">
        <v>2761</v>
      </c>
      <c r="D22" s="45">
        <v>2929</v>
      </c>
      <c r="E22" s="111">
        <v>2988</v>
      </c>
      <c r="F22" s="75">
        <f t="shared" si="0"/>
        <v>3.575531303848363E-3</v>
      </c>
      <c r="G22" s="75">
        <f t="shared" si="1"/>
        <v>8.2216588192683807E-2</v>
      </c>
      <c r="H22" s="45">
        <f t="shared" si="2"/>
        <v>227</v>
      </c>
      <c r="I22" s="77">
        <f t="shared" si="3"/>
        <v>8.9890310062170839E-3</v>
      </c>
      <c r="J22" s="44">
        <f t="shared" si="4"/>
        <v>59</v>
      </c>
    </row>
    <row r="23" spans="1:10">
      <c r="A23" s="81">
        <v>31</v>
      </c>
      <c r="B23" s="88" t="s">
        <v>31</v>
      </c>
      <c r="C23" s="45">
        <v>19818</v>
      </c>
      <c r="D23" s="45">
        <v>21742</v>
      </c>
      <c r="E23" s="111">
        <v>22009</v>
      </c>
      <c r="F23" s="75">
        <f t="shared" si="0"/>
        <v>2.6336636032931265E-2</v>
      </c>
      <c r="G23" s="75">
        <f t="shared" si="1"/>
        <v>0.1105560601473408</v>
      </c>
      <c r="H23" s="45">
        <f t="shared" si="2"/>
        <v>2191</v>
      </c>
      <c r="I23" s="77">
        <f t="shared" si="3"/>
        <v>8.6761968874985149E-2</v>
      </c>
      <c r="J23" s="44">
        <f t="shared" si="4"/>
        <v>267</v>
      </c>
    </row>
    <row r="24" spans="1:10">
      <c r="A24" s="81">
        <v>32</v>
      </c>
      <c r="B24" s="88" t="s">
        <v>32</v>
      </c>
      <c r="C24" s="45">
        <v>13267</v>
      </c>
      <c r="D24" s="45">
        <v>14981</v>
      </c>
      <c r="E24" s="111">
        <v>14823</v>
      </c>
      <c r="F24" s="75">
        <f t="shared" si="0"/>
        <v>1.7737650775416426E-2</v>
      </c>
      <c r="G24" s="75">
        <f t="shared" si="1"/>
        <v>0.11728348533956433</v>
      </c>
      <c r="H24" s="45">
        <f t="shared" si="2"/>
        <v>1556</v>
      </c>
      <c r="I24" s="77">
        <f t="shared" si="3"/>
        <v>6.1616441610897715E-2</v>
      </c>
      <c r="J24" s="44">
        <f t="shared" si="4"/>
        <v>-158</v>
      </c>
    </row>
    <row r="25" spans="1:10" ht="15" thickBot="1">
      <c r="A25" s="81">
        <v>33</v>
      </c>
      <c r="B25" s="88" t="s">
        <v>33</v>
      </c>
      <c r="C25" s="45">
        <v>22313</v>
      </c>
      <c r="D25" s="45">
        <v>21975</v>
      </c>
      <c r="E25" s="111">
        <v>24044</v>
      </c>
      <c r="F25" s="75">
        <f t="shared" si="0"/>
        <v>2.8771778671261728E-2</v>
      </c>
      <c r="G25" s="75">
        <f t="shared" si="1"/>
        <v>7.7578093488101102E-2</v>
      </c>
      <c r="H25" s="45">
        <f t="shared" si="2"/>
        <v>1731</v>
      </c>
      <c r="I25" s="77">
        <f t="shared" si="3"/>
        <v>6.8546311329347007E-2</v>
      </c>
      <c r="J25" s="44">
        <f t="shared" si="4"/>
        <v>2069</v>
      </c>
    </row>
    <row r="26" spans="1:10" s="11" customFormat="1" ht="15" thickBot="1">
      <c r="A26" s="122" t="s">
        <v>255</v>
      </c>
      <c r="B26" s="126"/>
      <c r="C26" s="108">
        <v>810427</v>
      </c>
      <c r="D26" s="82">
        <v>840897</v>
      </c>
      <c r="E26" s="82">
        <v>835680</v>
      </c>
      <c r="F26" s="84">
        <f t="shared" si="0"/>
        <v>1</v>
      </c>
      <c r="G26" s="84">
        <f t="shared" si="1"/>
        <v>3.1160116827302152E-2</v>
      </c>
      <c r="H26" s="82">
        <f t="shared" si="2"/>
        <v>25253</v>
      </c>
      <c r="I26" s="85">
        <f t="shared" si="3"/>
        <v>1</v>
      </c>
      <c r="J26" s="83">
        <f t="shared" si="4"/>
        <v>-5217</v>
      </c>
    </row>
    <row r="27" spans="1:10">
      <c r="H27" s="21"/>
      <c r="I27" s="21"/>
    </row>
  </sheetData>
  <mergeCells count="1">
    <mergeCell ref="A26:B26"/>
  </mergeCells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2060"/>
  </sheetPr>
  <dimension ref="A1:K89"/>
  <sheetViews>
    <sheetView zoomScaleNormal="100" workbookViewId="0">
      <pane ySplit="1" topLeftCell="A74" activePane="bottomLeft" state="frozen"/>
      <selection pane="bottomLeft" activeCell="E85" sqref="E85"/>
    </sheetView>
  </sheetViews>
  <sheetFormatPr defaultColWidth="9.1796875" defaultRowHeight="14.5"/>
  <cols>
    <col min="1" max="1" width="11.81640625" style="7" customWidth="1"/>
    <col min="2" max="2" width="16.453125" style="7" bestFit="1" customWidth="1"/>
    <col min="3" max="3" width="12.54296875" style="7" customWidth="1"/>
    <col min="4" max="4" width="12.54296875" style="7" bestFit="1" customWidth="1"/>
    <col min="5" max="5" width="12.54296875" style="7" customWidth="1"/>
    <col min="6" max="6" width="19.26953125" style="7" customWidth="1"/>
    <col min="7" max="7" width="18.1796875" style="7" customWidth="1"/>
    <col min="8" max="8" width="30.453125" style="7" customWidth="1"/>
    <col min="9" max="9" width="27.453125" style="7" customWidth="1"/>
    <col min="10" max="10" width="22.26953125" style="7" customWidth="1"/>
    <col min="11" max="11" width="30.453125" style="7" customWidth="1"/>
    <col min="12" max="16384" width="9.1796875" style="7"/>
  </cols>
  <sheetData>
    <row r="1" spans="1:11" ht="58.5" thickBot="1">
      <c r="A1" s="4" t="s">
        <v>92</v>
      </c>
      <c r="B1" s="4" t="s">
        <v>175</v>
      </c>
      <c r="C1" s="4">
        <v>41821</v>
      </c>
      <c r="D1" s="4">
        <v>42156</v>
      </c>
      <c r="E1" s="4">
        <v>42186</v>
      </c>
      <c r="F1" s="1" t="s">
        <v>284</v>
      </c>
      <c r="G1" s="1" t="s">
        <v>273</v>
      </c>
      <c r="H1" s="1" t="s">
        <v>285</v>
      </c>
      <c r="I1" s="1" t="s">
        <v>286</v>
      </c>
      <c r="J1" s="1" t="s">
        <v>275</v>
      </c>
      <c r="K1" s="30" t="s">
        <v>287</v>
      </c>
    </row>
    <row r="2" spans="1:11">
      <c r="A2" s="93">
        <v>1</v>
      </c>
      <c r="B2" s="94" t="s">
        <v>93</v>
      </c>
      <c r="C2" s="73">
        <v>61802</v>
      </c>
      <c r="D2" s="73">
        <v>68875</v>
      </c>
      <c r="E2" s="112">
        <v>67603</v>
      </c>
      <c r="F2" s="114">
        <f>E2/'4a_İl'!E2</f>
        <v>0.23165040160092107</v>
      </c>
      <c r="G2" s="74">
        <f t="shared" ref="G2:G33" si="0">E2/$E$83</f>
        <v>1.8292958470603356E-2</v>
      </c>
      <c r="H2" s="74">
        <f t="shared" ref="H2:H33" si="1">(E2-C2)/C2</f>
        <v>9.3864276237014987E-2</v>
      </c>
      <c r="I2" s="72">
        <f t="shared" ref="I2:I33" si="2">E2-C2</f>
        <v>5801</v>
      </c>
      <c r="J2" s="76">
        <f>I2/$I$83</f>
        <v>1.9094170698792007E-2</v>
      </c>
      <c r="K2" s="73">
        <f t="shared" ref="K2:K33" si="3">E2-D2</f>
        <v>-1272</v>
      </c>
    </row>
    <row r="3" spans="1:11">
      <c r="A3" s="95">
        <v>2</v>
      </c>
      <c r="B3" s="96" t="s">
        <v>94</v>
      </c>
      <c r="C3" s="44">
        <v>6595</v>
      </c>
      <c r="D3" s="44">
        <v>7801</v>
      </c>
      <c r="E3" s="113">
        <v>6929</v>
      </c>
      <c r="F3" s="115">
        <f>E3/'4a_İl'!E3</f>
        <v>0.16732269203834729</v>
      </c>
      <c r="G3" s="75">
        <f t="shared" si="0"/>
        <v>1.8749450356169203E-3</v>
      </c>
      <c r="H3" s="75">
        <f t="shared" si="1"/>
        <v>5.0644427596664141E-2</v>
      </c>
      <c r="I3" s="45">
        <f t="shared" si="2"/>
        <v>334</v>
      </c>
      <c r="J3" s="77">
        <f t="shared" ref="J3:J66" si="4">I3/$I$83</f>
        <v>1.0993713175998156E-3</v>
      </c>
      <c r="K3" s="44">
        <f t="shared" si="3"/>
        <v>-872</v>
      </c>
    </row>
    <row r="4" spans="1:11">
      <c r="A4" s="95">
        <v>3</v>
      </c>
      <c r="B4" s="96" t="s">
        <v>95</v>
      </c>
      <c r="C4" s="44">
        <v>16327</v>
      </c>
      <c r="D4" s="44">
        <v>16904</v>
      </c>
      <c r="E4" s="113">
        <v>18417</v>
      </c>
      <c r="F4" s="115">
        <f>E4/'4a_İl'!E4</f>
        <v>0.20086598028095279</v>
      </c>
      <c r="G4" s="75">
        <f t="shared" si="0"/>
        <v>4.9835275971939416E-3</v>
      </c>
      <c r="H4" s="75">
        <f t="shared" si="1"/>
        <v>0.1280088197464323</v>
      </c>
      <c r="I4" s="45">
        <f t="shared" si="2"/>
        <v>2090</v>
      </c>
      <c r="J4" s="77">
        <f t="shared" si="4"/>
        <v>6.8792995622263915E-3</v>
      </c>
      <c r="K4" s="44">
        <f t="shared" si="3"/>
        <v>1513</v>
      </c>
    </row>
    <row r="5" spans="1:11">
      <c r="A5" s="95">
        <v>4</v>
      </c>
      <c r="B5" s="96" t="s">
        <v>96</v>
      </c>
      <c r="C5" s="44">
        <v>1993</v>
      </c>
      <c r="D5" s="44">
        <v>2762</v>
      </c>
      <c r="E5" s="113">
        <v>2377</v>
      </c>
      <c r="F5" s="115">
        <f>E5/'4a_İl'!E5</f>
        <v>0.11276091081593928</v>
      </c>
      <c r="G5" s="75">
        <f t="shared" si="0"/>
        <v>6.4320166685833736E-4</v>
      </c>
      <c r="H5" s="75">
        <f t="shared" si="1"/>
        <v>0.1926743602609132</v>
      </c>
      <c r="I5" s="45">
        <f t="shared" si="2"/>
        <v>384</v>
      </c>
      <c r="J5" s="77">
        <f t="shared" si="4"/>
        <v>1.2639478621506862E-3</v>
      </c>
      <c r="K5" s="44">
        <f t="shared" si="3"/>
        <v>-385</v>
      </c>
    </row>
    <row r="6" spans="1:11">
      <c r="A6" s="95">
        <v>5</v>
      </c>
      <c r="B6" s="96" t="s">
        <v>97</v>
      </c>
      <c r="C6" s="44">
        <v>8936</v>
      </c>
      <c r="D6" s="44">
        <v>10701</v>
      </c>
      <c r="E6" s="113">
        <v>10247</v>
      </c>
      <c r="F6" s="115">
        <f>E6/'4a_İl'!E6</f>
        <v>0.24452345726149</v>
      </c>
      <c r="G6" s="75">
        <f t="shared" si="0"/>
        <v>2.7727755491364671E-3</v>
      </c>
      <c r="H6" s="75">
        <f t="shared" si="1"/>
        <v>0.14670993733213966</v>
      </c>
      <c r="I6" s="45">
        <f t="shared" si="2"/>
        <v>1311</v>
      </c>
      <c r="J6" s="77">
        <f t="shared" si="4"/>
        <v>4.3151969981238278E-3</v>
      </c>
      <c r="K6" s="44">
        <f t="shared" si="3"/>
        <v>-454</v>
      </c>
    </row>
    <row r="7" spans="1:11">
      <c r="A7" s="95">
        <v>6</v>
      </c>
      <c r="B7" s="96" t="s">
        <v>98</v>
      </c>
      <c r="C7" s="44">
        <v>297412</v>
      </c>
      <c r="D7" s="44">
        <v>356420</v>
      </c>
      <c r="E7" s="113">
        <v>348156</v>
      </c>
      <c r="F7" s="115">
        <f>E7/'4a_İl'!E7</f>
        <v>0.29454872174064595</v>
      </c>
      <c r="G7" s="75">
        <f t="shared" si="0"/>
        <v>9.4208884950244542E-2</v>
      </c>
      <c r="H7" s="75">
        <f t="shared" si="1"/>
        <v>0.17061853590305703</v>
      </c>
      <c r="I7" s="45">
        <f t="shared" si="2"/>
        <v>50744</v>
      </c>
      <c r="J7" s="77">
        <f t="shared" si="4"/>
        <v>0.16702544353378757</v>
      </c>
      <c r="K7" s="44">
        <f t="shared" si="3"/>
        <v>-8264</v>
      </c>
    </row>
    <row r="8" spans="1:11">
      <c r="A8" s="95">
        <v>7</v>
      </c>
      <c r="B8" s="96" t="s">
        <v>99</v>
      </c>
      <c r="C8" s="44">
        <v>160790</v>
      </c>
      <c r="D8" s="44">
        <v>177120</v>
      </c>
      <c r="E8" s="113">
        <v>172953</v>
      </c>
      <c r="F8" s="115">
        <f>E8/'4a_İl'!E8</f>
        <v>0.29218044426875067</v>
      </c>
      <c r="G8" s="75">
        <f t="shared" si="0"/>
        <v>4.680002435344973E-2</v>
      </c>
      <c r="H8" s="75">
        <f t="shared" si="1"/>
        <v>7.5645251570371289E-2</v>
      </c>
      <c r="I8" s="45">
        <f t="shared" si="2"/>
        <v>12163</v>
      </c>
      <c r="J8" s="77">
        <f t="shared" si="4"/>
        <v>4.0034890227444782E-2</v>
      </c>
      <c r="K8" s="44">
        <f t="shared" si="3"/>
        <v>-4167</v>
      </c>
    </row>
    <row r="9" spans="1:11">
      <c r="A9" s="95">
        <v>8</v>
      </c>
      <c r="B9" s="96" t="s">
        <v>100</v>
      </c>
      <c r="C9" s="44">
        <v>4195</v>
      </c>
      <c r="D9" s="44">
        <v>4956</v>
      </c>
      <c r="E9" s="113">
        <v>4270</v>
      </c>
      <c r="F9" s="115">
        <f>E9/'4a_İl'!E9</f>
        <v>0.18331687631477267</v>
      </c>
      <c r="G9" s="75">
        <f t="shared" si="0"/>
        <v>1.1554358929259994E-3</v>
      </c>
      <c r="H9" s="75">
        <f t="shared" si="1"/>
        <v>1.7878426698450536E-2</v>
      </c>
      <c r="I9" s="45">
        <f t="shared" si="2"/>
        <v>75</v>
      </c>
      <c r="J9" s="77">
        <f t="shared" si="4"/>
        <v>2.4686481682630593E-4</v>
      </c>
      <c r="K9" s="44">
        <f t="shared" si="3"/>
        <v>-686</v>
      </c>
    </row>
    <row r="10" spans="1:11">
      <c r="A10" s="95">
        <v>9</v>
      </c>
      <c r="B10" s="96" t="s">
        <v>101</v>
      </c>
      <c r="C10" s="44">
        <v>41121</v>
      </c>
      <c r="D10" s="44">
        <v>44741</v>
      </c>
      <c r="E10" s="113">
        <v>46697</v>
      </c>
      <c r="F10" s="115">
        <f>E10/'4a_İl'!E10</f>
        <v>0.28797400050568278</v>
      </c>
      <c r="G10" s="75">
        <f t="shared" si="0"/>
        <v>1.263592269132679E-2</v>
      </c>
      <c r="H10" s="75">
        <f t="shared" si="1"/>
        <v>0.13559981517959194</v>
      </c>
      <c r="I10" s="45">
        <f t="shared" si="2"/>
        <v>5576</v>
      </c>
      <c r="J10" s="77">
        <f t="shared" si="4"/>
        <v>1.8353576248313089E-2</v>
      </c>
      <c r="K10" s="44">
        <f t="shared" si="3"/>
        <v>1956</v>
      </c>
    </row>
    <row r="11" spans="1:11">
      <c r="A11" s="95">
        <v>10</v>
      </c>
      <c r="B11" s="96" t="s">
        <v>102</v>
      </c>
      <c r="C11" s="44">
        <v>39005</v>
      </c>
      <c r="D11" s="44">
        <v>45360</v>
      </c>
      <c r="E11" s="113">
        <v>44786</v>
      </c>
      <c r="F11" s="115">
        <f>E11/'4a_İl'!E11</f>
        <v>0.26446446919324934</v>
      </c>
      <c r="G11" s="75">
        <f t="shared" si="0"/>
        <v>1.2118817775312367E-2</v>
      </c>
      <c r="H11" s="75">
        <f t="shared" si="1"/>
        <v>0.14821176772208691</v>
      </c>
      <c r="I11" s="45">
        <f t="shared" si="2"/>
        <v>5781</v>
      </c>
      <c r="J11" s="77">
        <f t="shared" si="4"/>
        <v>1.9028340080971661E-2</v>
      </c>
      <c r="K11" s="44">
        <f t="shared" si="3"/>
        <v>-574</v>
      </c>
    </row>
    <row r="12" spans="1:11">
      <c r="A12" s="95">
        <v>11</v>
      </c>
      <c r="B12" s="96" t="s">
        <v>103</v>
      </c>
      <c r="C12" s="44">
        <v>10104</v>
      </c>
      <c r="D12" s="44">
        <v>11461</v>
      </c>
      <c r="E12" s="113">
        <v>11230</v>
      </c>
      <c r="F12" s="115">
        <f>E12/'4a_İl'!E12</f>
        <v>0.25976729661585435</v>
      </c>
      <c r="G12" s="75">
        <f t="shared" si="0"/>
        <v>3.0387693390067851E-3</v>
      </c>
      <c r="H12" s="75">
        <f t="shared" si="1"/>
        <v>0.11144101346001584</v>
      </c>
      <c r="I12" s="45">
        <f t="shared" si="2"/>
        <v>1126</v>
      </c>
      <c r="J12" s="77">
        <f t="shared" si="4"/>
        <v>3.7062637832856061E-3</v>
      </c>
      <c r="K12" s="44">
        <f t="shared" si="3"/>
        <v>-231</v>
      </c>
    </row>
    <row r="13" spans="1:11">
      <c r="A13" s="95">
        <v>12</v>
      </c>
      <c r="B13" s="96" t="s">
        <v>104</v>
      </c>
      <c r="C13" s="44">
        <v>2012</v>
      </c>
      <c r="D13" s="44">
        <v>4199</v>
      </c>
      <c r="E13" s="113">
        <v>3230</v>
      </c>
      <c r="F13" s="115">
        <f>E13/'4a_İl'!E13</f>
        <v>0.14252934427676286</v>
      </c>
      <c r="G13" s="75">
        <f t="shared" si="0"/>
        <v>8.7401825155760608E-4</v>
      </c>
      <c r="H13" s="75">
        <f t="shared" si="1"/>
        <v>0.60536779324055667</v>
      </c>
      <c r="I13" s="45">
        <f t="shared" si="2"/>
        <v>1218</v>
      </c>
      <c r="J13" s="77">
        <f t="shared" si="4"/>
        <v>4.0090846252592077E-3</v>
      </c>
      <c r="K13" s="44">
        <f t="shared" si="3"/>
        <v>-969</v>
      </c>
    </row>
    <row r="14" spans="1:11">
      <c r="A14" s="95">
        <v>13</v>
      </c>
      <c r="B14" s="96" t="s">
        <v>105</v>
      </c>
      <c r="C14" s="44">
        <v>1499</v>
      </c>
      <c r="D14" s="44">
        <v>2399</v>
      </c>
      <c r="E14" s="113">
        <v>2160</v>
      </c>
      <c r="F14" s="115">
        <f>E14/'4a_İl'!E14</f>
        <v>0.10703666997026759</v>
      </c>
      <c r="G14" s="75">
        <f t="shared" si="0"/>
        <v>5.8448279361127836E-4</v>
      </c>
      <c r="H14" s="75">
        <f t="shared" si="1"/>
        <v>0.44096064042695132</v>
      </c>
      <c r="I14" s="45">
        <f t="shared" si="2"/>
        <v>661</v>
      </c>
      <c r="J14" s="77">
        <f t="shared" si="4"/>
        <v>2.1757019189625093E-3</v>
      </c>
      <c r="K14" s="44">
        <f t="shared" si="3"/>
        <v>-239</v>
      </c>
    </row>
    <row r="15" spans="1:11">
      <c r="A15" s="95">
        <v>14</v>
      </c>
      <c r="B15" s="96" t="s">
        <v>106</v>
      </c>
      <c r="C15" s="44">
        <v>14805</v>
      </c>
      <c r="D15" s="44">
        <v>17470</v>
      </c>
      <c r="E15" s="113">
        <v>17011</v>
      </c>
      <c r="F15" s="115">
        <f>E15/'4a_İl'!E15</f>
        <v>0.28789750706585204</v>
      </c>
      <c r="G15" s="75">
        <f t="shared" si="0"/>
        <v>4.6030725935747481E-3</v>
      </c>
      <c r="H15" s="75">
        <f t="shared" si="1"/>
        <v>0.14900371496116177</v>
      </c>
      <c r="I15" s="45">
        <f t="shared" si="2"/>
        <v>2206</v>
      </c>
      <c r="J15" s="77">
        <f t="shared" si="4"/>
        <v>7.2611171455844109E-3</v>
      </c>
      <c r="K15" s="44">
        <f t="shared" si="3"/>
        <v>-459</v>
      </c>
    </row>
    <row r="16" spans="1:11">
      <c r="A16" s="95">
        <v>15</v>
      </c>
      <c r="B16" s="96" t="s">
        <v>107</v>
      </c>
      <c r="C16" s="44">
        <v>7972</v>
      </c>
      <c r="D16" s="44">
        <v>8936</v>
      </c>
      <c r="E16" s="113">
        <v>8931</v>
      </c>
      <c r="F16" s="115">
        <f>E16/'4a_İl'!E16</f>
        <v>0.23946909773428074</v>
      </c>
      <c r="G16" s="75">
        <f t="shared" si="0"/>
        <v>2.4166739952510771E-3</v>
      </c>
      <c r="H16" s="75">
        <f t="shared" si="1"/>
        <v>0.12029603612644255</v>
      </c>
      <c r="I16" s="45">
        <f t="shared" si="2"/>
        <v>959</v>
      </c>
      <c r="J16" s="77">
        <f t="shared" si="4"/>
        <v>3.1565781244856984E-3</v>
      </c>
      <c r="K16" s="44">
        <f t="shared" si="3"/>
        <v>-5</v>
      </c>
    </row>
    <row r="17" spans="1:11">
      <c r="A17" s="95">
        <v>16</v>
      </c>
      <c r="B17" s="96" t="s">
        <v>108</v>
      </c>
      <c r="C17" s="44">
        <v>174197</v>
      </c>
      <c r="D17" s="44">
        <v>191995</v>
      </c>
      <c r="E17" s="113">
        <v>188449</v>
      </c>
      <c r="F17" s="115">
        <f>E17/'4a_İl'!E17</f>
        <v>0.29171716984082019</v>
      </c>
      <c r="G17" s="75">
        <f t="shared" si="0"/>
        <v>5.0993147209838795E-2</v>
      </c>
      <c r="H17" s="75">
        <f t="shared" si="1"/>
        <v>8.1815415879722381E-2</v>
      </c>
      <c r="I17" s="45">
        <f t="shared" si="2"/>
        <v>14252</v>
      </c>
      <c r="J17" s="77">
        <f t="shared" si="4"/>
        <v>4.6910898258780157E-2</v>
      </c>
      <c r="K17" s="44">
        <f t="shared" si="3"/>
        <v>-3546</v>
      </c>
    </row>
    <row r="18" spans="1:11">
      <c r="A18" s="95">
        <v>17</v>
      </c>
      <c r="B18" s="96" t="s">
        <v>109</v>
      </c>
      <c r="C18" s="44">
        <v>20151</v>
      </c>
      <c r="D18" s="44">
        <v>21983</v>
      </c>
      <c r="E18" s="113">
        <v>24170</v>
      </c>
      <c r="F18" s="115">
        <f>E18/'4a_İl'!E18</f>
        <v>0.28718765223797244</v>
      </c>
      <c r="G18" s="75">
        <f t="shared" si="0"/>
        <v>6.5402542229558323E-3</v>
      </c>
      <c r="H18" s="75">
        <f t="shared" si="1"/>
        <v>0.19944419631780061</v>
      </c>
      <c r="I18" s="45">
        <f t="shared" si="2"/>
        <v>4019</v>
      </c>
      <c r="J18" s="77">
        <f t="shared" si="4"/>
        <v>1.3228662650998979E-2</v>
      </c>
      <c r="K18" s="44">
        <f t="shared" si="3"/>
        <v>2187</v>
      </c>
    </row>
    <row r="19" spans="1:11">
      <c r="A19" s="95">
        <v>18</v>
      </c>
      <c r="B19" s="96" t="s">
        <v>110</v>
      </c>
      <c r="C19" s="44">
        <v>4720</v>
      </c>
      <c r="D19" s="44">
        <v>5691</v>
      </c>
      <c r="E19" s="113">
        <v>5313</v>
      </c>
      <c r="F19" s="115">
        <f>E19/'4a_İl'!E19</f>
        <v>0.223094688221709</v>
      </c>
      <c r="G19" s="75">
        <f t="shared" si="0"/>
        <v>1.4376653159521862E-3</v>
      </c>
      <c r="H19" s="75">
        <f t="shared" si="1"/>
        <v>0.12563559322033899</v>
      </c>
      <c r="I19" s="45">
        <f t="shared" si="2"/>
        <v>593</v>
      </c>
      <c r="J19" s="77">
        <f t="shared" si="4"/>
        <v>1.9518778183733254E-3</v>
      </c>
      <c r="K19" s="44">
        <f t="shared" si="3"/>
        <v>-378</v>
      </c>
    </row>
    <row r="20" spans="1:11">
      <c r="A20" s="95">
        <v>19</v>
      </c>
      <c r="B20" s="96" t="s">
        <v>111</v>
      </c>
      <c r="C20" s="44">
        <v>11460</v>
      </c>
      <c r="D20" s="44">
        <v>12461</v>
      </c>
      <c r="E20" s="113">
        <v>12460</v>
      </c>
      <c r="F20" s="115">
        <f>E20/'4a_İl'!E20</f>
        <v>0.22444788701949059</v>
      </c>
      <c r="G20" s="75">
        <f t="shared" si="0"/>
        <v>3.3715998187020964E-3</v>
      </c>
      <c r="H20" s="75">
        <f t="shared" si="1"/>
        <v>8.7260034904013961E-2</v>
      </c>
      <c r="I20" s="45">
        <f t="shared" si="2"/>
        <v>1000</v>
      </c>
      <c r="J20" s="77">
        <f t="shared" si="4"/>
        <v>3.2915308910174122E-3</v>
      </c>
      <c r="K20" s="44">
        <f t="shared" si="3"/>
        <v>-1</v>
      </c>
    </row>
    <row r="21" spans="1:11">
      <c r="A21" s="95">
        <v>20</v>
      </c>
      <c r="B21" s="96" t="s">
        <v>112</v>
      </c>
      <c r="C21" s="44">
        <v>57680</v>
      </c>
      <c r="D21" s="44">
        <v>61733</v>
      </c>
      <c r="E21" s="113">
        <v>61562</v>
      </c>
      <c r="F21" s="115">
        <f>E21/'4a_İl'!E21</f>
        <v>0.32608545958228941</v>
      </c>
      <c r="G21" s="75">
        <f t="shared" si="0"/>
        <v>1.6658300805693294E-2</v>
      </c>
      <c r="H21" s="75">
        <f t="shared" si="1"/>
        <v>6.7302357836338422E-2</v>
      </c>
      <c r="I21" s="45">
        <f t="shared" si="2"/>
        <v>3882</v>
      </c>
      <c r="J21" s="77">
        <f t="shared" si="4"/>
        <v>1.2777722918929594E-2</v>
      </c>
      <c r="K21" s="44">
        <f t="shared" si="3"/>
        <v>-171</v>
      </c>
    </row>
    <row r="22" spans="1:11">
      <c r="A22" s="95">
        <v>21</v>
      </c>
      <c r="B22" s="96" t="s">
        <v>113</v>
      </c>
      <c r="C22" s="44">
        <v>17056</v>
      </c>
      <c r="D22" s="44">
        <v>22360</v>
      </c>
      <c r="E22" s="113">
        <v>19667</v>
      </c>
      <c r="F22" s="115">
        <f>E22/'4a_İl'!E22</f>
        <v>0.16773417710723149</v>
      </c>
      <c r="G22" s="75">
        <f t="shared" si="0"/>
        <v>5.3217699546078759E-3</v>
      </c>
      <c r="H22" s="75">
        <f t="shared" si="1"/>
        <v>0.15308395872420263</v>
      </c>
      <c r="I22" s="45">
        <f t="shared" si="2"/>
        <v>2611</v>
      </c>
      <c r="J22" s="77">
        <f t="shared" si="4"/>
        <v>8.5941871564464631E-3</v>
      </c>
      <c r="K22" s="44">
        <f t="shared" si="3"/>
        <v>-2693</v>
      </c>
    </row>
    <row r="23" spans="1:11">
      <c r="A23" s="95">
        <v>22</v>
      </c>
      <c r="B23" s="96" t="s">
        <v>114</v>
      </c>
      <c r="C23" s="44">
        <v>19396</v>
      </c>
      <c r="D23" s="44">
        <v>21327</v>
      </c>
      <c r="E23" s="113">
        <v>21093</v>
      </c>
      <c r="F23" s="115">
        <f>E23/'4a_İl'!E23</f>
        <v>0.33945411825292093</v>
      </c>
      <c r="G23" s="75">
        <f t="shared" si="0"/>
        <v>5.7076368359456914E-3</v>
      </c>
      <c r="H23" s="75">
        <f t="shared" si="1"/>
        <v>8.7492266446690045E-2</v>
      </c>
      <c r="I23" s="45">
        <f t="shared" si="2"/>
        <v>1697</v>
      </c>
      <c r="J23" s="77">
        <f t="shared" si="4"/>
        <v>5.5857279220565487E-3</v>
      </c>
      <c r="K23" s="44">
        <f t="shared" si="3"/>
        <v>-234</v>
      </c>
    </row>
    <row r="24" spans="1:11">
      <c r="A24" s="95">
        <v>23</v>
      </c>
      <c r="B24" s="96" t="s">
        <v>115</v>
      </c>
      <c r="C24" s="44">
        <v>9313</v>
      </c>
      <c r="D24" s="44">
        <v>10437</v>
      </c>
      <c r="E24" s="113">
        <v>10416</v>
      </c>
      <c r="F24" s="115">
        <f>E24/'4a_İl'!E24</f>
        <v>0.16381479617513839</v>
      </c>
      <c r="G24" s="75">
        <f t="shared" si="0"/>
        <v>2.8185059158588313E-3</v>
      </c>
      <c r="H24" s="75">
        <f t="shared" si="1"/>
        <v>0.11843659400837539</v>
      </c>
      <c r="I24" s="45">
        <f t="shared" si="2"/>
        <v>1103</v>
      </c>
      <c r="J24" s="77">
        <f t="shared" si="4"/>
        <v>3.6305585727922055E-3</v>
      </c>
      <c r="K24" s="44">
        <f t="shared" si="3"/>
        <v>-21</v>
      </c>
    </row>
    <row r="25" spans="1:11">
      <c r="A25" s="95">
        <v>24</v>
      </c>
      <c r="B25" s="96" t="s">
        <v>116</v>
      </c>
      <c r="C25" s="44">
        <v>4693</v>
      </c>
      <c r="D25" s="44">
        <v>5536</v>
      </c>
      <c r="E25" s="113">
        <v>5017</v>
      </c>
      <c r="F25" s="115">
        <f>E25/'4a_İl'!E25</f>
        <v>0.19239914097254179</v>
      </c>
      <c r="G25" s="75">
        <f t="shared" si="0"/>
        <v>1.3575695257165665E-3</v>
      </c>
      <c r="H25" s="75">
        <f t="shared" si="1"/>
        <v>6.9038994246750474E-2</v>
      </c>
      <c r="I25" s="45">
        <f t="shared" si="2"/>
        <v>324</v>
      </c>
      <c r="J25" s="77">
        <f t="shared" si="4"/>
        <v>1.0664560086896416E-3</v>
      </c>
      <c r="K25" s="44">
        <f t="shared" si="3"/>
        <v>-519</v>
      </c>
    </row>
    <row r="26" spans="1:11">
      <c r="A26" s="95">
        <v>25</v>
      </c>
      <c r="B26" s="96" t="s">
        <v>117</v>
      </c>
      <c r="C26" s="44">
        <v>11624</v>
      </c>
      <c r="D26" s="44">
        <v>13670</v>
      </c>
      <c r="E26" s="113">
        <v>13452</v>
      </c>
      <c r="F26" s="115">
        <f>E26/'4a_İl'!E26</f>
        <v>0.16714711729622267</v>
      </c>
      <c r="G26" s="75">
        <f t="shared" si="0"/>
        <v>3.6400289535457944E-3</v>
      </c>
      <c r="H26" s="75">
        <f t="shared" si="1"/>
        <v>0.15726083964211976</v>
      </c>
      <c r="I26" s="45">
        <f t="shared" si="2"/>
        <v>1828</v>
      </c>
      <c r="J26" s="77">
        <f t="shared" si="4"/>
        <v>6.0169184687798296E-3</v>
      </c>
      <c r="K26" s="44">
        <f t="shared" si="3"/>
        <v>-218</v>
      </c>
    </row>
    <row r="27" spans="1:11">
      <c r="A27" s="95">
        <v>26</v>
      </c>
      <c r="B27" s="96" t="s">
        <v>118</v>
      </c>
      <c r="C27" s="44">
        <v>43670</v>
      </c>
      <c r="D27" s="44">
        <v>48627</v>
      </c>
      <c r="E27" s="113">
        <v>48227</v>
      </c>
      <c r="F27" s="115">
        <f>E27/'4a_İl'!E27</f>
        <v>0.28577946858185782</v>
      </c>
      <c r="G27" s="75">
        <f t="shared" si="0"/>
        <v>1.3049931336801445E-2</v>
      </c>
      <c r="H27" s="75">
        <f t="shared" si="1"/>
        <v>0.10435081291504465</v>
      </c>
      <c r="I27" s="45">
        <f t="shared" si="2"/>
        <v>4557</v>
      </c>
      <c r="J27" s="77">
        <f t="shared" si="4"/>
        <v>1.4999506270366347E-2</v>
      </c>
      <c r="K27" s="44">
        <f t="shared" si="3"/>
        <v>-400</v>
      </c>
    </row>
    <row r="28" spans="1:11">
      <c r="A28" s="95">
        <v>27</v>
      </c>
      <c r="B28" s="96" t="s">
        <v>119</v>
      </c>
      <c r="C28" s="44">
        <v>36947</v>
      </c>
      <c r="D28" s="44">
        <v>42394</v>
      </c>
      <c r="E28" s="113">
        <v>41093</v>
      </c>
      <c r="F28" s="115">
        <f>E28/'4a_İl'!E28</f>
        <v>0.15377677986715316</v>
      </c>
      <c r="G28" s="75">
        <f t="shared" si="0"/>
        <v>1.111951455456864E-2</v>
      </c>
      <c r="H28" s="75">
        <f t="shared" si="1"/>
        <v>0.11221479416461418</v>
      </c>
      <c r="I28" s="45">
        <f t="shared" si="2"/>
        <v>4146</v>
      </c>
      <c r="J28" s="77">
        <f t="shared" si="4"/>
        <v>1.3646687074158191E-2</v>
      </c>
      <c r="K28" s="44">
        <f t="shared" si="3"/>
        <v>-1301</v>
      </c>
    </row>
    <row r="29" spans="1:11">
      <c r="A29" s="95">
        <v>28</v>
      </c>
      <c r="B29" s="96" t="s">
        <v>120</v>
      </c>
      <c r="C29" s="44">
        <v>13994</v>
      </c>
      <c r="D29" s="44">
        <v>13513</v>
      </c>
      <c r="E29" s="113">
        <v>15177</v>
      </c>
      <c r="F29" s="115">
        <f>E29/'4a_İl'!E29</f>
        <v>0.29764076013414131</v>
      </c>
      <c r="G29" s="75">
        <f t="shared" si="0"/>
        <v>4.1068034067770235E-3</v>
      </c>
      <c r="H29" s="75">
        <f t="shared" si="1"/>
        <v>8.4536229812776906E-2</v>
      </c>
      <c r="I29" s="45">
        <f t="shared" si="2"/>
        <v>1183</v>
      </c>
      <c r="J29" s="77">
        <f t="shared" si="4"/>
        <v>3.8938810440735986E-3</v>
      </c>
      <c r="K29" s="44">
        <f t="shared" si="3"/>
        <v>1664</v>
      </c>
    </row>
    <row r="30" spans="1:11">
      <c r="A30" s="95">
        <v>29</v>
      </c>
      <c r="B30" s="96" t="s">
        <v>121</v>
      </c>
      <c r="C30" s="44">
        <v>2975</v>
      </c>
      <c r="D30" s="44">
        <v>2903</v>
      </c>
      <c r="E30" s="113">
        <v>3401</v>
      </c>
      <c r="F30" s="115">
        <f>E30/'4a_İl'!E30</f>
        <v>0.21391282470595635</v>
      </c>
      <c r="G30" s="75">
        <f t="shared" si="0"/>
        <v>9.2028980605183229E-4</v>
      </c>
      <c r="H30" s="75">
        <f t="shared" si="1"/>
        <v>0.14319327731092438</v>
      </c>
      <c r="I30" s="45">
        <f t="shared" si="2"/>
        <v>426</v>
      </c>
      <c r="J30" s="77">
        <f t="shared" si="4"/>
        <v>1.4021921595734177E-3</v>
      </c>
      <c r="K30" s="44">
        <f t="shared" si="3"/>
        <v>498</v>
      </c>
    </row>
    <row r="31" spans="1:11">
      <c r="A31" s="95">
        <v>30</v>
      </c>
      <c r="B31" s="96" t="s">
        <v>122</v>
      </c>
      <c r="C31" s="44">
        <v>1028</v>
      </c>
      <c r="D31" s="44">
        <v>3112</v>
      </c>
      <c r="E31" s="113">
        <v>2029</v>
      </c>
      <c r="F31" s="115">
        <f>E31/'4a_İl'!E31</f>
        <v>0.16454464358121806</v>
      </c>
      <c r="G31" s="75">
        <f t="shared" si="0"/>
        <v>5.4903499455429808E-4</v>
      </c>
      <c r="H31" s="75">
        <f t="shared" si="1"/>
        <v>0.97373540856031127</v>
      </c>
      <c r="I31" s="45">
        <f t="shared" si="2"/>
        <v>1001</v>
      </c>
      <c r="J31" s="77">
        <f t="shared" si="4"/>
        <v>3.2948224219084294E-3</v>
      </c>
      <c r="K31" s="44">
        <f t="shared" si="3"/>
        <v>-1083</v>
      </c>
    </row>
    <row r="32" spans="1:11">
      <c r="A32" s="95">
        <v>31</v>
      </c>
      <c r="B32" s="96" t="s">
        <v>123</v>
      </c>
      <c r="C32" s="44">
        <v>25400</v>
      </c>
      <c r="D32" s="44">
        <v>31166</v>
      </c>
      <c r="E32" s="113">
        <v>27893</v>
      </c>
      <c r="F32" s="115">
        <f>E32/'4a_İl'!E32</f>
        <v>0.18575519445924346</v>
      </c>
      <c r="G32" s="75">
        <f t="shared" si="0"/>
        <v>7.5476752602774942E-3</v>
      </c>
      <c r="H32" s="75">
        <f t="shared" si="1"/>
        <v>9.8149606299212599E-2</v>
      </c>
      <c r="I32" s="45">
        <f t="shared" si="2"/>
        <v>2493</v>
      </c>
      <c r="J32" s="77">
        <f t="shared" si="4"/>
        <v>8.2057865113064083E-3</v>
      </c>
      <c r="K32" s="44">
        <f t="shared" si="3"/>
        <v>-3273</v>
      </c>
    </row>
    <row r="33" spans="1:11">
      <c r="A33" s="95">
        <v>32</v>
      </c>
      <c r="B33" s="96" t="s">
        <v>124</v>
      </c>
      <c r="C33" s="44">
        <v>15786</v>
      </c>
      <c r="D33" s="44">
        <v>17569</v>
      </c>
      <c r="E33" s="113">
        <v>18325</v>
      </c>
      <c r="F33" s="115">
        <f>E33/'4a_İl'!E33</f>
        <v>0.28390605149815634</v>
      </c>
      <c r="G33" s="75">
        <f t="shared" si="0"/>
        <v>4.958632959688276E-3</v>
      </c>
      <c r="H33" s="75">
        <f t="shared" si="1"/>
        <v>0.16083871785126061</v>
      </c>
      <c r="I33" s="45">
        <f t="shared" si="2"/>
        <v>2539</v>
      </c>
      <c r="J33" s="77">
        <f t="shared" si="4"/>
        <v>8.3571969322932104E-3</v>
      </c>
      <c r="K33" s="44">
        <f t="shared" si="3"/>
        <v>756</v>
      </c>
    </row>
    <row r="34" spans="1:11">
      <c r="A34" s="95">
        <v>33</v>
      </c>
      <c r="B34" s="96" t="s">
        <v>125</v>
      </c>
      <c r="C34" s="44">
        <v>46269</v>
      </c>
      <c r="D34" s="44">
        <v>54086</v>
      </c>
      <c r="E34" s="113">
        <v>51928</v>
      </c>
      <c r="F34" s="115">
        <f>E34/'4a_İl'!E34</f>
        <v>0.22919186123493843</v>
      </c>
      <c r="G34" s="75">
        <f t="shared" ref="G34:G65" si="5">E34/$E$83</f>
        <v>1.4051399308632622E-2</v>
      </c>
      <c r="H34" s="75">
        <f t="shared" ref="H34:H65" si="6">(E34-C34)/C34</f>
        <v>0.12230651191942769</v>
      </c>
      <c r="I34" s="45">
        <f t="shared" ref="I34:I65" si="7">E34-C34</f>
        <v>5659</v>
      </c>
      <c r="J34" s="77">
        <f t="shared" si="4"/>
        <v>1.8626773312267534E-2</v>
      </c>
      <c r="K34" s="44">
        <f t="shared" ref="K34:K66" si="8">E34-D34</f>
        <v>-2158</v>
      </c>
    </row>
    <row r="35" spans="1:11">
      <c r="A35" s="95">
        <v>34</v>
      </c>
      <c r="B35" s="96" t="s">
        <v>126</v>
      </c>
      <c r="C35" s="44">
        <v>1167636</v>
      </c>
      <c r="D35" s="44">
        <v>1245892</v>
      </c>
      <c r="E35" s="113">
        <v>1223992</v>
      </c>
      <c r="F35" s="115">
        <f>E35/'4a_İl'!E35</f>
        <v>0.30468215394763865</v>
      </c>
      <c r="G35" s="75">
        <f t="shared" si="5"/>
        <v>0.33120475162863694</v>
      </c>
      <c r="H35" s="75">
        <f t="shared" si="6"/>
        <v>4.8265041502660075E-2</v>
      </c>
      <c r="I35" s="45">
        <f t="shared" si="7"/>
        <v>56356</v>
      </c>
      <c r="J35" s="77">
        <f t="shared" si="4"/>
        <v>0.18549751489417729</v>
      </c>
      <c r="K35" s="44">
        <f t="shared" si="8"/>
        <v>-21900</v>
      </c>
    </row>
    <row r="36" spans="1:11">
      <c r="A36" s="95">
        <v>35</v>
      </c>
      <c r="B36" s="96" t="s">
        <v>127</v>
      </c>
      <c r="C36" s="44">
        <v>252207</v>
      </c>
      <c r="D36" s="44">
        <v>270154</v>
      </c>
      <c r="E36" s="113">
        <v>267655</v>
      </c>
      <c r="F36" s="115">
        <f>E36/'4a_İl'!E36</f>
        <v>0.30965613944157655</v>
      </c>
      <c r="G36" s="75">
        <f t="shared" si="5"/>
        <v>7.2425806538901252E-2</v>
      </c>
      <c r="H36" s="75">
        <f t="shared" si="6"/>
        <v>6.1251273755288313E-2</v>
      </c>
      <c r="I36" s="45">
        <f t="shared" si="7"/>
        <v>15448</v>
      </c>
      <c r="J36" s="77">
        <f t="shared" si="4"/>
        <v>5.0847569204436983E-2</v>
      </c>
      <c r="K36" s="44">
        <f t="shared" si="8"/>
        <v>-2499</v>
      </c>
    </row>
    <row r="37" spans="1:11">
      <c r="A37" s="95">
        <v>36</v>
      </c>
      <c r="B37" s="96" t="s">
        <v>128</v>
      </c>
      <c r="C37" s="44">
        <v>2391</v>
      </c>
      <c r="D37" s="44">
        <v>3978</v>
      </c>
      <c r="E37" s="113">
        <v>3407</v>
      </c>
      <c r="F37" s="115">
        <f>E37/'4a_İl'!E37</f>
        <v>0.15750543201886183</v>
      </c>
      <c r="G37" s="75">
        <f t="shared" si="5"/>
        <v>9.2191336936741915E-4</v>
      </c>
      <c r="H37" s="75">
        <f t="shared" si="6"/>
        <v>0.42492680886658302</v>
      </c>
      <c r="I37" s="45">
        <f t="shared" si="7"/>
        <v>1016</v>
      </c>
      <c r="J37" s="77">
        <f t="shared" si="4"/>
        <v>3.3441953852736909E-3</v>
      </c>
      <c r="K37" s="44">
        <f t="shared" si="8"/>
        <v>-571</v>
      </c>
    </row>
    <row r="38" spans="1:11">
      <c r="A38" s="95">
        <v>37</v>
      </c>
      <c r="B38" s="96" t="s">
        <v>129</v>
      </c>
      <c r="C38" s="44">
        <v>9971</v>
      </c>
      <c r="D38" s="44">
        <v>11024</v>
      </c>
      <c r="E38" s="113">
        <v>10886</v>
      </c>
      <c r="F38" s="115">
        <f>E38/'4a_İl'!E38</f>
        <v>0.22626842094323543</v>
      </c>
      <c r="G38" s="75">
        <f t="shared" si="5"/>
        <v>2.9456850422464706E-3</v>
      </c>
      <c r="H38" s="75">
        <f t="shared" si="6"/>
        <v>9.1766121753083948E-2</v>
      </c>
      <c r="I38" s="45">
        <f t="shared" si="7"/>
        <v>915</v>
      </c>
      <c r="J38" s="77">
        <f t="shared" si="4"/>
        <v>3.011750765280932E-3</v>
      </c>
      <c r="K38" s="44">
        <f t="shared" si="8"/>
        <v>-138</v>
      </c>
    </row>
    <row r="39" spans="1:11">
      <c r="A39" s="95">
        <v>38</v>
      </c>
      <c r="B39" s="96" t="s">
        <v>130</v>
      </c>
      <c r="C39" s="44">
        <v>38465</v>
      </c>
      <c r="D39" s="44">
        <v>43808</v>
      </c>
      <c r="E39" s="113">
        <v>42687</v>
      </c>
      <c r="F39" s="115">
        <f>E39/'4a_İl'!E39</f>
        <v>0.1905941920274325</v>
      </c>
      <c r="G39" s="75">
        <f t="shared" si="5"/>
        <v>1.1550841208742888E-2</v>
      </c>
      <c r="H39" s="75">
        <f t="shared" si="6"/>
        <v>0.10976212140907318</v>
      </c>
      <c r="I39" s="45">
        <f t="shared" si="7"/>
        <v>4222</v>
      </c>
      <c r="J39" s="77">
        <f t="shared" si="4"/>
        <v>1.3896843421875514E-2</v>
      </c>
      <c r="K39" s="44">
        <f t="shared" si="8"/>
        <v>-1121</v>
      </c>
    </row>
    <row r="40" spans="1:11">
      <c r="A40" s="95">
        <v>39</v>
      </c>
      <c r="B40" s="96" t="s">
        <v>131</v>
      </c>
      <c r="C40" s="44">
        <v>18891</v>
      </c>
      <c r="D40" s="44">
        <v>20245</v>
      </c>
      <c r="E40" s="113">
        <v>20427</v>
      </c>
      <c r="F40" s="115">
        <f>E40/'4a_İl'!E40</f>
        <v>0.312062696691008</v>
      </c>
      <c r="G40" s="75">
        <f t="shared" si="5"/>
        <v>5.5274213079155475E-3</v>
      </c>
      <c r="H40" s="75">
        <f t="shared" si="6"/>
        <v>8.130855963157059E-2</v>
      </c>
      <c r="I40" s="45">
        <f t="shared" si="7"/>
        <v>1536</v>
      </c>
      <c r="J40" s="77">
        <f t="shared" si="4"/>
        <v>5.0557914486027448E-3</v>
      </c>
      <c r="K40" s="44">
        <f t="shared" si="8"/>
        <v>182</v>
      </c>
    </row>
    <row r="41" spans="1:11">
      <c r="A41" s="95">
        <v>40</v>
      </c>
      <c r="B41" s="96" t="s">
        <v>132</v>
      </c>
      <c r="C41" s="44">
        <v>4745</v>
      </c>
      <c r="D41" s="44">
        <v>4811</v>
      </c>
      <c r="E41" s="113">
        <v>4957</v>
      </c>
      <c r="F41" s="115">
        <f>E41/'4a_İl'!E41</f>
        <v>0.1913087105862375</v>
      </c>
      <c r="G41" s="75">
        <f t="shared" si="5"/>
        <v>1.3413338925606976E-3</v>
      </c>
      <c r="H41" s="75">
        <f t="shared" si="6"/>
        <v>4.4678609062170707E-2</v>
      </c>
      <c r="I41" s="45">
        <f t="shared" si="7"/>
        <v>212</v>
      </c>
      <c r="J41" s="77">
        <f t="shared" si="4"/>
        <v>6.9780454889569138E-4</v>
      </c>
      <c r="K41" s="44">
        <f t="shared" si="8"/>
        <v>146</v>
      </c>
    </row>
    <row r="42" spans="1:11">
      <c r="A42" s="95">
        <v>41</v>
      </c>
      <c r="B42" s="96" t="s">
        <v>133</v>
      </c>
      <c r="C42" s="44">
        <v>97309</v>
      </c>
      <c r="D42" s="44">
        <v>110594</v>
      </c>
      <c r="E42" s="113">
        <v>108896</v>
      </c>
      <c r="F42" s="115">
        <f>E42/'4a_İl'!E42</f>
        <v>0.23457893795816198</v>
      </c>
      <c r="G42" s="75">
        <f t="shared" si="5"/>
        <v>2.9466591802358225E-2</v>
      </c>
      <c r="H42" s="75">
        <f t="shared" si="6"/>
        <v>0.11907428912022526</v>
      </c>
      <c r="I42" s="45">
        <f t="shared" si="7"/>
        <v>11587</v>
      </c>
      <c r="J42" s="77">
        <f t="shared" si="4"/>
        <v>3.8138968434218753E-2</v>
      </c>
      <c r="K42" s="44">
        <f t="shared" si="8"/>
        <v>-1698</v>
      </c>
    </row>
    <row r="43" spans="1:11">
      <c r="A43" s="95">
        <v>42</v>
      </c>
      <c r="B43" s="96" t="s">
        <v>134</v>
      </c>
      <c r="C43" s="44">
        <v>47019</v>
      </c>
      <c r="D43" s="44">
        <v>55011</v>
      </c>
      <c r="E43" s="113">
        <v>54576</v>
      </c>
      <c r="F43" s="115">
        <f>E43/'4a_İl'!E43</f>
        <v>0.18025504424135733</v>
      </c>
      <c r="G43" s="75">
        <f t="shared" si="5"/>
        <v>1.47679319185783E-2</v>
      </c>
      <c r="H43" s="75">
        <f t="shared" si="6"/>
        <v>0.16072226121355196</v>
      </c>
      <c r="I43" s="45">
        <f t="shared" si="7"/>
        <v>7557</v>
      </c>
      <c r="J43" s="77">
        <f t="shared" si="4"/>
        <v>2.4874098943418584E-2</v>
      </c>
      <c r="K43" s="44">
        <f t="shared" si="8"/>
        <v>-435</v>
      </c>
    </row>
    <row r="44" spans="1:11">
      <c r="A44" s="95">
        <v>43</v>
      </c>
      <c r="B44" s="96" t="s">
        <v>135</v>
      </c>
      <c r="C44" s="44">
        <v>14677</v>
      </c>
      <c r="D44" s="44">
        <v>18343</v>
      </c>
      <c r="E44" s="113">
        <v>18182</v>
      </c>
      <c r="F44" s="115">
        <f>E44/'4a_İl'!E44</f>
        <v>0.21846275847982025</v>
      </c>
      <c r="G44" s="75">
        <f t="shared" si="5"/>
        <v>4.9199380340001217E-3</v>
      </c>
      <c r="H44" s="75">
        <f t="shared" si="6"/>
        <v>0.23880902091708114</v>
      </c>
      <c r="I44" s="45">
        <f t="shared" si="7"/>
        <v>3505</v>
      </c>
      <c r="J44" s="77">
        <f t="shared" si="4"/>
        <v>1.153681577301603E-2</v>
      </c>
      <c r="K44" s="44">
        <f t="shared" si="8"/>
        <v>-161</v>
      </c>
    </row>
    <row r="45" spans="1:11">
      <c r="A45" s="95">
        <v>44</v>
      </c>
      <c r="B45" s="96" t="s">
        <v>136</v>
      </c>
      <c r="C45" s="44">
        <v>16853</v>
      </c>
      <c r="D45" s="44">
        <v>18978</v>
      </c>
      <c r="E45" s="113">
        <v>18167</v>
      </c>
      <c r="F45" s="115">
        <f>E45/'4a_İl'!E45</f>
        <v>0.19993176765786982</v>
      </c>
      <c r="G45" s="75">
        <f t="shared" si="5"/>
        <v>4.9158791257111548E-3</v>
      </c>
      <c r="H45" s="75">
        <f t="shared" si="6"/>
        <v>7.7968314246721654E-2</v>
      </c>
      <c r="I45" s="45">
        <f t="shared" si="7"/>
        <v>1314</v>
      </c>
      <c r="J45" s="77">
        <f t="shared" si="4"/>
        <v>4.3250715907968799E-3</v>
      </c>
      <c r="K45" s="44">
        <f t="shared" si="8"/>
        <v>-811</v>
      </c>
    </row>
    <row r="46" spans="1:11">
      <c r="A46" s="95">
        <v>45</v>
      </c>
      <c r="B46" s="96" t="s">
        <v>137</v>
      </c>
      <c r="C46" s="44">
        <v>54671</v>
      </c>
      <c r="D46" s="44">
        <v>58809</v>
      </c>
      <c r="E46" s="113">
        <v>59928</v>
      </c>
      <c r="F46" s="115">
        <f>E46/'4a_İl'!E46</f>
        <v>0.26309250470842865</v>
      </c>
      <c r="G46" s="75">
        <f t="shared" si="5"/>
        <v>1.6216150396081801E-2</v>
      </c>
      <c r="H46" s="75">
        <f t="shared" si="6"/>
        <v>9.6157011944175155E-2</v>
      </c>
      <c r="I46" s="45">
        <f t="shared" si="7"/>
        <v>5257</v>
      </c>
      <c r="J46" s="77">
        <f t="shared" si="4"/>
        <v>1.7303577894078537E-2</v>
      </c>
      <c r="K46" s="44">
        <f t="shared" si="8"/>
        <v>1119</v>
      </c>
    </row>
    <row r="47" spans="1:11">
      <c r="A47" s="95">
        <v>46</v>
      </c>
      <c r="B47" s="96" t="s">
        <v>138</v>
      </c>
      <c r="C47" s="44">
        <v>18507</v>
      </c>
      <c r="D47" s="44">
        <v>22799</v>
      </c>
      <c r="E47" s="113">
        <v>20552</v>
      </c>
      <c r="F47" s="115">
        <f>E47/'4a_İl'!E47</f>
        <v>0.15488733137387897</v>
      </c>
      <c r="G47" s="75">
        <f t="shared" si="5"/>
        <v>5.5612455436569409E-3</v>
      </c>
      <c r="H47" s="75">
        <f t="shared" si="6"/>
        <v>0.11049873021019074</v>
      </c>
      <c r="I47" s="45">
        <f t="shared" si="7"/>
        <v>2045</v>
      </c>
      <c r="J47" s="77">
        <f t="shared" si="4"/>
        <v>6.7311806721306079E-3</v>
      </c>
      <c r="K47" s="44">
        <f t="shared" si="8"/>
        <v>-2247</v>
      </c>
    </row>
    <row r="48" spans="1:11">
      <c r="A48" s="95">
        <v>47</v>
      </c>
      <c r="B48" s="96" t="s">
        <v>139</v>
      </c>
      <c r="C48" s="44">
        <v>4747</v>
      </c>
      <c r="D48" s="44">
        <v>6364</v>
      </c>
      <c r="E48" s="113">
        <v>5718</v>
      </c>
      <c r="F48" s="115">
        <f>E48/'4a_İl'!E48</f>
        <v>0.10204518685084056</v>
      </c>
      <c r="G48" s="75">
        <f t="shared" si="5"/>
        <v>1.5472558397543008E-3</v>
      </c>
      <c r="H48" s="75">
        <f t="shared" si="6"/>
        <v>0.20455024225826837</v>
      </c>
      <c r="I48" s="45">
        <f t="shared" si="7"/>
        <v>971</v>
      </c>
      <c r="J48" s="77">
        <f t="shared" si="4"/>
        <v>3.1960764951779073E-3</v>
      </c>
      <c r="K48" s="44">
        <f t="shared" si="8"/>
        <v>-646</v>
      </c>
    </row>
    <row r="49" spans="1:11">
      <c r="A49" s="95">
        <v>48</v>
      </c>
      <c r="B49" s="96" t="s">
        <v>140</v>
      </c>
      <c r="C49" s="44">
        <v>56783</v>
      </c>
      <c r="D49" s="44">
        <v>63335</v>
      </c>
      <c r="E49" s="113">
        <v>63349</v>
      </c>
      <c r="F49" s="115">
        <f>E49/'4a_İl'!E49</f>
        <v>0.27209899663253384</v>
      </c>
      <c r="G49" s="75">
        <f t="shared" si="5"/>
        <v>1.7141852079852256E-2</v>
      </c>
      <c r="H49" s="75">
        <f t="shared" si="6"/>
        <v>0.11563320007748798</v>
      </c>
      <c r="I49" s="45">
        <f t="shared" si="7"/>
        <v>6566</v>
      </c>
      <c r="J49" s="77">
        <f t="shared" si="4"/>
        <v>2.1612191830420329E-2</v>
      </c>
      <c r="K49" s="44">
        <f t="shared" si="8"/>
        <v>14</v>
      </c>
    </row>
    <row r="50" spans="1:11">
      <c r="A50" s="95">
        <v>49</v>
      </c>
      <c r="B50" s="96" t="s">
        <v>141</v>
      </c>
      <c r="C50" s="44">
        <v>2429</v>
      </c>
      <c r="D50" s="44">
        <v>2631</v>
      </c>
      <c r="E50" s="113">
        <v>2431</v>
      </c>
      <c r="F50" s="115">
        <f>E50/'4a_İl'!E50</f>
        <v>0.12669376693766937</v>
      </c>
      <c r="G50" s="75">
        <f t="shared" si="5"/>
        <v>6.5781373669861925E-4</v>
      </c>
      <c r="H50" s="75">
        <f t="shared" si="6"/>
        <v>8.2338410868670235E-4</v>
      </c>
      <c r="I50" s="45">
        <f t="shared" si="7"/>
        <v>2</v>
      </c>
      <c r="J50" s="77">
        <f t="shared" si="4"/>
        <v>6.5830617820348243E-6</v>
      </c>
      <c r="K50" s="44">
        <f t="shared" si="8"/>
        <v>-200</v>
      </c>
    </row>
    <row r="51" spans="1:11">
      <c r="A51" s="95">
        <v>50</v>
      </c>
      <c r="B51" s="96" t="s">
        <v>142</v>
      </c>
      <c r="C51" s="44">
        <v>7791</v>
      </c>
      <c r="D51" s="44">
        <v>8873</v>
      </c>
      <c r="E51" s="113">
        <v>8739</v>
      </c>
      <c r="F51" s="115">
        <f>E51/'4a_İl'!E51</f>
        <v>0.21397091229616572</v>
      </c>
      <c r="G51" s="75">
        <f t="shared" si="5"/>
        <v>2.364719969152297E-3</v>
      </c>
      <c r="H51" s="75">
        <f t="shared" si="6"/>
        <v>0.12167886022333461</v>
      </c>
      <c r="I51" s="45">
        <f t="shared" si="7"/>
        <v>948</v>
      </c>
      <c r="J51" s="77">
        <f t="shared" si="4"/>
        <v>3.1203712846845067E-3</v>
      </c>
      <c r="K51" s="44">
        <f t="shared" si="8"/>
        <v>-134</v>
      </c>
    </row>
    <row r="52" spans="1:11">
      <c r="A52" s="95">
        <v>51</v>
      </c>
      <c r="B52" s="96" t="s">
        <v>143</v>
      </c>
      <c r="C52" s="44">
        <v>6612</v>
      </c>
      <c r="D52" s="44">
        <v>7486</v>
      </c>
      <c r="E52" s="113">
        <v>7395</v>
      </c>
      <c r="F52" s="115">
        <f>E52/'4a_İl'!E52</f>
        <v>0.18537086706941067</v>
      </c>
      <c r="G52" s="75">
        <f t="shared" si="5"/>
        <v>2.0010417864608351E-3</v>
      </c>
      <c r="H52" s="75">
        <f t="shared" si="6"/>
        <v>0.11842105263157894</v>
      </c>
      <c r="I52" s="45">
        <f t="shared" si="7"/>
        <v>783</v>
      </c>
      <c r="J52" s="77">
        <f t="shared" si="4"/>
        <v>2.5772686876666339E-3</v>
      </c>
      <c r="K52" s="44">
        <f t="shared" si="8"/>
        <v>-91</v>
      </c>
    </row>
    <row r="53" spans="1:11">
      <c r="A53" s="95">
        <v>52</v>
      </c>
      <c r="B53" s="96" t="s">
        <v>144</v>
      </c>
      <c r="C53" s="44">
        <v>20626</v>
      </c>
      <c r="D53" s="44">
        <v>22581</v>
      </c>
      <c r="E53" s="113">
        <v>21048</v>
      </c>
      <c r="F53" s="115">
        <f>E53/'4a_İl'!E53</f>
        <v>0.28336025848142166</v>
      </c>
      <c r="G53" s="75">
        <f t="shared" si="5"/>
        <v>5.6954601110787905E-3</v>
      </c>
      <c r="H53" s="75">
        <f t="shared" si="6"/>
        <v>2.0459614079317366E-2</v>
      </c>
      <c r="I53" s="45">
        <f t="shared" si="7"/>
        <v>422</v>
      </c>
      <c r="J53" s="77">
        <f t="shared" si="4"/>
        <v>1.3890260360093479E-3</v>
      </c>
      <c r="K53" s="44">
        <f t="shared" si="8"/>
        <v>-1533</v>
      </c>
    </row>
    <row r="54" spans="1:11">
      <c r="A54" s="95">
        <v>53</v>
      </c>
      <c r="B54" s="96" t="s">
        <v>145</v>
      </c>
      <c r="C54" s="44">
        <v>8678</v>
      </c>
      <c r="D54" s="44">
        <v>10468</v>
      </c>
      <c r="E54" s="113">
        <v>9432</v>
      </c>
      <c r="F54" s="115">
        <f>E54/'4a_İl'!E54</f>
        <v>0.19636091102135986</v>
      </c>
      <c r="G54" s="75">
        <f t="shared" si="5"/>
        <v>2.5522415321025823E-3</v>
      </c>
      <c r="H54" s="75">
        <f t="shared" si="6"/>
        <v>8.6886379350080659E-2</v>
      </c>
      <c r="I54" s="45">
        <f t="shared" si="7"/>
        <v>754</v>
      </c>
      <c r="J54" s="77">
        <f t="shared" si="4"/>
        <v>2.4818142918271286E-3</v>
      </c>
      <c r="K54" s="44">
        <f t="shared" si="8"/>
        <v>-1036</v>
      </c>
    </row>
    <row r="55" spans="1:11">
      <c r="A55" s="95">
        <v>54</v>
      </c>
      <c r="B55" s="96" t="s">
        <v>146</v>
      </c>
      <c r="C55" s="44">
        <v>38417</v>
      </c>
      <c r="D55" s="44">
        <v>45946</v>
      </c>
      <c r="E55" s="113">
        <v>43413</v>
      </c>
      <c r="F55" s="115">
        <f>E55/'4a_İl'!E55</f>
        <v>0.25258913610128469</v>
      </c>
      <c r="G55" s="75">
        <f t="shared" si="5"/>
        <v>1.1747292369928901E-2</v>
      </c>
      <c r="H55" s="75">
        <f t="shared" si="6"/>
        <v>0.13004659395580082</v>
      </c>
      <c r="I55" s="45">
        <f t="shared" si="7"/>
        <v>4996</v>
      </c>
      <c r="J55" s="77">
        <f t="shared" si="4"/>
        <v>1.644448833152299E-2</v>
      </c>
      <c r="K55" s="44">
        <f t="shared" si="8"/>
        <v>-2533</v>
      </c>
    </row>
    <row r="56" spans="1:11">
      <c r="A56" s="95">
        <v>55</v>
      </c>
      <c r="B56" s="96" t="s">
        <v>147</v>
      </c>
      <c r="C56" s="44">
        <v>38110</v>
      </c>
      <c r="D56" s="44">
        <v>43144</v>
      </c>
      <c r="E56" s="113">
        <v>41285</v>
      </c>
      <c r="F56" s="115">
        <f>E56/'4a_İl'!E56</f>
        <v>0.26744705798519114</v>
      </c>
      <c r="G56" s="75">
        <f t="shared" si="5"/>
        <v>1.1171468580667419E-2</v>
      </c>
      <c r="H56" s="75">
        <f t="shared" si="6"/>
        <v>8.3311466806612444E-2</v>
      </c>
      <c r="I56" s="45">
        <f t="shared" si="7"/>
        <v>3175</v>
      </c>
      <c r="J56" s="77">
        <f t="shared" si="4"/>
        <v>1.0450610578980283E-2</v>
      </c>
      <c r="K56" s="44">
        <f t="shared" si="8"/>
        <v>-1859</v>
      </c>
    </row>
    <row r="57" spans="1:11">
      <c r="A57" s="95">
        <v>56</v>
      </c>
      <c r="B57" s="96" t="s">
        <v>148</v>
      </c>
      <c r="C57" s="44">
        <v>1680</v>
      </c>
      <c r="D57" s="44">
        <v>2131</v>
      </c>
      <c r="E57" s="113">
        <v>2135</v>
      </c>
      <c r="F57" s="115">
        <f>E57/'4a_İl'!E57</f>
        <v>0.10782828282828283</v>
      </c>
      <c r="G57" s="75">
        <f t="shared" si="5"/>
        <v>5.7771794646299971E-4</v>
      </c>
      <c r="H57" s="75">
        <f t="shared" si="6"/>
        <v>0.27083333333333331</v>
      </c>
      <c r="I57" s="45">
        <f t="shared" si="7"/>
        <v>455</v>
      </c>
      <c r="J57" s="77">
        <f t="shared" si="4"/>
        <v>1.4976465554129225E-3</v>
      </c>
      <c r="K57" s="44">
        <f t="shared" si="8"/>
        <v>4</v>
      </c>
    </row>
    <row r="58" spans="1:11">
      <c r="A58" s="95">
        <v>57</v>
      </c>
      <c r="B58" s="96" t="s">
        <v>149</v>
      </c>
      <c r="C58" s="44">
        <v>5731</v>
      </c>
      <c r="D58" s="44">
        <v>7125</v>
      </c>
      <c r="E58" s="113">
        <v>6504</v>
      </c>
      <c r="F58" s="115">
        <f>E58/'4a_İl'!E58</f>
        <v>0.28097459823742871</v>
      </c>
      <c r="G58" s="75">
        <f t="shared" si="5"/>
        <v>1.7599426340961827E-3</v>
      </c>
      <c r="H58" s="75">
        <f t="shared" si="6"/>
        <v>0.13488047461176059</v>
      </c>
      <c r="I58" s="45">
        <f t="shared" si="7"/>
        <v>773</v>
      </c>
      <c r="J58" s="77">
        <f t="shared" si="4"/>
        <v>2.5443533787564594E-3</v>
      </c>
      <c r="K58" s="44">
        <f t="shared" si="8"/>
        <v>-621</v>
      </c>
    </row>
    <row r="59" spans="1:11">
      <c r="A59" s="95">
        <v>58</v>
      </c>
      <c r="B59" s="96" t="s">
        <v>150</v>
      </c>
      <c r="C59" s="44">
        <v>11702</v>
      </c>
      <c r="D59" s="44">
        <v>13816</v>
      </c>
      <c r="E59" s="113">
        <v>13337</v>
      </c>
      <c r="F59" s="115">
        <f>E59/'4a_İl'!E59</f>
        <v>0.16682719369566576</v>
      </c>
      <c r="G59" s="75">
        <f t="shared" si="5"/>
        <v>3.6089106566637129E-3</v>
      </c>
      <c r="H59" s="75">
        <f t="shared" si="6"/>
        <v>0.13971970603315673</v>
      </c>
      <c r="I59" s="45">
        <f t="shared" si="7"/>
        <v>1635</v>
      </c>
      <c r="J59" s="77">
        <f t="shared" si="4"/>
        <v>5.3816530068134692E-3</v>
      </c>
      <c r="K59" s="44">
        <f t="shared" si="8"/>
        <v>-479</v>
      </c>
    </row>
    <row r="60" spans="1:11">
      <c r="A60" s="95">
        <v>59</v>
      </c>
      <c r="B60" s="96" t="s">
        <v>151</v>
      </c>
      <c r="C60" s="44">
        <v>68766</v>
      </c>
      <c r="D60" s="44">
        <v>72821</v>
      </c>
      <c r="E60" s="113">
        <v>72433</v>
      </c>
      <c r="F60" s="115">
        <f>E60/'4a_İl'!E60</f>
        <v>0.29520389948077563</v>
      </c>
      <c r="G60" s="75">
        <f t="shared" si="5"/>
        <v>1.9599926939650798E-2</v>
      </c>
      <c r="H60" s="75">
        <f t="shared" si="6"/>
        <v>5.3325771456824593E-2</v>
      </c>
      <c r="I60" s="45">
        <f t="shared" si="7"/>
        <v>3667</v>
      </c>
      <c r="J60" s="77">
        <f t="shared" si="4"/>
        <v>1.207004377736085E-2</v>
      </c>
      <c r="K60" s="44">
        <f t="shared" si="8"/>
        <v>-388</v>
      </c>
    </row>
    <row r="61" spans="1:11">
      <c r="A61" s="95">
        <v>60</v>
      </c>
      <c r="B61" s="96" t="s">
        <v>152</v>
      </c>
      <c r="C61" s="44">
        <v>10804</v>
      </c>
      <c r="D61" s="44">
        <v>12718</v>
      </c>
      <c r="E61" s="113">
        <v>11949</v>
      </c>
      <c r="F61" s="115">
        <f>E61/'4a_İl'!E61</f>
        <v>0.22046532223841769</v>
      </c>
      <c r="G61" s="75">
        <f t="shared" si="5"/>
        <v>3.2333263429912803E-3</v>
      </c>
      <c r="H61" s="75">
        <f t="shared" si="6"/>
        <v>0.10597926693817104</v>
      </c>
      <c r="I61" s="45">
        <f t="shared" si="7"/>
        <v>1145</v>
      </c>
      <c r="J61" s="77">
        <f t="shared" si="4"/>
        <v>3.7688028702149369E-3</v>
      </c>
      <c r="K61" s="44">
        <f t="shared" si="8"/>
        <v>-769</v>
      </c>
    </row>
    <row r="62" spans="1:11">
      <c r="A62" s="95">
        <v>61</v>
      </c>
      <c r="B62" s="96" t="s">
        <v>153</v>
      </c>
      <c r="C62" s="44">
        <v>27642</v>
      </c>
      <c r="D62" s="44">
        <v>30833</v>
      </c>
      <c r="E62" s="113">
        <v>29859</v>
      </c>
      <c r="F62" s="115">
        <f>E62/'4a_İl'!E62</f>
        <v>0.24963214393204694</v>
      </c>
      <c r="G62" s="75">
        <f t="shared" si="5"/>
        <v>8.0796628400181293E-3</v>
      </c>
      <c r="H62" s="75">
        <f t="shared" si="6"/>
        <v>8.0204037334490996E-2</v>
      </c>
      <c r="I62" s="45">
        <f t="shared" si="7"/>
        <v>2217</v>
      </c>
      <c r="J62" s="77">
        <f t="shared" si="4"/>
        <v>7.2973239853856026E-3</v>
      </c>
      <c r="K62" s="44">
        <f t="shared" si="8"/>
        <v>-974</v>
      </c>
    </row>
    <row r="63" spans="1:11">
      <c r="A63" s="95">
        <v>62</v>
      </c>
      <c r="B63" s="96" t="s">
        <v>154</v>
      </c>
      <c r="C63" s="44">
        <v>1892</v>
      </c>
      <c r="D63" s="44">
        <v>2407</v>
      </c>
      <c r="E63" s="113">
        <v>2349</v>
      </c>
      <c r="F63" s="115">
        <f>E63/'4a_İl'!E63</f>
        <v>0.2517954764712188</v>
      </c>
      <c r="G63" s="75">
        <f t="shared" si="5"/>
        <v>6.3562503805226524E-4</v>
      </c>
      <c r="H63" s="75">
        <f t="shared" si="6"/>
        <v>0.24154334038054967</v>
      </c>
      <c r="I63" s="45">
        <f t="shared" si="7"/>
        <v>457</v>
      </c>
      <c r="J63" s="77">
        <f t="shared" si="4"/>
        <v>1.5042296171949574E-3</v>
      </c>
      <c r="K63" s="44">
        <f t="shared" si="8"/>
        <v>-58</v>
      </c>
    </row>
    <row r="64" spans="1:11">
      <c r="A64" s="95">
        <v>63</v>
      </c>
      <c r="B64" s="96" t="s">
        <v>155</v>
      </c>
      <c r="C64" s="44">
        <v>13036</v>
      </c>
      <c r="D64" s="44">
        <v>16187</v>
      </c>
      <c r="E64" s="113">
        <v>14660</v>
      </c>
      <c r="F64" s="115">
        <f>E64/'4a_İl'!E64</f>
        <v>0.13420852672727107</v>
      </c>
      <c r="G64" s="75">
        <f t="shared" si="5"/>
        <v>3.9669063677506208E-3</v>
      </c>
      <c r="H64" s="75">
        <f t="shared" si="6"/>
        <v>0.12457809143909175</v>
      </c>
      <c r="I64" s="45">
        <f t="shared" si="7"/>
        <v>1624</v>
      </c>
      <c r="J64" s="77">
        <f t="shared" si="4"/>
        <v>5.3454461670122775E-3</v>
      </c>
      <c r="K64" s="44">
        <f t="shared" si="8"/>
        <v>-1527</v>
      </c>
    </row>
    <row r="65" spans="1:11">
      <c r="A65" s="95">
        <v>64</v>
      </c>
      <c r="B65" s="96" t="s">
        <v>156</v>
      </c>
      <c r="C65" s="44">
        <v>14904</v>
      </c>
      <c r="D65" s="44">
        <v>15769</v>
      </c>
      <c r="E65" s="113">
        <v>15717</v>
      </c>
      <c r="F65" s="115">
        <f>E65/'4a_İl'!E65</f>
        <v>0.2639161755075311</v>
      </c>
      <c r="G65" s="75">
        <f t="shared" si="5"/>
        <v>4.2529241051798431E-3</v>
      </c>
      <c r="H65" s="75">
        <f t="shared" si="6"/>
        <v>5.4549114331723027E-2</v>
      </c>
      <c r="I65" s="45">
        <f t="shared" si="7"/>
        <v>813</v>
      </c>
      <c r="J65" s="77">
        <f t="shared" si="4"/>
        <v>2.676014614397156E-3</v>
      </c>
      <c r="K65" s="44">
        <f t="shared" si="8"/>
        <v>-52</v>
      </c>
    </row>
    <row r="66" spans="1:11">
      <c r="A66" s="95">
        <v>65</v>
      </c>
      <c r="B66" s="96" t="s">
        <v>157</v>
      </c>
      <c r="C66" s="44">
        <v>5815</v>
      </c>
      <c r="D66" s="44">
        <v>8512</v>
      </c>
      <c r="E66" s="113">
        <v>7393</v>
      </c>
      <c r="F66" s="115">
        <f>E66/'4a_İl'!E66</f>
        <v>0.11725056698333149</v>
      </c>
      <c r="G66" s="75">
        <f t="shared" ref="G66:G83" si="9">E66/$E$83</f>
        <v>2.0005005986889726E-3</v>
      </c>
      <c r="H66" s="75">
        <f t="shared" ref="H66:H83" si="10">(E66-C66)/C66</f>
        <v>0.27136715391229577</v>
      </c>
      <c r="I66" s="45">
        <f t="shared" ref="I66:I83" si="11">E66-C66</f>
        <v>1578</v>
      </c>
      <c r="J66" s="77">
        <f t="shared" si="4"/>
        <v>5.1940357460254763E-3</v>
      </c>
      <c r="K66" s="44">
        <f t="shared" si="8"/>
        <v>-1119</v>
      </c>
    </row>
    <row r="67" spans="1:11">
      <c r="A67" s="95">
        <v>66</v>
      </c>
      <c r="B67" s="96" t="s">
        <v>158</v>
      </c>
      <c r="C67" s="44">
        <v>4808</v>
      </c>
      <c r="D67" s="44">
        <v>5968</v>
      </c>
      <c r="E67" s="113">
        <v>5616</v>
      </c>
      <c r="F67" s="115">
        <f>E67/'4a_İl'!E67</f>
        <v>0.14844576020300274</v>
      </c>
      <c r="G67" s="75">
        <f t="shared" si="9"/>
        <v>1.5196552633893238E-3</v>
      </c>
      <c r="H67" s="75">
        <f t="shared" si="10"/>
        <v>0.16805324459234608</v>
      </c>
      <c r="I67" s="45">
        <f t="shared" si="11"/>
        <v>808</v>
      </c>
      <c r="J67" s="77">
        <f t="shared" ref="J67:J83" si="12">I67/$I$83</f>
        <v>2.659556959942069E-3</v>
      </c>
      <c r="K67" s="44">
        <f t="shared" ref="K67:K83" si="13">E67-D67</f>
        <v>-352</v>
      </c>
    </row>
    <row r="68" spans="1:11">
      <c r="A68" s="95">
        <v>67</v>
      </c>
      <c r="B68" s="96" t="s">
        <v>159</v>
      </c>
      <c r="C68" s="44">
        <v>16397</v>
      </c>
      <c r="D68" s="44">
        <v>19514</v>
      </c>
      <c r="E68" s="113">
        <v>19031</v>
      </c>
      <c r="F68" s="115">
        <f>E68/'4a_İl'!E68</f>
        <v>0.23455679353184777</v>
      </c>
      <c r="G68" s="75">
        <f t="shared" si="9"/>
        <v>5.1496722431556658E-3</v>
      </c>
      <c r="H68" s="75">
        <f t="shared" si="10"/>
        <v>0.16063914130633652</v>
      </c>
      <c r="I68" s="45">
        <f t="shared" si="11"/>
        <v>2634</v>
      </c>
      <c r="J68" s="77">
        <f t="shared" si="12"/>
        <v>8.6698923669398641E-3</v>
      </c>
      <c r="K68" s="44">
        <f t="shared" si="13"/>
        <v>-483</v>
      </c>
    </row>
    <row r="69" spans="1:11">
      <c r="A69" s="95">
        <v>68</v>
      </c>
      <c r="B69" s="96" t="s">
        <v>160</v>
      </c>
      <c r="C69" s="44">
        <v>6742</v>
      </c>
      <c r="D69" s="44">
        <v>7680</v>
      </c>
      <c r="E69" s="113">
        <v>7751</v>
      </c>
      <c r="F69" s="115">
        <f>E69/'4a_İl'!E69</f>
        <v>0.17359073704956215</v>
      </c>
      <c r="G69" s="75">
        <f t="shared" si="9"/>
        <v>2.0973732098523235E-3</v>
      </c>
      <c r="H69" s="75">
        <f t="shared" si="10"/>
        <v>0.14965885493918718</v>
      </c>
      <c r="I69" s="45">
        <f t="shared" si="11"/>
        <v>1009</v>
      </c>
      <c r="J69" s="77">
        <f t="shared" si="12"/>
        <v>3.321154669036569E-3</v>
      </c>
      <c r="K69" s="44">
        <f t="shared" si="13"/>
        <v>71</v>
      </c>
    </row>
    <row r="70" spans="1:11">
      <c r="A70" s="95">
        <v>69</v>
      </c>
      <c r="B70" s="96" t="s">
        <v>161</v>
      </c>
      <c r="C70" s="44">
        <v>850</v>
      </c>
      <c r="D70" s="44">
        <v>1405</v>
      </c>
      <c r="E70" s="113">
        <v>1032</v>
      </c>
      <c r="F70" s="115">
        <f>E70/'4a_İl'!E70</f>
        <v>0.13118088216600993</v>
      </c>
      <c r="G70" s="75">
        <f t="shared" si="9"/>
        <v>2.7925289028094409E-4</v>
      </c>
      <c r="H70" s="75">
        <f t="shared" si="10"/>
        <v>0.21411764705882352</v>
      </c>
      <c r="I70" s="45">
        <f t="shared" si="11"/>
        <v>182</v>
      </c>
      <c r="J70" s="77">
        <f t="shared" si="12"/>
        <v>5.9905862216516907E-4</v>
      </c>
      <c r="K70" s="44">
        <f t="shared" si="13"/>
        <v>-373</v>
      </c>
    </row>
    <row r="71" spans="1:11">
      <c r="A71" s="95">
        <v>70</v>
      </c>
      <c r="B71" s="96" t="s">
        <v>162</v>
      </c>
      <c r="C71" s="44">
        <v>11746</v>
      </c>
      <c r="D71" s="44">
        <v>12360</v>
      </c>
      <c r="E71" s="113">
        <v>12658</v>
      </c>
      <c r="F71" s="115">
        <f>E71/'4a_İl'!E71</f>
        <v>0.30033692402600481</v>
      </c>
      <c r="G71" s="75">
        <f t="shared" si="9"/>
        <v>3.4251774081164635E-3</v>
      </c>
      <c r="H71" s="75">
        <f t="shared" si="10"/>
        <v>7.7643453090413761E-2</v>
      </c>
      <c r="I71" s="45">
        <f t="shared" si="11"/>
        <v>912</v>
      </c>
      <c r="J71" s="77">
        <f t="shared" si="12"/>
        <v>3.0018761726078799E-3</v>
      </c>
      <c r="K71" s="44">
        <f t="shared" si="13"/>
        <v>298</v>
      </c>
    </row>
    <row r="72" spans="1:11">
      <c r="A72" s="95">
        <v>71</v>
      </c>
      <c r="B72" s="96" t="s">
        <v>163</v>
      </c>
      <c r="C72" s="44">
        <v>4916</v>
      </c>
      <c r="D72" s="44">
        <v>5881</v>
      </c>
      <c r="E72" s="113">
        <v>5639</v>
      </c>
      <c r="F72" s="115">
        <f>E72/'4a_İl'!E72</f>
        <v>0.16096711577985842</v>
      </c>
      <c r="G72" s="75">
        <f t="shared" si="9"/>
        <v>1.5258789227657402E-3</v>
      </c>
      <c r="H72" s="75">
        <f t="shared" si="10"/>
        <v>0.14707078925956063</v>
      </c>
      <c r="I72" s="45">
        <f t="shared" si="11"/>
        <v>723</v>
      </c>
      <c r="J72" s="77">
        <f t="shared" si="12"/>
        <v>2.3797768342055888E-3</v>
      </c>
      <c r="K72" s="44">
        <f t="shared" si="13"/>
        <v>-242</v>
      </c>
    </row>
    <row r="73" spans="1:11">
      <c r="A73" s="95">
        <v>72</v>
      </c>
      <c r="B73" s="96" t="s">
        <v>164</v>
      </c>
      <c r="C73" s="44">
        <v>6059</v>
      </c>
      <c r="D73" s="44">
        <v>8888</v>
      </c>
      <c r="E73" s="113">
        <v>6763</v>
      </c>
      <c r="F73" s="115">
        <f>E73/'4a_İl'!E73</f>
        <v>0.15547841280058852</v>
      </c>
      <c r="G73" s="75">
        <f t="shared" si="9"/>
        <v>1.8300264505523498E-3</v>
      </c>
      <c r="H73" s="75">
        <f t="shared" si="10"/>
        <v>0.11619079055949827</v>
      </c>
      <c r="I73" s="45">
        <f t="shared" si="11"/>
        <v>704</v>
      </c>
      <c r="J73" s="77">
        <f t="shared" si="12"/>
        <v>2.317237747276258E-3</v>
      </c>
      <c r="K73" s="44">
        <f t="shared" si="13"/>
        <v>-2125</v>
      </c>
    </row>
    <row r="74" spans="1:11">
      <c r="A74" s="95">
        <v>73</v>
      </c>
      <c r="B74" s="96" t="s">
        <v>165</v>
      </c>
      <c r="C74" s="44">
        <v>1652</v>
      </c>
      <c r="D74" s="44">
        <v>2594</v>
      </c>
      <c r="E74" s="113">
        <v>1791</v>
      </c>
      <c r="F74" s="115">
        <f>E74/'4a_İl'!E74</f>
        <v>6.7437307026131488E-2</v>
      </c>
      <c r="G74" s="75">
        <f t="shared" si="9"/>
        <v>4.8463364970268498E-4</v>
      </c>
      <c r="H74" s="75">
        <f t="shared" si="10"/>
        <v>8.4140435835351093E-2</v>
      </c>
      <c r="I74" s="45">
        <f t="shared" si="11"/>
        <v>139</v>
      </c>
      <c r="J74" s="77">
        <f t="shared" si="12"/>
        <v>4.5752279385142028E-4</v>
      </c>
      <c r="K74" s="44">
        <f t="shared" si="13"/>
        <v>-803</v>
      </c>
    </row>
    <row r="75" spans="1:11">
      <c r="A75" s="95">
        <v>74</v>
      </c>
      <c r="B75" s="96" t="s">
        <v>166</v>
      </c>
      <c r="C75" s="44">
        <v>6860</v>
      </c>
      <c r="D75" s="44">
        <v>7474</v>
      </c>
      <c r="E75" s="113">
        <v>7322</v>
      </c>
      <c r="F75" s="115">
        <f>E75/'4a_İl'!E75</f>
        <v>0.2621835499695635</v>
      </c>
      <c r="G75" s="75">
        <f t="shared" si="9"/>
        <v>1.981288432787861E-3</v>
      </c>
      <c r="H75" s="75">
        <f t="shared" si="10"/>
        <v>6.7346938775510207E-2</v>
      </c>
      <c r="I75" s="45">
        <f t="shared" si="11"/>
        <v>462</v>
      </c>
      <c r="J75" s="77">
        <f t="shared" si="12"/>
        <v>1.5206872716500444E-3</v>
      </c>
      <c r="K75" s="44">
        <f t="shared" si="13"/>
        <v>-152</v>
      </c>
    </row>
    <row r="76" spans="1:11">
      <c r="A76" s="95">
        <v>75</v>
      </c>
      <c r="B76" s="96" t="s">
        <v>167</v>
      </c>
      <c r="C76" s="44">
        <v>870</v>
      </c>
      <c r="D76" s="44">
        <v>1867</v>
      </c>
      <c r="E76" s="113">
        <v>1303</v>
      </c>
      <c r="F76" s="115">
        <f>E76/'4a_İl'!E76</f>
        <v>0.14609261127929141</v>
      </c>
      <c r="G76" s="75">
        <f t="shared" si="9"/>
        <v>3.5258383336828503E-4</v>
      </c>
      <c r="H76" s="75">
        <f t="shared" si="10"/>
        <v>0.49770114942528737</v>
      </c>
      <c r="I76" s="45">
        <f t="shared" si="11"/>
        <v>433</v>
      </c>
      <c r="J76" s="77">
        <f t="shared" si="12"/>
        <v>1.4252328758105396E-3</v>
      </c>
      <c r="K76" s="44">
        <f t="shared" si="13"/>
        <v>-564</v>
      </c>
    </row>
    <row r="77" spans="1:11">
      <c r="A77" s="95">
        <v>76</v>
      </c>
      <c r="B77" s="96" t="s">
        <v>168</v>
      </c>
      <c r="C77" s="44">
        <v>2029</v>
      </c>
      <c r="D77" s="44">
        <v>2860</v>
      </c>
      <c r="E77" s="113">
        <v>2466</v>
      </c>
      <c r="F77" s="115">
        <f>E77/'4a_İl'!E77</f>
        <v>0.18376928236083165</v>
      </c>
      <c r="G77" s="75">
        <f t="shared" si="9"/>
        <v>6.6728452270620946E-4</v>
      </c>
      <c r="H77" s="75">
        <f t="shared" si="10"/>
        <v>0.21537703302119271</v>
      </c>
      <c r="I77" s="45">
        <f t="shared" si="11"/>
        <v>437</v>
      </c>
      <c r="J77" s="77">
        <f t="shared" si="12"/>
        <v>1.4383989993746091E-3</v>
      </c>
      <c r="K77" s="44">
        <f t="shared" si="13"/>
        <v>-394</v>
      </c>
    </row>
    <row r="78" spans="1:11">
      <c r="A78" s="95">
        <v>77</v>
      </c>
      <c r="B78" s="96" t="s">
        <v>169</v>
      </c>
      <c r="C78" s="44">
        <v>10265</v>
      </c>
      <c r="D78" s="44">
        <v>11756</v>
      </c>
      <c r="E78" s="113">
        <v>11348</v>
      </c>
      <c r="F78" s="115">
        <f>E78/'4a_İl'!E78</f>
        <v>0.22244873956168895</v>
      </c>
      <c r="G78" s="75">
        <f t="shared" si="9"/>
        <v>3.0706994175466605E-3</v>
      </c>
      <c r="H78" s="75">
        <f t="shared" si="10"/>
        <v>0.1055041402825134</v>
      </c>
      <c r="I78" s="45">
        <f t="shared" si="11"/>
        <v>1083</v>
      </c>
      <c r="J78" s="77">
        <f t="shared" si="12"/>
        <v>3.5647279549718574E-3</v>
      </c>
      <c r="K78" s="44">
        <f t="shared" si="13"/>
        <v>-408</v>
      </c>
    </row>
    <row r="79" spans="1:11">
      <c r="A79" s="95">
        <v>78</v>
      </c>
      <c r="B79" s="96" t="s">
        <v>170</v>
      </c>
      <c r="C79" s="44">
        <v>7886</v>
      </c>
      <c r="D79" s="44">
        <v>8718</v>
      </c>
      <c r="E79" s="113">
        <v>9800</v>
      </c>
      <c r="F79" s="115">
        <f>E79/'4a_İl'!E79</f>
        <v>0.23285653186332747</v>
      </c>
      <c r="G79" s="75">
        <f t="shared" si="9"/>
        <v>2.6518200821252446E-3</v>
      </c>
      <c r="H79" s="75">
        <f t="shared" si="10"/>
        <v>0.24270859751458279</v>
      </c>
      <c r="I79" s="45">
        <f t="shared" si="11"/>
        <v>1914</v>
      </c>
      <c r="J79" s="77">
        <f t="shared" si="12"/>
        <v>6.299990125407327E-3</v>
      </c>
      <c r="K79" s="44">
        <f t="shared" si="13"/>
        <v>1082</v>
      </c>
    </row>
    <row r="80" spans="1:11">
      <c r="A80" s="95">
        <v>79</v>
      </c>
      <c r="B80" s="96" t="s">
        <v>171</v>
      </c>
      <c r="C80" s="44">
        <v>2079</v>
      </c>
      <c r="D80" s="44">
        <v>2415</v>
      </c>
      <c r="E80" s="113">
        <v>1971</v>
      </c>
      <c r="F80" s="115">
        <f>E80/'4a_İl'!E80</f>
        <v>0.16158386620757501</v>
      </c>
      <c r="G80" s="75">
        <f t="shared" si="9"/>
        <v>5.3334054917029148E-4</v>
      </c>
      <c r="H80" s="75">
        <f t="shared" si="10"/>
        <v>-5.1948051948051951E-2</v>
      </c>
      <c r="I80" s="45">
        <f t="shared" si="11"/>
        <v>-108</v>
      </c>
      <c r="J80" s="77">
        <f t="shared" si="12"/>
        <v>-3.5548533622988053E-4</v>
      </c>
      <c r="K80" s="44">
        <f t="shared" si="13"/>
        <v>-444</v>
      </c>
    </row>
    <row r="81" spans="1:11">
      <c r="A81" s="95">
        <v>80</v>
      </c>
      <c r="B81" s="96" t="s">
        <v>172</v>
      </c>
      <c r="C81" s="44">
        <v>8378</v>
      </c>
      <c r="D81" s="44">
        <v>9735</v>
      </c>
      <c r="E81" s="113">
        <v>8924</v>
      </c>
      <c r="F81" s="115">
        <f>E81/'4a_İl'!E81</f>
        <v>0.1835571919287492</v>
      </c>
      <c r="G81" s="75">
        <f t="shared" si="9"/>
        <v>2.4147798380495591E-3</v>
      </c>
      <c r="H81" s="75">
        <f t="shared" si="10"/>
        <v>6.5170685127715441E-2</v>
      </c>
      <c r="I81" s="45">
        <f t="shared" si="11"/>
        <v>546</v>
      </c>
      <c r="J81" s="77">
        <f t="shared" si="12"/>
        <v>1.7971758664955071E-3</v>
      </c>
      <c r="K81" s="44">
        <f t="shared" si="13"/>
        <v>-811</v>
      </c>
    </row>
    <row r="82" spans="1:11" ht="15" thickBot="1">
      <c r="A82" s="95">
        <v>81</v>
      </c>
      <c r="B82" s="96" t="s">
        <v>173</v>
      </c>
      <c r="C82" s="44">
        <v>19794</v>
      </c>
      <c r="D82" s="44">
        <v>22619</v>
      </c>
      <c r="E82" s="113">
        <v>24033</v>
      </c>
      <c r="F82" s="115">
        <f>E82/'4a_İl'!E82</f>
        <v>0.31561322179468659</v>
      </c>
      <c r="G82" s="75">
        <f t="shared" si="9"/>
        <v>6.503182860583265E-3</v>
      </c>
      <c r="H82" s="75">
        <f t="shared" si="10"/>
        <v>0.21415580478933011</v>
      </c>
      <c r="I82" s="45">
        <f t="shared" si="11"/>
        <v>4239</v>
      </c>
      <c r="J82" s="77">
        <f t="shared" si="12"/>
        <v>1.3952799447022809E-2</v>
      </c>
      <c r="K82" s="44">
        <f t="shared" si="13"/>
        <v>1414</v>
      </c>
    </row>
    <row r="83" spans="1:11" s="11" customFormat="1" ht="15" thickBot="1">
      <c r="A83" s="124" t="s">
        <v>174</v>
      </c>
      <c r="B83" s="125"/>
      <c r="C83" s="83">
        <v>3391765</v>
      </c>
      <c r="D83" s="83">
        <v>3769995</v>
      </c>
      <c r="E83" s="116">
        <v>3695575</v>
      </c>
      <c r="F83" s="117">
        <f>E83/'4a_İl'!E83</f>
        <v>0.2660356950675874</v>
      </c>
      <c r="G83" s="84">
        <f t="shared" si="9"/>
        <v>1</v>
      </c>
      <c r="H83" s="84">
        <f t="shared" si="10"/>
        <v>8.9572833023514306E-2</v>
      </c>
      <c r="I83" s="82">
        <f t="shared" si="11"/>
        <v>303810</v>
      </c>
      <c r="J83" s="85">
        <f t="shared" si="12"/>
        <v>1</v>
      </c>
      <c r="K83" s="83">
        <f t="shared" si="13"/>
        <v>-74420</v>
      </c>
    </row>
    <row r="84" spans="1:11">
      <c r="C84" s="34"/>
      <c r="F84" s="35"/>
      <c r="J84" s="16"/>
    </row>
    <row r="85" spans="1:11">
      <c r="F85" s="26"/>
      <c r="J85" s="16"/>
    </row>
    <row r="86" spans="1:11">
      <c r="J86" s="16"/>
    </row>
    <row r="87" spans="1:11">
      <c r="J87" s="16"/>
    </row>
    <row r="88" spans="1:11">
      <c r="J88" s="16"/>
    </row>
    <row r="89" spans="1:11">
      <c r="J89" s="16"/>
    </row>
  </sheetData>
  <mergeCells count="1">
    <mergeCell ref="A83:B83"/>
  </mergeCells>
  <pageMargins left="0.7" right="0.7" top="0.75" bottom="0.75" header="0.3" footer="0.3"/>
  <pageSetup paperSize="0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2060"/>
  </sheetPr>
  <dimension ref="A1:I83"/>
  <sheetViews>
    <sheetView workbookViewId="0">
      <pane ySplit="1" topLeftCell="A68" activePane="bottomLeft" state="frozen"/>
      <selection pane="bottomLeft" activeCell="E86" sqref="E86"/>
    </sheetView>
  </sheetViews>
  <sheetFormatPr defaultColWidth="8.81640625" defaultRowHeight="14.5"/>
  <cols>
    <col min="1" max="1" width="18.26953125" style="7" bestFit="1" customWidth="1"/>
    <col min="2" max="2" width="12" style="7" customWidth="1"/>
    <col min="3" max="3" width="12" style="7" bestFit="1" customWidth="1"/>
    <col min="4" max="4" width="12" style="7" customWidth="1"/>
    <col min="5" max="5" width="22.453125" style="7" customWidth="1"/>
    <col min="6" max="6" width="26.453125" style="7" customWidth="1"/>
    <col min="7" max="7" width="27.453125" style="7" customWidth="1"/>
    <col min="8" max="16384" width="8.81640625" style="7"/>
  </cols>
  <sheetData>
    <row r="1" spans="1:8" ht="44" thickBot="1">
      <c r="A1" s="4" t="s">
        <v>175</v>
      </c>
      <c r="B1" s="4">
        <v>41883</v>
      </c>
      <c r="C1" s="4">
        <v>42217</v>
      </c>
      <c r="D1" s="4">
        <v>42248</v>
      </c>
      <c r="E1" s="1" t="s">
        <v>288</v>
      </c>
      <c r="F1" s="2" t="s">
        <v>289</v>
      </c>
      <c r="G1" s="2" t="s">
        <v>290</v>
      </c>
      <c r="H1" s="1" t="s">
        <v>264</v>
      </c>
    </row>
    <row r="2" spans="1:8">
      <c r="A2" s="120" t="s">
        <v>176</v>
      </c>
      <c r="B2" s="73">
        <v>2062</v>
      </c>
      <c r="C2" s="72">
        <v>2044</v>
      </c>
      <c r="D2" s="118">
        <v>1803</v>
      </c>
      <c r="E2" s="76">
        <f>D2/$D$83</f>
        <v>2.4559348353175144E-2</v>
      </c>
      <c r="F2" s="76">
        <f t="shared" ref="F2:F33" si="0">(D2-B2)/B2</f>
        <v>-0.12560620756547042</v>
      </c>
      <c r="G2" s="72">
        <f t="shared" ref="G2:G33" si="1">D2-B2</f>
        <v>-259</v>
      </c>
      <c r="H2" s="72">
        <f>D2-C2</f>
        <v>-241</v>
      </c>
    </row>
    <row r="3" spans="1:8">
      <c r="A3" s="121" t="s">
        <v>177</v>
      </c>
      <c r="B3" s="44">
        <v>218</v>
      </c>
      <c r="C3" s="45">
        <v>239</v>
      </c>
      <c r="D3" s="43">
        <v>244</v>
      </c>
      <c r="E3" s="77">
        <f t="shared" ref="E3:E66" si="2">D3/$D$83</f>
        <v>3.3236167488489934E-3</v>
      </c>
      <c r="F3" s="77">
        <f t="shared" si="0"/>
        <v>0.11926605504587157</v>
      </c>
      <c r="G3" s="45">
        <f t="shared" si="1"/>
        <v>26</v>
      </c>
      <c r="H3" s="45">
        <f t="shared" ref="H3:H66" si="3">D3-C3</f>
        <v>5</v>
      </c>
    </row>
    <row r="4" spans="1:8">
      <c r="A4" s="121" t="s">
        <v>178</v>
      </c>
      <c r="B4" s="44">
        <v>326</v>
      </c>
      <c r="C4" s="45">
        <v>379</v>
      </c>
      <c r="D4" s="43">
        <v>393</v>
      </c>
      <c r="E4" s="77">
        <f t="shared" si="2"/>
        <v>5.3532023864657965E-3</v>
      </c>
      <c r="F4" s="77">
        <f t="shared" si="0"/>
        <v>0.20552147239263804</v>
      </c>
      <c r="G4" s="45">
        <f t="shared" si="1"/>
        <v>67</v>
      </c>
      <c r="H4" s="45">
        <f t="shared" si="3"/>
        <v>14</v>
      </c>
    </row>
    <row r="5" spans="1:8">
      <c r="A5" s="121" t="s">
        <v>179</v>
      </c>
      <c r="B5" s="44">
        <v>69</v>
      </c>
      <c r="C5" s="45">
        <v>92</v>
      </c>
      <c r="D5" s="43">
        <v>98</v>
      </c>
      <c r="E5" s="77">
        <f t="shared" si="2"/>
        <v>1.3348952515868909E-3</v>
      </c>
      <c r="F5" s="77">
        <f t="shared" si="0"/>
        <v>0.42028985507246375</v>
      </c>
      <c r="G5" s="45">
        <f t="shared" si="1"/>
        <v>29</v>
      </c>
      <c r="H5" s="45">
        <f t="shared" si="3"/>
        <v>6</v>
      </c>
    </row>
    <row r="6" spans="1:8">
      <c r="A6" s="121" t="s">
        <v>180</v>
      </c>
      <c r="B6" s="44">
        <v>131</v>
      </c>
      <c r="C6" s="45">
        <v>149</v>
      </c>
      <c r="D6" s="43">
        <v>160</v>
      </c>
      <c r="E6" s="77">
        <f t="shared" si="2"/>
        <v>2.1794208189173728E-3</v>
      </c>
      <c r="F6" s="77">
        <f t="shared" si="0"/>
        <v>0.22137404580152673</v>
      </c>
      <c r="G6" s="45">
        <f t="shared" si="1"/>
        <v>29</v>
      </c>
      <c r="H6" s="45">
        <f t="shared" si="3"/>
        <v>11</v>
      </c>
    </row>
    <row r="7" spans="1:8">
      <c r="A7" s="121" t="s">
        <v>181</v>
      </c>
      <c r="B7" s="44">
        <v>188</v>
      </c>
      <c r="C7" s="45">
        <v>188</v>
      </c>
      <c r="D7" s="43">
        <v>160</v>
      </c>
      <c r="E7" s="77">
        <f t="shared" si="2"/>
        <v>2.1794208189173728E-3</v>
      </c>
      <c r="F7" s="77">
        <f t="shared" si="0"/>
        <v>-0.14893617021276595</v>
      </c>
      <c r="G7" s="45">
        <f t="shared" si="1"/>
        <v>-28</v>
      </c>
      <c r="H7" s="45">
        <f t="shared" si="3"/>
        <v>-28</v>
      </c>
    </row>
    <row r="8" spans="1:8">
      <c r="A8" s="121" t="s">
        <v>182</v>
      </c>
      <c r="B8" s="44">
        <v>5576</v>
      </c>
      <c r="C8" s="45">
        <v>5876</v>
      </c>
      <c r="D8" s="43">
        <v>5522</v>
      </c>
      <c r="E8" s="77">
        <f t="shared" si="2"/>
        <v>7.5217261012885825E-2</v>
      </c>
      <c r="F8" s="77">
        <f t="shared" si="0"/>
        <v>-9.6843615494978472E-3</v>
      </c>
      <c r="G8" s="45">
        <f t="shared" si="1"/>
        <v>-54</v>
      </c>
      <c r="H8" s="45">
        <f t="shared" si="3"/>
        <v>-354</v>
      </c>
    </row>
    <row r="9" spans="1:8">
      <c r="A9" s="121" t="s">
        <v>183</v>
      </c>
      <c r="B9" s="44">
        <v>2825</v>
      </c>
      <c r="C9" s="45">
        <v>2789</v>
      </c>
      <c r="D9" s="43">
        <v>3378</v>
      </c>
      <c r="E9" s="77">
        <f t="shared" si="2"/>
        <v>4.6013022039393031E-2</v>
      </c>
      <c r="F9" s="77">
        <f t="shared" si="0"/>
        <v>0.19575221238938054</v>
      </c>
      <c r="G9" s="45">
        <f t="shared" si="1"/>
        <v>553</v>
      </c>
      <c r="H9" s="45">
        <f t="shared" si="3"/>
        <v>589</v>
      </c>
    </row>
    <row r="10" spans="1:8">
      <c r="A10" s="121" t="s">
        <v>184</v>
      </c>
      <c r="B10" s="44">
        <v>22</v>
      </c>
      <c r="C10" s="45">
        <v>34</v>
      </c>
      <c r="D10" s="43">
        <v>46</v>
      </c>
      <c r="E10" s="77">
        <f t="shared" si="2"/>
        <v>6.2658348543874465E-4</v>
      </c>
      <c r="F10" s="77">
        <f t="shared" si="0"/>
        <v>1.0909090909090908</v>
      </c>
      <c r="G10" s="45">
        <f t="shared" si="1"/>
        <v>24</v>
      </c>
      <c r="H10" s="45">
        <f t="shared" si="3"/>
        <v>12</v>
      </c>
    </row>
    <row r="11" spans="1:8">
      <c r="A11" s="121" t="s">
        <v>185</v>
      </c>
      <c r="B11" s="44">
        <v>162</v>
      </c>
      <c r="C11" s="45">
        <v>267</v>
      </c>
      <c r="D11" s="43">
        <v>153</v>
      </c>
      <c r="E11" s="77">
        <f t="shared" si="2"/>
        <v>2.0840711580897378E-3</v>
      </c>
      <c r="F11" s="77">
        <f t="shared" si="0"/>
        <v>-5.5555555555555552E-2</v>
      </c>
      <c r="G11" s="45">
        <f t="shared" si="1"/>
        <v>-9</v>
      </c>
      <c r="H11" s="45">
        <f t="shared" si="3"/>
        <v>-114</v>
      </c>
    </row>
    <row r="12" spans="1:8">
      <c r="A12" s="121" t="s">
        <v>186</v>
      </c>
      <c r="B12" s="44">
        <v>771</v>
      </c>
      <c r="C12" s="45">
        <v>712</v>
      </c>
      <c r="D12" s="43">
        <v>755</v>
      </c>
      <c r="E12" s="77">
        <f t="shared" si="2"/>
        <v>1.0284141989266353E-2</v>
      </c>
      <c r="F12" s="77">
        <f t="shared" si="0"/>
        <v>-2.0752269779507133E-2</v>
      </c>
      <c r="G12" s="45">
        <f t="shared" si="1"/>
        <v>-16</v>
      </c>
      <c r="H12" s="45">
        <f t="shared" si="3"/>
        <v>43</v>
      </c>
    </row>
    <row r="13" spans="1:8">
      <c r="A13" s="121" t="s">
        <v>187</v>
      </c>
      <c r="B13" s="44">
        <v>807</v>
      </c>
      <c r="C13" s="45">
        <v>708</v>
      </c>
      <c r="D13" s="43">
        <v>714</v>
      </c>
      <c r="E13" s="77">
        <f t="shared" si="2"/>
        <v>9.7256654044187759E-3</v>
      </c>
      <c r="F13" s="77">
        <f t="shared" si="0"/>
        <v>-0.11524163568773234</v>
      </c>
      <c r="G13" s="45">
        <f t="shared" si="1"/>
        <v>-93</v>
      </c>
      <c r="H13" s="45">
        <f t="shared" si="3"/>
        <v>6</v>
      </c>
    </row>
    <row r="14" spans="1:8">
      <c r="A14" s="121" t="s">
        <v>188</v>
      </c>
      <c r="B14" s="44">
        <v>204</v>
      </c>
      <c r="C14" s="45">
        <v>157</v>
      </c>
      <c r="D14" s="43">
        <v>167</v>
      </c>
      <c r="E14" s="77">
        <f t="shared" si="2"/>
        <v>2.2747704797450078E-3</v>
      </c>
      <c r="F14" s="77">
        <f t="shared" si="0"/>
        <v>-0.18137254901960784</v>
      </c>
      <c r="G14" s="45">
        <f t="shared" si="1"/>
        <v>-37</v>
      </c>
      <c r="H14" s="45">
        <f t="shared" si="3"/>
        <v>10</v>
      </c>
    </row>
    <row r="15" spans="1:8">
      <c r="A15" s="121" t="s">
        <v>189</v>
      </c>
      <c r="B15" s="44">
        <v>215</v>
      </c>
      <c r="C15" s="45">
        <v>217</v>
      </c>
      <c r="D15" s="43">
        <v>252</v>
      </c>
      <c r="E15" s="77">
        <f t="shared" si="2"/>
        <v>3.4325877897948619E-3</v>
      </c>
      <c r="F15" s="77">
        <f t="shared" si="0"/>
        <v>0.17209302325581396</v>
      </c>
      <c r="G15" s="45">
        <f t="shared" si="1"/>
        <v>37</v>
      </c>
      <c r="H15" s="45">
        <f t="shared" si="3"/>
        <v>35</v>
      </c>
    </row>
    <row r="16" spans="1:8">
      <c r="A16" s="121" t="s">
        <v>190</v>
      </c>
      <c r="B16" s="44">
        <v>18</v>
      </c>
      <c r="C16" s="45">
        <v>21</v>
      </c>
      <c r="D16" s="43">
        <v>36</v>
      </c>
      <c r="E16" s="77">
        <f t="shared" si="2"/>
        <v>4.9036968425640885E-4</v>
      </c>
      <c r="F16" s="77">
        <f t="shared" si="0"/>
        <v>1</v>
      </c>
      <c r="G16" s="45">
        <f t="shared" si="1"/>
        <v>18</v>
      </c>
      <c r="H16" s="45">
        <f t="shared" si="3"/>
        <v>15</v>
      </c>
    </row>
    <row r="17" spans="1:8">
      <c r="A17" s="121" t="s">
        <v>191</v>
      </c>
      <c r="B17" s="44">
        <v>306</v>
      </c>
      <c r="C17" s="45">
        <v>269</v>
      </c>
      <c r="D17" s="43">
        <v>213</v>
      </c>
      <c r="E17" s="77">
        <f t="shared" si="2"/>
        <v>2.9013539651837525E-3</v>
      </c>
      <c r="F17" s="77">
        <f t="shared" si="0"/>
        <v>-0.30392156862745096</v>
      </c>
      <c r="G17" s="45">
        <f t="shared" si="1"/>
        <v>-93</v>
      </c>
      <c r="H17" s="45">
        <f t="shared" si="3"/>
        <v>-56</v>
      </c>
    </row>
    <row r="18" spans="1:8">
      <c r="A18" s="121" t="s">
        <v>192</v>
      </c>
      <c r="B18" s="44">
        <v>85</v>
      </c>
      <c r="C18" s="45">
        <v>145</v>
      </c>
      <c r="D18" s="43">
        <v>128</v>
      </c>
      <c r="E18" s="77">
        <f t="shared" si="2"/>
        <v>1.7435366551338983E-3</v>
      </c>
      <c r="F18" s="77">
        <f t="shared" si="0"/>
        <v>0.50588235294117645</v>
      </c>
      <c r="G18" s="45">
        <f t="shared" si="1"/>
        <v>43</v>
      </c>
      <c r="H18" s="45">
        <f t="shared" si="3"/>
        <v>-17</v>
      </c>
    </row>
    <row r="19" spans="1:8">
      <c r="A19" s="121" t="s">
        <v>193</v>
      </c>
      <c r="B19" s="44">
        <v>94</v>
      </c>
      <c r="C19" s="45">
        <v>100</v>
      </c>
      <c r="D19" s="43">
        <v>109</v>
      </c>
      <c r="E19" s="77">
        <f t="shared" si="2"/>
        <v>1.4847304328874601E-3</v>
      </c>
      <c r="F19" s="77">
        <f t="shared" si="0"/>
        <v>0.15957446808510639</v>
      </c>
      <c r="G19" s="45">
        <f t="shared" si="1"/>
        <v>15</v>
      </c>
      <c r="H19" s="45">
        <f t="shared" si="3"/>
        <v>9</v>
      </c>
    </row>
    <row r="20" spans="1:8">
      <c r="A20" s="121" t="s">
        <v>194</v>
      </c>
      <c r="B20" s="44">
        <v>188</v>
      </c>
      <c r="C20" s="45">
        <v>257</v>
      </c>
      <c r="D20" s="43">
        <v>249</v>
      </c>
      <c r="E20" s="77">
        <f t="shared" si="2"/>
        <v>3.3917236494401611E-3</v>
      </c>
      <c r="F20" s="77">
        <f t="shared" si="0"/>
        <v>0.32446808510638298</v>
      </c>
      <c r="G20" s="45">
        <f t="shared" si="1"/>
        <v>61</v>
      </c>
      <c r="H20" s="45">
        <f t="shared" si="3"/>
        <v>-8</v>
      </c>
    </row>
    <row r="21" spans="1:8">
      <c r="A21" s="121" t="s">
        <v>195</v>
      </c>
      <c r="B21" s="44">
        <v>165</v>
      </c>
      <c r="C21" s="45">
        <v>157</v>
      </c>
      <c r="D21" s="43">
        <v>178</v>
      </c>
      <c r="E21" s="77">
        <f t="shared" si="2"/>
        <v>2.424605661045577E-3</v>
      </c>
      <c r="F21" s="77">
        <f t="shared" si="0"/>
        <v>7.8787878787878782E-2</v>
      </c>
      <c r="G21" s="45">
        <f t="shared" si="1"/>
        <v>13</v>
      </c>
      <c r="H21" s="45">
        <f t="shared" si="3"/>
        <v>21</v>
      </c>
    </row>
    <row r="22" spans="1:8">
      <c r="A22" s="121" t="s">
        <v>196</v>
      </c>
      <c r="B22" s="44">
        <v>3935</v>
      </c>
      <c r="C22" s="45">
        <v>4136</v>
      </c>
      <c r="D22" s="43">
        <v>3932</v>
      </c>
      <c r="E22" s="77">
        <f t="shared" si="2"/>
        <v>5.3559266624894436E-2</v>
      </c>
      <c r="F22" s="77">
        <f t="shared" si="0"/>
        <v>-7.6238881829733161E-4</v>
      </c>
      <c r="G22" s="45">
        <f t="shared" si="1"/>
        <v>-3</v>
      </c>
      <c r="H22" s="45">
        <f t="shared" si="3"/>
        <v>-204</v>
      </c>
    </row>
    <row r="23" spans="1:8">
      <c r="A23" s="121" t="s">
        <v>197</v>
      </c>
      <c r="B23" s="44">
        <v>309</v>
      </c>
      <c r="C23" s="45">
        <v>385</v>
      </c>
      <c r="D23" s="43">
        <v>398</v>
      </c>
      <c r="E23" s="77">
        <f t="shared" si="2"/>
        <v>5.421309287056965E-3</v>
      </c>
      <c r="F23" s="77">
        <f t="shared" si="0"/>
        <v>0.28802588996763756</v>
      </c>
      <c r="G23" s="45">
        <f t="shared" si="1"/>
        <v>89</v>
      </c>
      <c r="H23" s="45">
        <f t="shared" si="3"/>
        <v>13</v>
      </c>
    </row>
    <row r="24" spans="1:8">
      <c r="A24" s="121" t="s">
        <v>198</v>
      </c>
      <c r="B24" s="44">
        <v>101</v>
      </c>
      <c r="C24" s="45">
        <v>100</v>
      </c>
      <c r="D24" s="43">
        <v>79</v>
      </c>
      <c r="E24" s="77">
        <f t="shared" si="2"/>
        <v>1.0760890293404527E-3</v>
      </c>
      <c r="F24" s="77">
        <f t="shared" si="0"/>
        <v>-0.21782178217821782</v>
      </c>
      <c r="G24" s="45">
        <f t="shared" si="1"/>
        <v>-22</v>
      </c>
      <c r="H24" s="45">
        <f t="shared" si="3"/>
        <v>-21</v>
      </c>
    </row>
    <row r="25" spans="1:8">
      <c r="A25" s="121" t="s">
        <v>199</v>
      </c>
      <c r="B25" s="44">
        <v>401</v>
      </c>
      <c r="C25" s="45">
        <v>376</v>
      </c>
      <c r="D25" s="43">
        <v>324</v>
      </c>
      <c r="E25" s="77">
        <f t="shared" si="2"/>
        <v>4.4133271583076793E-3</v>
      </c>
      <c r="F25" s="77">
        <f t="shared" si="0"/>
        <v>-0.19201995012468828</v>
      </c>
      <c r="G25" s="45">
        <f t="shared" si="1"/>
        <v>-77</v>
      </c>
      <c r="H25" s="45">
        <f t="shared" si="3"/>
        <v>-52</v>
      </c>
    </row>
    <row r="26" spans="1:8">
      <c r="A26" s="121" t="s">
        <v>200</v>
      </c>
      <c r="B26" s="44">
        <v>934</v>
      </c>
      <c r="C26" s="45">
        <v>1074</v>
      </c>
      <c r="D26" s="43">
        <v>915</v>
      </c>
      <c r="E26" s="77">
        <f t="shared" si="2"/>
        <v>1.2463562808183726E-2</v>
      </c>
      <c r="F26" s="77">
        <f t="shared" si="0"/>
        <v>-2.0342612419700215E-2</v>
      </c>
      <c r="G26" s="45">
        <f t="shared" si="1"/>
        <v>-19</v>
      </c>
      <c r="H26" s="45">
        <f t="shared" si="3"/>
        <v>-159</v>
      </c>
    </row>
    <row r="27" spans="1:8">
      <c r="A27" s="121" t="s">
        <v>113</v>
      </c>
      <c r="B27" s="44">
        <v>859</v>
      </c>
      <c r="C27" s="45">
        <v>559</v>
      </c>
      <c r="D27" s="43">
        <v>635</v>
      </c>
      <c r="E27" s="77">
        <f t="shared" si="2"/>
        <v>8.6495763750783234E-3</v>
      </c>
      <c r="F27" s="77">
        <f t="shared" si="0"/>
        <v>-0.2607683352735739</v>
      </c>
      <c r="G27" s="45">
        <f t="shared" si="1"/>
        <v>-224</v>
      </c>
      <c r="H27" s="45">
        <f t="shared" si="3"/>
        <v>76</v>
      </c>
    </row>
    <row r="28" spans="1:8">
      <c r="A28" s="121" t="s">
        <v>201</v>
      </c>
      <c r="B28" s="44">
        <v>468</v>
      </c>
      <c r="C28" s="45">
        <v>617</v>
      </c>
      <c r="D28" s="43">
        <v>478</v>
      </c>
      <c r="E28" s="77">
        <f t="shared" si="2"/>
        <v>6.5110196965156505E-3</v>
      </c>
      <c r="F28" s="77">
        <f t="shared" si="0"/>
        <v>2.1367521367521368E-2</v>
      </c>
      <c r="G28" s="45">
        <f t="shared" si="1"/>
        <v>10</v>
      </c>
      <c r="H28" s="45">
        <f t="shared" si="3"/>
        <v>-139</v>
      </c>
    </row>
    <row r="29" spans="1:8">
      <c r="A29" s="121" t="s">
        <v>202</v>
      </c>
      <c r="B29" s="44">
        <v>226</v>
      </c>
      <c r="C29" s="45">
        <v>308</v>
      </c>
      <c r="D29" s="43">
        <v>239</v>
      </c>
      <c r="E29" s="77">
        <f t="shared" si="2"/>
        <v>3.2555098482578253E-3</v>
      </c>
      <c r="F29" s="77">
        <f t="shared" si="0"/>
        <v>5.7522123893805309E-2</v>
      </c>
      <c r="G29" s="45">
        <f t="shared" si="1"/>
        <v>13</v>
      </c>
      <c r="H29" s="45">
        <f t="shared" si="3"/>
        <v>-69</v>
      </c>
    </row>
    <row r="30" spans="1:8">
      <c r="A30" s="121" t="s">
        <v>203</v>
      </c>
      <c r="B30" s="44">
        <v>355</v>
      </c>
      <c r="C30" s="45">
        <v>352</v>
      </c>
      <c r="D30" s="43">
        <v>329</v>
      </c>
      <c r="E30" s="77">
        <f t="shared" si="2"/>
        <v>4.4814340588988479E-3</v>
      </c>
      <c r="F30" s="77">
        <f t="shared" si="0"/>
        <v>-7.3239436619718309E-2</v>
      </c>
      <c r="G30" s="45">
        <f t="shared" si="1"/>
        <v>-26</v>
      </c>
      <c r="H30" s="45">
        <f t="shared" si="3"/>
        <v>-23</v>
      </c>
    </row>
    <row r="31" spans="1:8">
      <c r="A31" s="121" t="s">
        <v>204</v>
      </c>
      <c r="B31" s="44">
        <v>170</v>
      </c>
      <c r="C31" s="45">
        <v>149</v>
      </c>
      <c r="D31" s="43">
        <v>123</v>
      </c>
      <c r="E31" s="77">
        <f t="shared" si="2"/>
        <v>1.6754297545427304E-3</v>
      </c>
      <c r="F31" s="77">
        <f t="shared" si="0"/>
        <v>-0.27647058823529413</v>
      </c>
      <c r="G31" s="45">
        <f t="shared" si="1"/>
        <v>-47</v>
      </c>
      <c r="H31" s="45">
        <f t="shared" si="3"/>
        <v>-26</v>
      </c>
    </row>
    <row r="32" spans="1:8">
      <c r="A32" s="121" t="s">
        <v>205</v>
      </c>
      <c r="B32" s="44">
        <v>424</v>
      </c>
      <c r="C32" s="45">
        <v>511</v>
      </c>
      <c r="D32" s="43">
        <v>370</v>
      </c>
      <c r="E32" s="77">
        <f t="shared" si="2"/>
        <v>5.0399106437464241E-3</v>
      </c>
      <c r="F32" s="77">
        <f t="shared" si="0"/>
        <v>-0.12735849056603774</v>
      </c>
      <c r="G32" s="45">
        <f t="shared" si="1"/>
        <v>-54</v>
      </c>
      <c r="H32" s="45">
        <f t="shared" si="3"/>
        <v>-141</v>
      </c>
    </row>
    <row r="33" spans="1:8">
      <c r="A33" s="121" t="s">
        <v>206</v>
      </c>
      <c r="B33" s="44">
        <v>663</v>
      </c>
      <c r="C33" s="45">
        <v>719</v>
      </c>
      <c r="D33" s="43">
        <v>701</v>
      </c>
      <c r="E33" s="77">
        <f t="shared" si="2"/>
        <v>9.5485874628817389E-3</v>
      </c>
      <c r="F33" s="77">
        <f t="shared" si="0"/>
        <v>5.7315233785822019E-2</v>
      </c>
      <c r="G33" s="45">
        <f t="shared" si="1"/>
        <v>38</v>
      </c>
      <c r="H33" s="45">
        <f t="shared" si="3"/>
        <v>-18</v>
      </c>
    </row>
    <row r="34" spans="1:8">
      <c r="A34" s="121" t="s">
        <v>207</v>
      </c>
      <c r="B34" s="44">
        <v>1351</v>
      </c>
      <c r="C34" s="45">
        <v>1989</v>
      </c>
      <c r="D34" s="43">
        <v>1699</v>
      </c>
      <c r="E34" s="77">
        <f t="shared" si="2"/>
        <v>2.3142724820878851E-2</v>
      </c>
      <c r="F34" s="77">
        <f t="shared" ref="F34:F65" si="4">(D34-B34)/B34</f>
        <v>0.25758697261287933</v>
      </c>
      <c r="G34" s="45">
        <f t="shared" ref="G34:G65" si="5">D34-B34</f>
        <v>348</v>
      </c>
      <c r="H34" s="45">
        <f t="shared" si="3"/>
        <v>-290</v>
      </c>
    </row>
    <row r="35" spans="1:8">
      <c r="A35" s="121" t="s">
        <v>208</v>
      </c>
      <c r="B35" s="44">
        <v>324</v>
      </c>
      <c r="C35" s="45">
        <v>237</v>
      </c>
      <c r="D35" s="43">
        <v>346</v>
      </c>
      <c r="E35" s="77">
        <f t="shared" si="2"/>
        <v>4.7129975209088187E-3</v>
      </c>
      <c r="F35" s="77">
        <f t="shared" si="4"/>
        <v>6.7901234567901231E-2</v>
      </c>
      <c r="G35" s="45">
        <f t="shared" si="5"/>
        <v>22</v>
      </c>
      <c r="H35" s="45">
        <f t="shared" si="3"/>
        <v>109</v>
      </c>
    </row>
    <row r="36" spans="1:8">
      <c r="A36" s="121" t="s">
        <v>209</v>
      </c>
      <c r="B36" s="44">
        <v>93</v>
      </c>
      <c r="C36" s="45">
        <v>92</v>
      </c>
      <c r="D36" s="43">
        <v>80</v>
      </c>
      <c r="E36" s="77">
        <f t="shared" si="2"/>
        <v>1.0897104094586864E-3</v>
      </c>
      <c r="F36" s="77">
        <f t="shared" si="4"/>
        <v>-0.13978494623655913</v>
      </c>
      <c r="G36" s="45">
        <f t="shared" si="5"/>
        <v>-13</v>
      </c>
      <c r="H36" s="45">
        <f t="shared" si="3"/>
        <v>-12</v>
      </c>
    </row>
    <row r="37" spans="1:8">
      <c r="A37" s="121" t="s">
        <v>210</v>
      </c>
      <c r="B37" s="44">
        <v>39</v>
      </c>
      <c r="C37" s="45">
        <v>49</v>
      </c>
      <c r="D37" s="43">
        <v>44</v>
      </c>
      <c r="E37" s="77">
        <f t="shared" si="2"/>
        <v>5.9934072520227753E-4</v>
      </c>
      <c r="F37" s="77">
        <f t="shared" si="4"/>
        <v>0.12820512820512819</v>
      </c>
      <c r="G37" s="45">
        <f t="shared" si="5"/>
        <v>5</v>
      </c>
      <c r="H37" s="45">
        <f t="shared" si="3"/>
        <v>-5</v>
      </c>
    </row>
    <row r="38" spans="1:8">
      <c r="A38" s="121" t="s">
        <v>211</v>
      </c>
      <c r="B38" s="44">
        <v>717</v>
      </c>
      <c r="C38" s="45">
        <v>733</v>
      </c>
      <c r="D38" s="43">
        <v>682</v>
      </c>
      <c r="E38" s="77">
        <f t="shared" si="2"/>
        <v>9.2897812406353003E-3</v>
      </c>
      <c r="F38" s="77">
        <f t="shared" si="4"/>
        <v>-4.8814504881450491E-2</v>
      </c>
      <c r="G38" s="45">
        <f t="shared" si="5"/>
        <v>-35</v>
      </c>
      <c r="H38" s="45">
        <f t="shared" si="3"/>
        <v>-51</v>
      </c>
    </row>
    <row r="39" spans="1:8">
      <c r="A39" s="121" t="s">
        <v>212</v>
      </c>
      <c r="B39" s="44">
        <v>42</v>
      </c>
      <c r="C39" s="45">
        <v>60</v>
      </c>
      <c r="D39" s="43">
        <v>59</v>
      </c>
      <c r="E39" s="77">
        <f t="shared" si="2"/>
        <v>8.0366142697578123E-4</v>
      </c>
      <c r="F39" s="77">
        <f t="shared" si="4"/>
        <v>0.40476190476190477</v>
      </c>
      <c r="G39" s="45">
        <f t="shared" si="5"/>
        <v>17</v>
      </c>
      <c r="H39" s="45">
        <f t="shared" si="3"/>
        <v>-1</v>
      </c>
    </row>
    <row r="40" spans="1:8">
      <c r="A40" s="121" t="s">
        <v>213</v>
      </c>
      <c r="B40" s="44">
        <v>284</v>
      </c>
      <c r="C40" s="45">
        <v>218</v>
      </c>
      <c r="D40" s="43">
        <v>275</v>
      </c>
      <c r="E40" s="77">
        <f t="shared" si="2"/>
        <v>3.7458795325142342E-3</v>
      </c>
      <c r="F40" s="77">
        <f t="shared" si="4"/>
        <v>-3.1690140845070422E-2</v>
      </c>
      <c r="G40" s="45">
        <f t="shared" si="5"/>
        <v>-9</v>
      </c>
      <c r="H40" s="45">
        <f t="shared" si="3"/>
        <v>57</v>
      </c>
    </row>
    <row r="41" spans="1:8">
      <c r="A41" s="121" t="s">
        <v>214</v>
      </c>
      <c r="B41" s="44">
        <v>21631</v>
      </c>
      <c r="C41" s="45">
        <v>23460</v>
      </c>
      <c r="D41" s="43">
        <v>22546</v>
      </c>
      <c r="E41" s="77">
        <f t="shared" si="2"/>
        <v>0.30710763614569431</v>
      </c>
      <c r="F41" s="77">
        <f t="shared" si="4"/>
        <v>4.2300402200545512E-2</v>
      </c>
      <c r="G41" s="45">
        <f t="shared" si="5"/>
        <v>915</v>
      </c>
      <c r="H41" s="45">
        <f t="shared" si="3"/>
        <v>-914</v>
      </c>
    </row>
    <row r="42" spans="1:8">
      <c r="A42" s="121" t="s">
        <v>215</v>
      </c>
      <c r="B42" s="44">
        <v>5047</v>
      </c>
      <c r="C42" s="45">
        <v>5484</v>
      </c>
      <c r="D42" s="43">
        <v>5114</v>
      </c>
      <c r="E42" s="77">
        <f t="shared" si="2"/>
        <v>6.9659737924646525E-2</v>
      </c>
      <c r="F42" s="77">
        <f t="shared" si="4"/>
        <v>1.3275212997820487E-2</v>
      </c>
      <c r="G42" s="45">
        <f t="shared" si="5"/>
        <v>67</v>
      </c>
      <c r="H42" s="45">
        <f t="shared" si="3"/>
        <v>-370</v>
      </c>
    </row>
    <row r="43" spans="1:8">
      <c r="A43" s="121" t="s">
        <v>216</v>
      </c>
      <c r="B43" s="44">
        <v>800</v>
      </c>
      <c r="C43" s="45">
        <v>790</v>
      </c>
      <c r="D43" s="43">
        <v>695</v>
      </c>
      <c r="E43" s="77">
        <f t="shared" si="2"/>
        <v>9.4668591821723373E-3</v>
      </c>
      <c r="F43" s="77">
        <f t="shared" si="4"/>
        <v>-0.13125000000000001</v>
      </c>
      <c r="G43" s="45">
        <f t="shared" si="5"/>
        <v>-105</v>
      </c>
      <c r="H43" s="45">
        <f t="shared" si="3"/>
        <v>-95</v>
      </c>
    </row>
    <row r="44" spans="1:8">
      <c r="A44" s="121" t="s">
        <v>217</v>
      </c>
      <c r="B44" s="44">
        <v>213</v>
      </c>
      <c r="C44" s="45">
        <v>179</v>
      </c>
      <c r="D44" s="43">
        <v>164</v>
      </c>
      <c r="E44" s="77">
        <f t="shared" si="2"/>
        <v>2.233906339390307E-3</v>
      </c>
      <c r="F44" s="77">
        <f t="shared" si="4"/>
        <v>-0.2300469483568075</v>
      </c>
      <c r="G44" s="45">
        <f t="shared" si="5"/>
        <v>-49</v>
      </c>
      <c r="H44" s="45">
        <f t="shared" si="3"/>
        <v>-15</v>
      </c>
    </row>
    <row r="45" spans="1:8">
      <c r="A45" s="121" t="s">
        <v>218</v>
      </c>
      <c r="B45" s="44">
        <v>108</v>
      </c>
      <c r="C45" s="45">
        <v>202</v>
      </c>
      <c r="D45" s="43">
        <v>163</v>
      </c>
      <c r="E45" s="77">
        <f t="shared" si="2"/>
        <v>2.2202849592720736E-3</v>
      </c>
      <c r="F45" s="77">
        <f t="shared" si="4"/>
        <v>0.5092592592592593</v>
      </c>
      <c r="G45" s="45">
        <f t="shared" si="5"/>
        <v>55</v>
      </c>
      <c r="H45" s="45">
        <f t="shared" si="3"/>
        <v>-39</v>
      </c>
    </row>
    <row r="46" spans="1:8">
      <c r="A46" s="121" t="s">
        <v>219</v>
      </c>
      <c r="B46" s="44">
        <v>57</v>
      </c>
      <c r="C46" s="45">
        <v>92</v>
      </c>
      <c r="D46" s="43">
        <v>64</v>
      </c>
      <c r="E46" s="77">
        <f t="shared" si="2"/>
        <v>8.7176832756694913E-4</v>
      </c>
      <c r="F46" s="77">
        <f t="shared" si="4"/>
        <v>0.12280701754385964</v>
      </c>
      <c r="G46" s="45">
        <f t="shared" si="5"/>
        <v>7</v>
      </c>
      <c r="H46" s="45">
        <f t="shared" si="3"/>
        <v>-28</v>
      </c>
    </row>
    <row r="47" spans="1:8">
      <c r="A47" s="121" t="s">
        <v>220</v>
      </c>
      <c r="B47" s="44">
        <v>167</v>
      </c>
      <c r="C47" s="45">
        <v>227</v>
      </c>
      <c r="D47" s="43">
        <v>191</v>
      </c>
      <c r="E47" s="77">
        <f t="shared" si="2"/>
        <v>2.6016836025826136E-3</v>
      </c>
      <c r="F47" s="77">
        <f t="shared" si="4"/>
        <v>0.1437125748502994</v>
      </c>
      <c r="G47" s="45">
        <f t="shared" si="5"/>
        <v>24</v>
      </c>
      <c r="H47" s="45">
        <f t="shared" si="3"/>
        <v>-36</v>
      </c>
    </row>
    <row r="48" spans="1:8">
      <c r="A48" s="121" t="s">
        <v>221</v>
      </c>
      <c r="B48" s="44">
        <v>1064</v>
      </c>
      <c r="C48" s="45">
        <v>1446</v>
      </c>
      <c r="D48" s="43">
        <v>1212</v>
      </c>
      <c r="E48" s="77">
        <f t="shared" si="2"/>
        <v>1.6509112703299099E-2</v>
      </c>
      <c r="F48" s="77">
        <f t="shared" si="4"/>
        <v>0.13909774436090225</v>
      </c>
      <c r="G48" s="45">
        <f t="shared" si="5"/>
        <v>148</v>
      </c>
      <c r="H48" s="45">
        <f t="shared" si="3"/>
        <v>-234</v>
      </c>
    </row>
    <row r="49" spans="1:8">
      <c r="A49" s="121" t="s">
        <v>223</v>
      </c>
      <c r="B49" s="44">
        <v>39</v>
      </c>
      <c r="C49" s="45">
        <v>47</v>
      </c>
      <c r="D49" s="43">
        <v>30</v>
      </c>
      <c r="E49" s="77">
        <f t="shared" si="2"/>
        <v>4.0864140354700739E-4</v>
      </c>
      <c r="F49" s="77">
        <f t="shared" si="4"/>
        <v>-0.23076923076923078</v>
      </c>
      <c r="G49" s="45">
        <f t="shared" si="5"/>
        <v>-9</v>
      </c>
      <c r="H49" s="45">
        <f t="shared" si="3"/>
        <v>-17</v>
      </c>
    </row>
    <row r="50" spans="1:8">
      <c r="A50" s="121" t="s">
        <v>131</v>
      </c>
      <c r="B50" s="44">
        <v>178</v>
      </c>
      <c r="C50" s="45">
        <v>208</v>
      </c>
      <c r="D50" s="43">
        <v>204</v>
      </c>
      <c r="E50" s="77">
        <f t="shared" si="2"/>
        <v>2.7787615441196502E-3</v>
      </c>
      <c r="F50" s="77">
        <f t="shared" si="4"/>
        <v>0.14606741573033707</v>
      </c>
      <c r="G50" s="45">
        <f t="shared" si="5"/>
        <v>26</v>
      </c>
      <c r="H50" s="45">
        <f t="shared" si="3"/>
        <v>-4</v>
      </c>
    </row>
    <row r="51" spans="1:8">
      <c r="A51" s="121" t="s">
        <v>224</v>
      </c>
      <c r="B51" s="44">
        <v>293</v>
      </c>
      <c r="C51" s="45">
        <v>372</v>
      </c>
      <c r="D51" s="43">
        <v>328</v>
      </c>
      <c r="E51" s="77">
        <f t="shared" si="2"/>
        <v>4.467812678780614E-3</v>
      </c>
      <c r="F51" s="77">
        <f t="shared" si="4"/>
        <v>0.11945392491467577</v>
      </c>
      <c r="G51" s="45">
        <f t="shared" si="5"/>
        <v>35</v>
      </c>
      <c r="H51" s="45">
        <f t="shared" si="3"/>
        <v>-44</v>
      </c>
    </row>
    <row r="52" spans="1:8">
      <c r="A52" s="121" t="s">
        <v>222</v>
      </c>
      <c r="B52" s="44">
        <v>124</v>
      </c>
      <c r="C52" s="45">
        <v>106</v>
      </c>
      <c r="D52" s="43">
        <v>94</v>
      </c>
      <c r="E52" s="77">
        <f t="shared" si="2"/>
        <v>1.2804097311139564E-3</v>
      </c>
      <c r="F52" s="77">
        <f t="shared" si="4"/>
        <v>-0.24193548387096775</v>
      </c>
      <c r="G52" s="45">
        <f t="shared" si="5"/>
        <v>-30</v>
      </c>
      <c r="H52" s="45">
        <f t="shared" si="3"/>
        <v>-12</v>
      </c>
    </row>
    <row r="53" spans="1:8">
      <c r="A53" s="121" t="s">
        <v>225</v>
      </c>
      <c r="B53" s="44">
        <v>2962</v>
      </c>
      <c r="C53" s="45">
        <v>2916</v>
      </c>
      <c r="D53" s="43">
        <v>2549</v>
      </c>
      <c r="E53" s="77">
        <f t="shared" si="2"/>
        <v>3.4720897921377392E-2</v>
      </c>
      <c r="F53" s="77">
        <f t="shared" si="4"/>
        <v>-0.13943281566509116</v>
      </c>
      <c r="G53" s="45">
        <f t="shared" si="5"/>
        <v>-413</v>
      </c>
      <c r="H53" s="45">
        <f t="shared" si="3"/>
        <v>-367</v>
      </c>
    </row>
    <row r="54" spans="1:8">
      <c r="A54" s="121" t="s">
        <v>226</v>
      </c>
      <c r="B54" s="44">
        <v>999</v>
      </c>
      <c r="C54" s="45">
        <v>1413</v>
      </c>
      <c r="D54" s="43">
        <v>1324</v>
      </c>
      <c r="E54" s="77">
        <f t="shared" si="2"/>
        <v>1.8034707276541259E-2</v>
      </c>
      <c r="F54" s="77">
        <f t="shared" si="4"/>
        <v>0.32532532532532532</v>
      </c>
      <c r="G54" s="45">
        <f t="shared" si="5"/>
        <v>325</v>
      </c>
      <c r="H54" s="45">
        <f t="shared" si="3"/>
        <v>-89</v>
      </c>
    </row>
    <row r="55" spans="1:8">
      <c r="A55" s="121" t="s">
        <v>227</v>
      </c>
      <c r="B55" s="44">
        <v>477</v>
      </c>
      <c r="C55" s="45">
        <v>414</v>
      </c>
      <c r="D55" s="43">
        <v>432</v>
      </c>
      <c r="E55" s="77">
        <f t="shared" si="2"/>
        <v>5.8844362110769067E-3</v>
      </c>
      <c r="F55" s="77">
        <f t="shared" si="4"/>
        <v>-9.4339622641509441E-2</v>
      </c>
      <c r="G55" s="45">
        <f t="shared" si="5"/>
        <v>-45</v>
      </c>
      <c r="H55" s="45">
        <f t="shared" si="3"/>
        <v>18</v>
      </c>
    </row>
    <row r="56" spans="1:8">
      <c r="A56" s="121" t="s">
        <v>228</v>
      </c>
      <c r="B56" s="44">
        <v>385</v>
      </c>
      <c r="C56" s="45">
        <v>514</v>
      </c>
      <c r="D56" s="43">
        <v>440</v>
      </c>
      <c r="E56" s="77">
        <f t="shared" si="2"/>
        <v>5.9934072520227751E-3</v>
      </c>
      <c r="F56" s="77">
        <f t="shared" si="4"/>
        <v>0.14285714285714285</v>
      </c>
      <c r="G56" s="45">
        <f t="shared" si="5"/>
        <v>55</v>
      </c>
      <c r="H56" s="45">
        <f t="shared" si="3"/>
        <v>-74</v>
      </c>
    </row>
    <row r="57" spans="1:8">
      <c r="A57" s="121" t="s">
        <v>229</v>
      </c>
      <c r="B57" s="44">
        <v>1217</v>
      </c>
      <c r="C57" s="45">
        <v>1342</v>
      </c>
      <c r="D57" s="43">
        <v>1138</v>
      </c>
      <c r="E57" s="77">
        <f t="shared" si="2"/>
        <v>1.5501130574549814E-2</v>
      </c>
      <c r="F57" s="77">
        <f t="shared" si="4"/>
        <v>-6.4913722267871815E-2</v>
      </c>
      <c r="G57" s="45">
        <f t="shared" si="5"/>
        <v>-79</v>
      </c>
      <c r="H57" s="45">
        <f t="shared" si="3"/>
        <v>-204</v>
      </c>
    </row>
    <row r="58" spans="1:8">
      <c r="A58" s="121" t="s">
        <v>230</v>
      </c>
      <c r="B58" s="44">
        <v>643</v>
      </c>
      <c r="C58" s="45">
        <v>278</v>
      </c>
      <c r="D58" s="43">
        <v>309</v>
      </c>
      <c r="E58" s="77">
        <f t="shared" si="2"/>
        <v>4.2090064565341763E-3</v>
      </c>
      <c r="F58" s="77">
        <f t="shared" si="4"/>
        <v>-0.51944012441679632</v>
      </c>
      <c r="G58" s="45">
        <f t="shared" si="5"/>
        <v>-334</v>
      </c>
      <c r="H58" s="45">
        <f t="shared" si="3"/>
        <v>31</v>
      </c>
    </row>
    <row r="59" spans="1:8">
      <c r="A59" s="121" t="s">
        <v>231</v>
      </c>
      <c r="B59" s="44">
        <v>1233</v>
      </c>
      <c r="C59" s="45">
        <v>1379</v>
      </c>
      <c r="D59" s="43">
        <v>1209</v>
      </c>
      <c r="E59" s="77">
        <f t="shared" si="2"/>
        <v>1.6468248562944397E-2</v>
      </c>
      <c r="F59" s="77">
        <f t="shared" si="4"/>
        <v>-1.9464720194647202E-2</v>
      </c>
      <c r="G59" s="45">
        <f t="shared" si="5"/>
        <v>-24</v>
      </c>
      <c r="H59" s="45">
        <f t="shared" si="3"/>
        <v>-170</v>
      </c>
    </row>
    <row r="60" spans="1:8">
      <c r="A60" s="121" t="s">
        <v>232</v>
      </c>
      <c r="B60" s="44">
        <v>861</v>
      </c>
      <c r="C60" s="45">
        <v>766</v>
      </c>
      <c r="D60" s="43">
        <v>894</v>
      </c>
      <c r="E60" s="77">
        <f t="shared" si="2"/>
        <v>1.2177513825700819E-2</v>
      </c>
      <c r="F60" s="77">
        <f t="shared" si="4"/>
        <v>3.8327526132404179E-2</v>
      </c>
      <c r="G60" s="45">
        <f t="shared" si="5"/>
        <v>33</v>
      </c>
      <c r="H60" s="45">
        <f t="shared" si="3"/>
        <v>128</v>
      </c>
    </row>
    <row r="61" spans="1:8">
      <c r="A61" s="121" t="s">
        <v>233</v>
      </c>
      <c r="B61" s="44">
        <v>123</v>
      </c>
      <c r="C61" s="45">
        <v>92</v>
      </c>
      <c r="D61" s="43">
        <v>66</v>
      </c>
      <c r="E61" s="77">
        <f t="shared" si="2"/>
        <v>8.9901108780341625E-4</v>
      </c>
      <c r="F61" s="77">
        <f t="shared" si="4"/>
        <v>-0.46341463414634149</v>
      </c>
      <c r="G61" s="45">
        <f t="shared" si="5"/>
        <v>-57</v>
      </c>
      <c r="H61" s="45">
        <f t="shared" si="3"/>
        <v>-26</v>
      </c>
    </row>
    <row r="62" spans="1:8">
      <c r="A62" s="121" t="s">
        <v>234</v>
      </c>
      <c r="B62" s="44">
        <v>135</v>
      </c>
      <c r="C62" s="45">
        <v>165</v>
      </c>
      <c r="D62" s="43">
        <v>185</v>
      </c>
      <c r="E62" s="77">
        <f t="shared" si="2"/>
        <v>2.519955321873212E-3</v>
      </c>
      <c r="F62" s="77">
        <f t="shared" si="4"/>
        <v>0.37037037037037035</v>
      </c>
      <c r="G62" s="45">
        <f t="shared" si="5"/>
        <v>50</v>
      </c>
      <c r="H62" s="45">
        <f t="shared" si="3"/>
        <v>20</v>
      </c>
    </row>
    <row r="63" spans="1:8">
      <c r="A63" s="121" t="s">
        <v>235</v>
      </c>
      <c r="B63" s="44">
        <v>169</v>
      </c>
      <c r="C63" s="45">
        <v>194</v>
      </c>
      <c r="D63" s="43">
        <v>206</v>
      </c>
      <c r="E63" s="77">
        <f t="shared" si="2"/>
        <v>2.8060043043561175E-3</v>
      </c>
      <c r="F63" s="77">
        <f t="shared" si="4"/>
        <v>0.21893491124260356</v>
      </c>
      <c r="G63" s="45">
        <f t="shared" si="5"/>
        <v>37</v>
      </c>
      <c r="H63" s="45">
        <f t="shared" si="3"/>
        <v>12</v>
      </c>
    </row>
    <row r="64" spans="1:8">
      <c r="A64" s="121" t="s">
        <v>236</v>
      </c>
      <c r="B64" s="44">
        <v>429</v>
      </c>
      <c r="C64" s="45">
        <v>467</v>
      </c>
      <c r="D64" s="43">
        <v>332</v>
      </c>
      <c r="E64" s="77">
        <f t="shared" si="2"/>
        <v>4.5222981992535487E-3</v>
      </c>
      <c r="F64" s="77">
        <f t="shared" si="4"/>
        <v>-0.22610722610722611</v>
      </c>
      <c r="G64" s="45">
        <f t="shared" si="5"/>
        <v>-97</v>
      </c>
      <c r="H64" s="45">
        <f t="shared" si="3"/>
        <v>-135</v>
      </c>
    </row>
    <row r="65" spans="1:8">
      <c r="A65" s="121" t="s">
        <v>237</v>
      </c>
      <c r="B65" s="44">
        <v>358</v>
      </c>
      <c r="C65" s="45">
        <v>267</v>
      </c>
      <c r="D65" s="43">
        <v>297</v>
      </c>
      <c r="E65" s="77">
        <f t="shared" si="2"/>
        <v>4.0455498951153732E-3</v>
      </c>
      <c r="F65" s="77">
        <f t="shared" si="4"/>
        <v>-0.17039106145251395</v>
      </c>
      <c r="G65" s="45">
        <f t="shared" si="5"/>
        <v>-61</v>
      </c>
      <c r="H65" s="45">
        <f t="shared" si="3"/>
        <v>30</v>
      </c>
    </row>
    <row r="66" spans="1:8">
      <c r="A66" s="121" t="s">
        <v>238</v>
      </c>
      <c r="B66" s="44">
        <v>201</v>
      </c>
      <c r="C66" s="45">
        <v>189</v>
      </c>
      <c r="D66" s="43">
        <v>177</v>
      </c>
      <c r="E66" s="77">
        <f t="shared" si="2"/>
        <v>2.4109842809273436E-3</v>
      </c>
      <c r="F66" s="77">
        <f t="shared" ref="F66:F83" si="6">(D66-B66)/B66</f>
        <v>-0.11940298507462686</v>
      </c>
      <c r="G66" s="45">
        <f t="shared" ref="G66:G83" si="7">D66-B66</f>
        <v>-24</v>
      </c>
      <c r="H66" s="45">
        <f t="shared" si="3"/>
        <v>-12</v>
      </c>
    </row>
    <row r="67" spans="1:8">
      <c r="A67" s="121" t="s">
        <v>239</v>
      </c>
      <c r="B67" s="44">
        <v>775</v>
      </c>
      <c r="C67" s="45">
        <v>958</v>
      </c>
      <c r="D67" s="43">
        <v>886</v>
      </c>
      <c r="E67" s="77">
        <f t="shared" ref="E67:E83" si="8">D67/$D$83</f>
        <v>1.2068542784754952E-2</v>
      </c>
      <c r="F67" s="77">
        <f t="shared" si="6"/>
        <v>0.1432258064516129</v>
      </c>
      <c r="G67" s="45">
        <f t="shared" si="7"/>
        <v>111</v>
      </c>
      <c r="H67" s="45">
        <f t="shared" ref="H67:H83" si="9">D67-C67</f>
        <v>-72</v>
      </c>
    </row>
    <row r="68" spans="1:8">
      <c r="A68" s="121" t="s">
        <v>240</v>
      </c>
      <c r="B68" s="44">
        <v>627</v>
      </c>
      <c r="C68" s="45">
        <v>849</v>
      </c>
      <c r="D68" s="43">
        <v>641</v>
      </c>
      <c r="E68" s="77">
        <f t="shared" si="8"/>
        <v>8.731304655787725E-3</v>
      </c>
      <c r="F68" s="77">
        <f t="shared" si="6"/>
        <v>2.2328548644338118E-2</v>
      </c>
      <c r="G68" s="45">
        <f t="shared" si="7"/>
        <v>14</v>
      </c>
      <c r="H68" s="45">
        <f t="shared" si="9"/>
        <v>-208</v>
      </c>
    </row>
    <row r="69" spans="1:8">
      <c r="A69" s="121" t="s">
        <v>241</v>
      </c>
      <c r="B69" s="44">
        <v>174</v>
      </c>
      <c r="C69" s="45">
        <v>125</v>
      </c>
      <c r="D69" s="43">
        <v>80</v>
      </c>
      <c r="E69" s="77">
        <f t="shared" si="8"/>
        <v>1.0897104094586864E-3</v>
      </c>
      <c r="F69" s="77">
        <f t="shared" si="6"/>
        <v>-0.54022988505747127</v>
      </c>
      <c r="G69" s="45">
        <f t="shared" si="7"/>
        <v>-94</v>
      </c>
      <c r="H69" s="45">
        <f t="shared" si="9"/>
        <v>-45</v>
      </c>
    </row>
    <row r="70" spans="1:8">
      <c r="A70" s="121" t="s">
        <v>242</v>
      </c>
      <c r="B70" s="44">
        <v>78</v>
      </c>
      <c r="C70" s="45">
        <v>89</v>
      </c>
      <c r="D70" s="43">
        <v>95</v>
      </c>
      <c r="E70" s="77">
        <f t="shared" si="8"/>
        <v>1.2940311112321901E-3</v>
      </c>
      <c r="F70" s="77">
        <f t="shared" si="6"/>
        <v>0.21794871794871795</v>
      </c>
      <c r="G70" s="45">
        <f t="shared" si="7"/>
        <v>17</v>
      </c>
      <c r="H70" s="45">
        <f t="shared" si="9"/>
        <v>6</v>
      </c>
    </row>
    <row r="71" spans="1:8">
      <c r="A71" s="121" t="s">
        <v>243</v>
      </c>
      <c r="B71" s="44">
        <v>254</v>
      </c>
      <c r="C71" s="45">
        <v>441</v>
      </c>
      <c r="D71" s="43">
        <v>341</v>
      </c>
      <c r="E71" s="77">
        <f t="shared" si="8"/>
        <v>4.6448906203176502E-3</v>
      </c>
      <c r="F71" s="77">
        <f t="shared" si="6"/>
        <v>0.34251968503937008</v>
      </c>
      <c r="G71" s="45">
        <f t="shared" si="7"/>
        <v>87</v>
      </c>
      <c r="H71" s="45">
        <f t="shared" si="9"/>
        <v>-100</v>
      </c>
    </row>
    <row r="72" spans="1:8">
      <c r="A72" s="121" t="s">
        <v>244</v>
      </c>
      <c r="B72" s="44">
        <v>547</v>
      </c>
      <c r="C72" s="45">
        <v>597</v>
      </c>
      <c r="D72" s="43">
        <v>466</v>
      </c>
      <c r="E72" s="77">
        <f t="shared" si="8"/>
        <v>6.3475631350968483E-3</v>
      </c>
      <c r="F72" s="77">
        <f t="shared" si="6"/>
        <v>-0.14808043875685559</v>
      </c>
      <c r="G72" s="45">
        <f t="shared" si="7"/>
        <v>-81</v>
      </c>
      <c r="H72" s="45">
        <f t="shared" si="9"/>
        <v>-131</v>
      </c>
    </row>
    <row r="73" spans="1:8">
      <c r="A73" s="121" t="s">
        <v>245</v>
      </c>
      <c r="B73" s="44">
        <v>202</v>
      </c>
      <c r="C73" s="45">
        <v>296</v>
      </c>
      <c r="D73" s="43">
        <v>170</v>
      </c>
      <c r="E73" s="77">
        <f t="shared" si="8"/>
        <v>2.3156346200997086E-3</v>
      </c>
      <c r="F73" s="77">
        <f t="shared" si="6"/>
        <v>-0.15841584158415842</v>
      </c>
      <c r="G73" s="45">
        <f t="shared" si="7"/>
        <v>-32</v>
      </c>
      <c r="H73" s="45">
        <f t="shared" si="9"/>
        <v>-126</v>
      </c>
    </row>
    <row r="74" spans="1:8">
      <c r="A74" s="121" t="s">
        <v>246</v>
      </c>
      <c r="B74" s="44">
        <v>1463</v>
      </c>
      <c r="C74" s="45">
        <v>1681</v>
      </c>
      <c r="D74" s="43">
        <v>1479</v>
      </c>
      <c r="E74" s="77">
        <f t="shared" si="8"/>
        <v>2.0146021194867463E-2</v>
      </c>
      <c r="F74" s="77">
        <f t="shared" si="6"/>
        <v>1.0936431989063569E-2</v>
      </c>
      <c r="G74" s="45">
        <f t="shared" si="7"/>
        <v>16</v>
      </c>
      <c r="H74" s="45">
        <f t="shared" si="9"/>
        <v>-202</v>
      </c>
    </row>
    <row r="75" spans="1:8">
      <c r="A75" s="121" t="s">
        <v>247</v>
      </c>
      <c r="B75" s="44">
        <v>247</v>
      </c>
      <c r="C75" s="45">
        <v>427</v>
      </c>
      <c r="D75" s="43">
        <v>309</v>
      </c>
      <c r="E75" s="77">
        <f t="shared" si="8"/>
        <v>4.2090064565341763E-3</v>
      </c>
      <c r="F75" s="77">
        <f t="shared" si="6"/>
        <v>0.25101214574898784</v>
      </c>
      <c r="G75" s="45">
        <f t="shared" si="7"/>
        <v>62</v>
      </c>
      <c r="H75" s="45">
        <f t="shared" si="9"/>
        <v>-118</v>
      </c>
    </row>
    <row r="76" spans="1:8">
      <c r="A76" s="121" t="s">
        <v>248</v>
      </c>
      <c r="B76" s="44">
        <v>585</v>
      </c>
      <c r="C76" s="45">
        <v>583</v>
      </c>
      <c r="D76" s="43">
        <v>543</v>
      </c>
      <c r="E76" s="77">
        <f t="shared" si="8"/>
        <v>7.3964094042008339E-3</v>
      </c>
      <c r="F76" s="77">
        <f t="shared" si="6"/>
        <v>-7.179487179487179E-2</v>
      </c>
      <c r="G76" s="45">
        <f t="shared" si="7"/>
        <v>-42</v>
      </c>
      <c r="H76" s="45">
        <f t="shared" si="9"/>
        <v>-40</v>
      </c>
    </row>
    <row r="77" spans="1:8">
      <c r="A77" s="121" t="s">
        <v>249</v>
      </c>
      <c r="B77" s="44">
        <v>23</v>
      </c>
      <c r="C77" s="45">
        <v>31</v>
      </c>
      <c r="D77" s="43">
        <v>31</v>
      </c>
      <c r="E77" s="77">
        <f t="shared" si="8"/>
        <v>4.2226278366524095E-4</v>
      </c>
      <c r="F77" s="77">
        <f t="shared" si="6"/>
        <v>0.34782608695652173</v>
      </c>
      <c r="G77" s="45">
        <f t="shared" si="7"/>
        <v>8</v>
      </c>
      <c r="H77" s="45">
        <f t="shared" si="9"/>
        <v>0</v>
      </c>
    </row>
    <row r="78" spans="1:8">
      <c r="A78" s="121" t="s">
        <v>250</v>
      </c>
      <c r="B78" s="44">
        <v>467</v>
      </c>
      <c r="C78" s="45">
        <v>440</v>
      </c>
      <c r="D78" s="43">
        <v>340</v>
      </c>
      <c r="E78" s="77">
        <f t="shared" si="8"/>
        <v>4.6312692401994171E-3</v>
      </c>
      <c r="F78" s="77">
        <f t="shared" si="6"/>
        <v>-0.27194860813704497</v>
      </c>
      <c r="G78" s="45">
        <f t="shared" si="7"/>
        <v>-127</v>
      </c>
      <c r="H78" s="45">
        <f t="shared" si="9"/>
        <v>-100</v>
      </c>
    </row>
    <row r="79" spans="1:8">
      <c r="A79" s="121" t="s">
        <v>251</v>
      </c>
      <c r="B79" s="44">
        <v>315</v>
      </c>
      <c r="C79" s="45">
        <v>356</v>
      </c>
      <c r="D79" s="43">
        <v>347</v>
      </c>
      <c r="E79" s="77">
        <f t="shared" si="8"/>
        <v>4.7266189010270517E-3</v>
      </c>
      <c r="F79" s="77">
        <f t="shared" si="6"/>
        <v>0.10158730158730159</v>
      </c>
      <c r="G79" s="45">
        <f t="shared" si="7"/>
        <v>32</v>
      </c>
      <c r="H79" s="45">
        <f t="shared" si="9"/>
        <v>-9</v>
      </c>
    </row>
    <row r="80" spans="1:8">
      <c r="A80" s="121" t="s">
        <v>252</v>
      </c>
      <c r="B80" s="44">
        <v>230</v>
      </c>
      <c r="C80" s="45">
        <v>289</v>
      </c>
      <c r="D80" s="43">
        <v>211</v>
      </c>
      <c r="E80" s="77">
        <f t="shared" si="8"/>
        <v>2.8741112049472852E-3</v>
      </c>
      <c r="F80" s="77">
        <f t="shared" si="6"/>
        <v>-8.2608695652173908E-2</v>
      </c>
      <c r="G80" s="45">
        <f t="shared" si="7"/>
        <v>-19</v>
      </c>
      <c r="H80" s="45">
        <f t="shared" si="9"/>
        <v>-78</v>
      </c>
    </row>
    <row r="81" spans="1:9">
      <c r="A81" s="121" t="s">
        <v>253</v>
      </c>
      <c r="B81" s="44">
        <v>212</v>
      </c>
      <c r="C81" s="45">
        <v>197</v>
      </c>
      <c r="D81" s="43">
        <v>211</v>
      </c>
      <c r="E81" s="77">
        <f t="shared" si="8"/>
        <v>2.8741112049472852E-3</v>
      </c>
      <c r="F81" s="77">
        <f t="shared" si="6"/>
        <v>-4.7169811320754715E-3</v>
      </c>
      <c r="G81" s="45">
        <f t="shared" si="7"/>
        <v>-1</v>
      </c>
      <c r="H81" s="45">
        <f t="shared" si="9"/>
        <v>14</v>
      </c>
    </row>
    <row r="82" spans="1:9" ht="15" thickBot="1">
      <c r="A82" s="121" t="s">
        <v>254</v>
      </c>
      <c r="B82" s="44">
        <v>807</v>
      </c>
      <c r="C82" s="45">
        <v>450</v>
      </c>
      <c r="D82" s="43">
        <v>435</v>
      </c>
      <c r="E82" s="77">
        <f t="shared" si="8"/>
        <v>5.9253003514316074E-3</v>
      </c>
      <c r="F82" s="77">
        <f t="shared" si="6"/>
        <v>-0.46096654275092935</v>
      </c>
      <c r="G82" s="45">
        <f t="shared" si="7"/>
        <v>-372</v>
      </c>
      <c r="H82" s="45">
        <f t="shared" si="9"/>
        <v>-15</v>
      </c>
    </row>
    <row r="83" spans="1:9" s="11" customFormat="1" ht="15" thickBot="1">
      <c r="A83" s="119" t="s">
        <v>174</v>
      </c>
      <c r="B83" s="83">
        <v>73046</v>
      </c>
      <c r="C83" s="82">
        <v>78282</v>
      </c>
      <c r="D83" s="108">
        <v>73414</v>
      </c>
      <c r="E83" s="85">
        <f t="shared" si="8"/>
        <v>1</v>
      </c>
      <c r="F83" s="85">
        <f t="shared" si="6"/>
        <v>5.0379213098595407E-3</v>
      </c>
      <c r="G83" s="82">
        <f t="shared" si="7"/>
        <v>368</v>
      </c>
      <c r="H83" s="82">
        <f t="shared" si="9"/>
        <v>-4868</v>
      </c>
      <c r="I83" s="23"/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2060"/>
  </sheetPr>
  <dimension ref="A1:I83"/>
  <sheetViews>
    <sheetView workbookViewId="0">
      <pane ySplit="1" topLeftCell="A77" activePane="bottomLeft" state="frozen"/>
      <selection pane="bottomLeft" activeCell="E85" sqref="E85"/>
    </sheetView>
  </sheetViews>
  <sheetFormatPr defaultColWidth="8.81640625" defaultRowHeight="16.5" customHeight="1"/>
  <cols>
    <col min="1" max="1" width="18.26953125" style="7" bestFit="1" customWidth="1"/>
    <col min="2" max="2" width="12" style="7" customWidth="1"/>
    <col min="3" max="3" width="12" style="7" bestFit="1" customWidth="1"/>
    <col min="4" max="4" width="12" style="7" customWidth="1"/>
    <col min="5" max="5" width="21.453125" style="7" customWidth="1"/>
    <col min="6" max="6" width="31.1796875" style="7" customWidth="1"/>
    <col min="7" max="7" width="36.7265625" style="7" customWidth="1"/>
    <col min="8" max="16384" width="8.81640625" style="7"/>
  </cols>
  <sheetData>
    <row r="1" spans="1:8" ht="55.5" customHeight="1" thickBot="1">
      <c r="A1" s="24" t="s">
        <v>175</v>
      </c>
      <c r="B1" s="4">
        <v>41821</v>
      </c>
      <c r="C1" s="4">
        <v>42156</v>
      </c>
      <c r="D1" s="4">
        <v>42186</v>
      </c>
      <c r="E1" s="1" t="s">
        <v>288</v>
      </c>
      <c r="F1" s="2" t="s">
        <v>291</v>
      </c>
      <c r="G1" s="2" t="s">
        <v>292</v>
      </c>
      <c r="H1" s="2" t="s">
        <v>264</v>
      </c>
    </row>
    <row r="2" spans="1:8" ht="16.5" customHeight="1">
      <c r="A2" s="120" t="s">
        <v>176</v>
      </c>
      <c r="B2" s="73">
        <v>1063</v>
      </c>
      <c r="C2" s="72">
        <v>886</v>
      </c>
      <c r="D2" s="118">
        <v>881</v>
      </c>
      <c r="E2" s="76">
        <f>D2/$D$83</f>
        <v>2.8034111881881246E-2</v>
      </c>
      <c r="F2" s="76">
        <f t="shared" ref="F2:F33" si="0">(D2-B2)/B2</f>
        <v>-0.17121354656632173</v>
      </c>
      <c r="G2" s="72">
        <f t="shared" ref="G2:G33" si="1">D2-B2</f>
        <v>-182</v>
      </c>
      <c r="H2" s="72">
        <f>D2-C2</f>
        <v>-5</v>
      </c>
    </row>
    <row r="3" spans="1:8" ht="16.5" customHeight="1">
      <c r="A3" s="121" t="s">
        <v>177</v>
      </c>
      <c r="B3" s="44">
        <v>121</v>
      </c>
      <c r="C3" s="45">
        <v>98</v>
      </c>
      <c r="D3" s="43">
        <v>100</v>
      </c>
      <c r="E3" s="77">
        <f t="shared" ref="E3:E66" si="2">D3/$D$83</f>
        <v>3.1820785336982116E-3</v>
      </c>
      <c r="F3" s="77">
        <f t="shared" si="0"/>
        <v>-0.17355371900826447</v>
      </c>
      <c r="G3" s="45">
        <f t="shared" si="1"/>
        <v>-21</v>
      </c>
      <c r="H3" s="45">
        <f t="shared" ref="H3:H66" si="3">D3-C3</f>
        <v>2</v>
      </c>
    </row>
    <row r="4" spans="1:8" ht="16.5" customHeight="1">
      <c r="A4" s="121" t="s">
        <v>178</v>
      </c>
      <c r="B4" s="44">
        <v>228</v>
      </c>
      <c r="C4" s="45">
        <v>154</v>
      </c>
      <c r="D4" s="43">
        <v>177</v>
      </c>
      <c r="E4" s="77">
        <f t="shared" si="2"/>
        <v>5.6322790046458345E-3</v>
      </c>
      <c r="F4" s="77">
        <f t="shared" si="0"/>
        <v>-0.22368421052631579</v>
      </c>
      <c r="G4" s="45">
        <f t="shared" si="1"/>
        <v>-51</v>
      </c>
      <c r="H4" s="45">
        <f t="shared" si="3"/>
        <v>23</v>
      </c>
    </row>
    <row r="5" spans="1:8" ht="16.5" customHeight="1">
      <c r="A5" s="121" t="s">
        <v>179</v>
      </c>
      <c r="B5" s="44">
        <v>37</v>
      </c>
      <c r="C5" s="45">
        <v>27</v>
      </c>
      <c r="D5" s="43">
        <v>23</v>
      </c>
      <c r="E5" s="77">
        <f t="shared" si="2"/>
        <v>7.3187806275058873E-4</v>
      </c>
      <c r="F5" s="77">
        <f t="shared" si="0"/>
        <v>-0.3783783783783784</v>
      </c>
      <c r="G5" s="45">
        <f t="shared" si="1"/>
        <v>-14</v>
      </c>
      <c r="H5" s="45">
        <f t="shared" si="3"/>
        <v>-4</v>
      </c>
    </row>
    <row r="6" spans="1:8" ht="16.5" customHeight="1">
      <c r="A6" s="121" t="s">
        <v>180</v>
      </c>
      <c r="B6" s="44">
        <v>73</v>
      </c>
      <c r="C6" s="45">
        <v>73</v>
      </c>
      <c r="D6" s="43">
        <v>80</v>
      </c>
      <c r="E6" s="77">
        <f t="shared" si="2"/>
        <v>2.5456628269585695E-3</v>
      </c>
      <c r="F6" s="77">
        <f t="shared" si="0"/>
        <v>9.5890410958904104E-2</v>
      </c>
      <c r="G6" s="45">
        <f t="shared" si="1"/>
        <v>7</v>
      </c>
      <c r="H6" s="45">
        <f t="shared" si="3"/>
        <v>7</v>
      </c>
    </row>
    <row r="7" spans="1:8" ht="16.5" customHeight="1">
      <c r="A7" s="121" t="s">
        <v>181</v>
      </c>
      <c r="B7" s="44">
        <v>67</v>
      </c>
      <c r="C7" s="45">
        <v>69</v>
      </c>
      <c r="D7" s="43">
        <v>64</v>
      </c>
      <c r="E7" s="77">
        <f t="shared" si="2"/>
        <v>2.0365302615668554E-3</v>
      </c>
      <c r="F7" s="77">
        <f t="shared" si="0"/>
        <v>-4.4776119402985072E-2</v>
      </c>
      <c r="G7" s="45">
        <f t="shared" si="1"/>
        <v>-3</v>
      </c>
      <c r="H7" s="45">
        <f t="shared" si="3"/>
        <v>-5</v>
      </c>
    </row>
    <row r="8" spans="1:8" ht="16.5" customHeight="1">
      <c r="A8" s="121" t="s">
        <v>182</v>
      </c>
      <c r="B8" s="44">
        <v>2512</v>
      </c>
      <c r="C8" s="45">
        <v>2495</v>
      </c>
      <c r="D8" s="43">
        <v>2410</v>
      </c>
      <c r="E8" s="77">
        <f t="shared" si="2"/>
        <v>7.6688092662126894E-2</v>
      </c>
      <c r="F8" s="77">
        <f t="shared" si="0"/>
        <v>-4.0605095541401272E-2</v>
      </c>
      <c r="G8" s="45">
        <f t="shared" si="1"/>
        <v>-102</v>
      </c>
      <c r="H8" s="45">
        <f t="shared" si="3"/>
        <v>-85</v>
      </c>
    </row>
    <row r="9" spans="1:8" ht="16.5" customHeight="1">
      <c r="A9" s="121" t="s">
        <v>183</v>
      </c>
      <c r="B9" s="44">
        <v>1105</v>
      </c>
      <c r="C9" s="45">
        <v>952</v>
      </c>
      <c r="D9" s="43">
        <v>1210</v>
      </c>
      <c r="E9" s="77">
        <f t="shared" si="2"/>
        <v>3.8503150257748364E-2</v>
      </c>
      <c r="F9" s="77">
        <f t="shared" si="0"/>
        <v>9.5022624434389136E-2</v>
      </c>
      <c r="G9" s="45">
        <f t="shared" si="1"/>
        <v>105</v>
      </c>
      <c r="H9" s="45">
        <f t="shared" si="3"/>
        <v>258</v>
      </c>
    </row>
    <row r="10" spans="1:8" ht="16.5" customHeight="1">
      <c r="A10" s="121" t="s">
        <v>184</v>
      </c>
      <c r="B10" s="44">
        <v>8</v>
      </c>
      <c r="C10" s="45">
        <v>13</v>
      </c>
      <c r="D10" s="43">
        <v>17</v>
      </c>
      <c r="E10" s="77">
        <f t="shared" si="2"/>
        <v>5.4095335072869603E-4</v>
      </c>
      <c r="F10" s="77">
        <f t="shared" si="0"/>
        <v>1.125</v>
      </c>
      <c r="G10" s="45">
        <f t="shared" si="1"/>
        <v>9</v>
      </c>
      <c r="H10" s="45">
        <f t="shared" si="3"/>
        <v>4</v>
      </c>
    </row>
    <row r="11" spans="1:8" ht="16.5" customHeight="1">
      <c r="A11" s="121" t="s">
        <v>185</v>
      </c>
      <c r="B11" s="44">
        <v>66</v>
      </c>
      <c r="C11" s="45">
        <v>154</v>
      </c>
      <c r="D11" s="43">
        <v>65</v>
      </c>
      <c r="E11" s="77">
        <f t="shared" si="2"/>
        <v>2.0683510469038375E-3</v>
      </c>
      <c r="F11" s="77">
        <f t="shared" si="0"/>
        <v>-1.5151515151515152E-2</v>
      </c>
      <c r="G11" s="45">
        <f t="shared" si="1"/>
        <v>-1</v>
      </c>
      <c r="H11" s="45">
        <f t="shared" si="3"/>
        <v>-89</v>
      </c>
    </row>
    <row r="12" spans="1:8" ht="16.5" customHeight="1">
      <c r="A12" s="121" t="s">
        <v>186</v>
      </c>
      <c r="B12" s="44">
        <v>311</v>
      </c>
      <c r="C12" s="45">
        <v>313</v>
      </c>
      <c r="D12" s="43">
        <v>342</v>
      </c>
      <c r="E12" s="77">
        <f t="shared" si="2"/>
        <v>1.0882708585247884E-2</v>
      </c>
      <c r="F12" s="77">
        <f t="shared" si="0"/>
        <v>9.9678456591639875E-2</v>
      </c>
      <c r="G12" s="45">
        <f t="shared" si="1"/>
        <v>31</v>
      </c>
      <c r="H12" s="45">
        <f t="shared" si="3"/>
        <v>29</v>
      </c>
    </row>
    <row r="13" spans="1:8" ht="16.5" customHeight="1">
      <c r="A13" s="121" t="s">
        <v>187</v>
      </c>
      <c r="B13" s="44">
        <v>450</v>
      </c>
      <c r="C13" s="45">
        <v>341</v>
      </c>
      <c r="D13" s="43">
        <v>299</v>
      </c>
      <c r="E13" s="77">
        <f t="shared" si="2"/>
        <v>9.514414815757653E-3</v>
      </c>
      <c r="F13" s="77">
        <f t="shared" si="0"/>
        <v>-0.33555555555555555</v>
      </c>
      <c r="G13" s="45">
        <f t="shared" si="1"/>
        <v>-151</v>
      </c>
      <c r="H13" s="45">
        <f t="shared" si="3"/>
        <v>-42</v>
      </c>
    </row>
    <row r="14" spans="1:8" ht="16.5" customHeight="1">
      <c r="A14" s="121" t="s">
        <v>188</v>
      </c>
      <c r="B14" s="44">
        <v>125</v>
      </c>
      <c r="C14" s="45">
        <v>67</v>
      </c>
      <c r="D14" s="43">
        <v>60</v>
      </c>
      <c r="E14" s="77">
        <f t="shared" si="2"/>
        <v>1.909247120218927E-3</v>
      </c>
      <c r="F14" s="77">
        <f t="shared" si="0"/>
        <v>-0.52</v>
      </c>
      <c r="G14" s="45">
        <f t="shared" si="1"/>
        <v>-65</v>
      </c>
      <c r="H14" s="45">
        <f t="shared" si="3"/>
        <v>-7</v>
      </c>
    </row>
    <row r="15" spans="1:8" ht="16.5" customHeight="1">
      <c r="A15" s="121" t="s">
        <v>189</v>
      </c>
      <c r="B15" s="44">
        <v>127</v>
      </c>
      <c r="C15" s="45">
        <v>109</v>
      </c>
      <c r="D15" s="43">
        <v>128</v>
      </c>
      <c r="E15" s="77">
        <f t="shared" si="2"/>
        <v>4.0730605231337107E-3</v>
      </c>
      <c r="F15" s="77">
        <f t="shared" si="0"/>
        <v>7.874015748031496E-3</v>
      </c>
      <c r="G15" s="45">
        <f t="shared" si="1"/>
        <v>1</v>
      </c>
      <c r="H15" s="45">
        <f t="shared" si="3"/>
        <v>19</v>
      </c>
    </row>
    <row r="16" spans="1:8" ht="16.5" customHeight="1">
      <c r="A16" s="121" t="s">
        <v>190</v>
      </c>
      <c r="B16" s="44">
        <v>11</v>
      </c>
      <c r="C16" s="45">
        <v>10</v>
      </c>
      <c r="D16" s="43">
        <v>12</v>
      </c>
      <c r="E16" s="77">
        <f t="shared" si="2"/>
        <v>3.8184942404378541E-4</v>
      </c>
      <c r="F16" s="77">
        <f t="shared" si="0"/>
        <v>9.0909090909090912E-2</v>
      </c>
      <c r="G16" s="45">
        <f t="shared" si="1"/>
        <v>1</v>
      </c>
      <c r="H16" s="45">
        <f t="shared" si="3"/>
        <v>2</v>
      </c>
    </row>
    <row r="17" spans="1:8" ht="16.5" customHeight="1">
      <c r="A17" s="121" t="s">
        <v>191</v>
      </c>
      <c r="B17" s="44">
        <v>149</v>
      </c>
      <c r="C17" s="45">
        <v>129</v>
      </c>
      <c r="D17" s="43">
        <v>80</v>
      </c>
      <c r="E17" s="77">
        <f t="shared" si="2"/>
        <v>2.5456628269585695E-3</v>
      </c>
      <c r="F17" s="77">
        <f t="shared" si="0"/>
        <v>-0.46308724832214765</v>
      </c>
      <c r="G17" s="45">
        <f t="shared" si="1"/>
        <v>-69</v>
      </c>
      <c r="H17" s="45">
        <f t="shared" si="3"/>
        <v>-49</v>
      </c>
    </row>
    <row r="18" spans="1:8" ht="16.5" customHeight="1">
      <c r="A18" s="121" t="s">
        <v>192</v>
      </c>
      <c r="B18" s="44">
        <v>38</v>
      </c>
      <c r="C18" s="45">
        <v>85</v>
      </c>
      <c r="D18" s="43">
        <v>72</v>
      </c>
      <c r="E18" s="77">
        <f t="shared" si="2"/>
        <v>2.2910965442627124E-3</v>
      </c>
      <c r="F18" s="77">
        <f t="shared" si="0"/>
        <v>0.89473684210526316</v>
      </c>
      <c r="G18" s="45">
        <f t="shared" si="1"/>
        <v>34</v>
      </c>
      <c r="H18" s="45">
        <f t="shared" si="3"/>
        <v>-13</v>
      </c>
    </row>
    <row r="19" spans="1:8" ht="16.5" customHeight="1">
      <c r="A19" s="121" t="s">
        <v>193</v>
      </c>
      <c r="B19" s="44">
        <v>55</v>
      </c>
      <c r="C19" s="45">
        <v>30</v>
      </c>
      <c r="D19" s="43">
        <v>39</v>
      </c>
      <c r="E19" s="77">
        <f t="shared" si="2"/>
        <v>1.2410106281423026E-3</v>
      </c>
      <c r="F19" s="77">
        <f t="shared" si="0"/>
        <v>-0.29090909090909089</v>
      </c>
      <c r="G19" s="45">
        <f t="shared" si="1"/>
        <v>-16</v>
      </c>
      <c r="H19" s="45">
        <f t="shared" si="3"/>
        <v>9</v>
      </c>
    </row>
    <row r="20" spans="1:8" ht="16.5" customHeight="1">
      <c r="A20" s="121" t="s">
        <v>194</v>
      </c>
      <c r="B20" s="44">
        <v>96</v>
      </c>
      <c r="C20" s="45">
        <v>99</v>
      </c>
      <c r="D20" s="43">
        <v>108</v>
      </c>
      <c r="E20" s="77">
        <f t="shared" si="2"/>
        <v>3.4366448163940687E-3</v>
      </c>
      <c r="F20" s="77">
        <f t="shared" si="0"/>
        <v>0.125</v>
      </c>
      <c r="G20" s="45">
        <f t="shared" si="1"/>
        <v>12</v>
      </c>
      <c r="H20" s="45">
        <f t="shared" si="3"/>
        <v>9</v>
      </c>
    </row>
    <row r="21" spans="1:8" ht="16.5" customHeight="1">
      <c r="A21" s="121" t="s">
        <v>195</v>
      </c>
      <c r="B21" s="44">
        <v>85</v>
      </c>
      <c r="C21" s="45">
        <v>55</v>
      </c>
      <c r="D21" s="43">
        <v>83</v>
      </c>
      <c r="E21" s="77">
        <f t="shared" si="2"/>
        <v>2.6411251829695157E-3</v>
      </c>
      <c r="F21" s="77">
        <f t="shared" si="0"/>
        <v>-2.3529411764705882E-2</v>
      </c>
      <c r="G21" s="45">
        <f t="shared" si="1"/>
        <v>-2</v>
      </c>
      <c r="H21" s="45">
        <f t="shared" si="3"/>
        <v>28</v>
      </c>
    </row>
    <row r="22" spans="1:8" ht="16.5" customHeight="1">
      <c r="A22" s="121" t="s">
        <v>196</v>
      </c>
      <c r="B22" s="44">
        <v>1945</v>
      </c>
      <c r="C22" s="45">
        <v>1848</v>
      </c>
      <c r="D22" s="43">
        <v>1587</v>
      </c>
      <c r="E22" s="77">
        <f t="shared" si="2"/>
        <v>5.0499586329790618E-2</v>
      </c>
      <c r="F22" s="77">
        <f t="shared" si="0"/>
        <v>-0.18406169665809768</v>
      </c>
      <c r="G22" s="45">
        <f t="shared" si="1"/>
        <v>-358</v>
      </c>
      <c r="H22" s="45">
        <f t="shared" si="3"/>
        <v>-261</v>
      </c>
    </row>
    <row r="23" spans="1:8" ht="16.5" customHeight="1">
      <c r="A23" s="121" t="s">
        <v>197</v>
      </c>
      <c r="B23" s="44">
        <v>154</v>
      </c>
      <c r="C23" s="45">
        <v>177</v>
      </c>
      <c r="D23" s="43">
        <v>189</v>
      </c>
      <c r="E23" s="77">
        <f t="shared" si="2"/>
        <v>6.0141284286896199E-3</v>
      </c>
      <c r="F23" s="77">
        <f t="shared" si="0"/>
        <v>0.22727272727272727</v>
      </c>
      <c r="G23" s="45">
        <f t="shared" si="1"/>
        <v>35</v>
      </c>
      <c r="H23" s="45">
        <f t="shared" si="3"/>
        <v>12</v>
      </c>
    </row>
    <row r="24" spans="1:8" ht="16.5" customHeight="1">
      <c r="A24" s="121" t="s">
        <v>198</v>
      </c>
      <c r="B24" s="44">
        <v>40</v>
      </c>
      <c r="C24" s="45">
        <v>34</v>
      </c>
      <c r="D24" s="43">
        <v>26</v>
      </c>
      <c r="E24" s="77">
        <f t="shared" si="2"/>
        <v>8.2734041876153508E-4</v>
      </c>
      <c r="F24" s="77">
        <f t="shared" si="0"/>
        <v>-0.35</v>
      </c>
      <c r="G24" s="45">
        <f t="shared" si="1"/>
        <v>-14</v>
      </c>
      <c r="H24" s="45">
        <f t="shared" si="3"/>
        <v>-8</v>
      </c>
    </row>
    <row r="25" spans="1:8" ht="16.5" customHeight="1">
      <c r="A25" s="121" t="s">
        <v>199</v>
      </c>
      <c r="B25" s="44">
        <v>135</v>
      </c>
      <c r="C25" s="45">
        <v>132</v>
      </c>
      <c r="D25" s="43">
        <v>128</v>
      </c>
      <c r="E25" s="77">
        <f t="shared" si="2"/>
        <v>4.0730605231337107E-3</v>
      </c>
      <c r="F25" s="77">
        <f t="shared" si="0"/>
        <v>-5.185185185185185E-2</v>
      </c>
      <c r="G25" s="45">
        <f t="shared" si="1"/>
        <v>-7</v>
      </c>
      <c r="H25" s="45">
        <f t="shared" si="3"/>
        <v>-4</v>
      </c>
    </row>
    <row r="26" spans="1:8" ht="16.5" customHeight="1">
      <c r="A26" s="121" t="s">
        <v>200</v>
      </c>
      <c r="B26" s="44">
        <v>480</v>
      </c>
      <c r="C26" s="45">
        <v>477</v>
      </c>
      <c r="D26" s="43">
        <v>411</v>
      </c>
      <c r="E26" s="77">
        <f t="shared" si="2"/>
        <v>1.3078342773499649E-2</v>
      </c>
      <c r="F26" s="77">
        <f t="shared" si="0"/>
        <v>-0.14374999999999999</v>
      </c>
      <c r="G26" s="45">
        <f t="shared" si="1"/>
        <v>-69</v>
      </c>
      <c r="H26" s="45">
        <f t="shared" si="3"/>
        <v>-66</v>
      </c>
    </row>
    <row r="27" spans="1:8" ht="16.5" customHeight="1">
      <c r="A27" s="121" t="s">
        <v>113</v>
      </c>
      <c r="B27" s="44">
        <v>503</v>
      </c>
      <c r="C27" s="45">
        <v>305</v>
      </c>
      <c r="D27" s="43">
        <v>340</v>
      </c>
      <c r="E27" s="77">
        <f t="shared" si="2"/>
        <v>1.081906701457392E-2</v>
      </c>
      <c r="F27" s="77">
        <f t="shared" si="0"/>
        <v>-0.32405566600397612</v>
      </c>
      <c r="G27" s="45">
        <f t="shared" si="1"/>
        <v>-163</v>
      </c>
      <c r="H27" s="45">
        <f t="shared" si="3"/>
        <v>35</v>
      </c>
    </row>
    <row r="28" spans="1:8" ht="16.5" customHeight="1">
      <c r="A28" s="121" t="s">
        <v>201</v>
      </c>
      <c r="B28" s="44">
        <v>195</v>
      </c>
      <c r="C28" s="45">
        <v>230</v>
      </c>
      <c r="D28" s="43">
        <v>160</v>
      </c>
      <c r="E28" s="77">
        <f t="shared" si="2"/>
        <v>5.091325653917139E-3</v>
      </c>
      <c r="F28" s="77">
        <f t="shared" si="0"/>
        <v>-0.17948717948717949</v>
      </c>
      <c r="G28" s="45">
        <f t="shared" si="1"/>
        <v>-35</v>
      </c>
      <c r="H28" s="45">
        <f t="shared" si="3"/>
        <v>-70</v>
      </c>
    </row>
    <row r="29" spans="1:8" ht="16.5" customHeight="1">
      <c r="A29" s="121" t="s">
        <v>202</v>
      </c>
      <c r="B29" s="44">
        <v>125</v>
      </c>
      <c r="C29" s="45">
        <v>121</v>
      </c>
      <c r="D29" s="43">
        <v>119</v>
      </c>
      <c r="E29" s="77">
        <f t="shared" si="2"/>
        <v>3.7866734551008719E-3</v>
      </c>
      <c r="F29" s="77">
        <f t="shared" si="0"/>
        <v>-4.8000000000000001E-2</v>
      </c>
      <c r="G29" s="45">
        <f t="shared" si="1"/>
        <v>-6</v>
      </c>
      <c r="H29" s="45">
        <f t="shared" si="3"/>
        <v>-2</v>
      </c>
    </row>
    <row r="30" spans="1:8" ht="16.5" customHeight="1">
      <c r="A30" s="121" t="s">
        <v>203</v>
      </c>
      <c r="B30" s="44">
        <v>196</v>
      </c>
      <c r="C30" s="45">
        <v>165</v>
      </c>
      <c r="D30" s="43">
        <v>149</v>
      </c>
      <c r="E30" s="77">
        <f t="shared" si="2"/>
        <v>4.7412970152103358E-3</v>
      </c>
      <c r="F30" s="77">
        <f t="shared" si="0"/>
        <v>-0.23979591836734693</v>
      </c>
      <c r="G30" s="45">
        <f t="shared" si="1"/>
        <v>-47</v>
      </c>
      <c r="H30" s="45">
        <f t="shared" si="3"/>
        <v>-16</v>
      </c>
    </row>
    <row r="31" spans="1:8" ht="16.5" customHeight="1">
      <c r="A31" s="121" t="s">
        <v>204</v>
      </c>
      <c r="B31" s="44">
        <v>72</v>
      </c>
      <c r="C31" s="45">
        <v>58</v>
      </c>
      <c r="D31" s="43">
        <v>44</v>
      </c>
      <c r="E31" s="77">
        <f t="shared" si="2"/>
        <v>1.4001145548272131E-3</v>
      </c>
      <c r="F31" s="77">
        <f t="shared" si="0"/>
        <v>-0.3888888888888889</v>
      </c>
      <c r="G31" s="45">
        <f t="shared" si="1"/>
        <v>-28</v>
      </c>
      <c r="H31" s="45">
        <f t="shared" si="3"/>
        <v>-14</v>
      </c>
    </row>
    <row r="32" spans="1:8" ht="16.5" customHeight="1">
      <c r="A32" s="121" t="s">
        <v>205</v>
      </c>
      <c r="B32" s="44">
        <v>152</v>
      </c>
      <c r="C32" s="45">
        <v>168</v>
      </c>
      <c r="D32" s="43">
        <v>122</v>
      </c>
      <c r="E32" s="77">
        <f t="shared" si="2"/>
        <v>3.8821358111118184E-3</v>
      </c>
      <c r="F32" s="77">
        <f t="shared" si="0"/>
        <v>-0.19736842105263158</v>
      </c>
      <c r="G32" s="45">
        <f t="shared" si="1"/>
        <v>-30</v>
      </c>
      <c r="H32" s="45">
        <f t="shared" si="3"/>
        <v>-46</v>
      </c>
    </row>
    <row r="33" spans="1:8" ht="16.5" customHeight="1">
      <c r="A33" s="121" t="s">
        <v>206</v>
      </c>
      <c r="B33" s="44">
        <v>312</v>
      </c>
      <c r="C33" s="45">
        <v>287</v>
      </c>
      <c r="D33" s="43">
        <v>254</v>
      </c>
      <c r="E33" s="77">
        <f t="shared" si="2"/>
        <v>8.082479475593457E-3</v>
      </c>
      <c r="F33" s="77">
        <f t="shared" si="0"/>
        <v>-0.1858974358974359</v>
      </c>
      <c r="G33" s="45">
        <f t="shared" si="1"/>
        <v>-58</v>
      </c>
      <c r="H33" s="45">
        <f t="shared" si="3"/>
        <v>-33</v>
      </c>
    </row>
    <row r="34" spans="1:8" ht="16.5" customHeight="1">
      <c r="A34" s="121" t="s">
        <v>207</v>
      </c>
      <c r="B34" s="44">
        <v>838</v>
      </c>
      <c r="C34" s="45">
        <v>957</v>
      </c>
      <c r="D34" s="43">
        <v>846</v>
      </c>
      <c r="E34" s="77">
        <f t="shared" si="2"/>
        <v>2.6920384395086872E-2</v>
      </c>
      <c r="F34" s="77">
        <f t="shared" ref="F34:F65" si="4">(D34-B34)/B34</f>
        <v>9.5465393794749408E-3</v>
      </c>
      <c r="G34" s="45">
        <f t="shared" ref="G34:G65" si="5">D34-B34</f>
        <v>8</v>
      </c>
      <c r="H34" s="45">
        <f t="shared" si="3"/>
        <v>-111</v>
      </c>
    </row>
    <row r="35" spans="1:8" ht="16.5" customHeight="1">
      <c r="A35" s="121" t="s">
        <v>208</v>
      </c>
      <c r="B35" s="44">
        <v>158</v>
      </c>
      <c r="C35" s="45">
        <v>94</v>
      </c>
      <c r="D35" s="43">
        <v>74</v>
      </c>
      <c r="E35" s="77">
        <f t="shared" si="2"/>
        <v>2.3547381149366768E-3</v>
      </c>
      <c r="F35" s="77">
        <f t="shared" si="4"/>
        <v>-0.53164556962025311</v>
      </c>
      <c r="G35" s="45">
        <f t="shared" si="5"/>
        <v>-84</v>
      </c>
      <c r="H35" s="45">
        <f t="shared" si="3"/>
        <v>-20</v>
      </c>
    </row>
    <row r="36" spans="1:8" ht="16.5" customHeight="1">
      <c r="A36" s="121" t="s">
        <v>209</v>
      </c>
      <c r="B36" s="44">
        <v>41</v>
      </c>
      <c r="C36" s="45">
        <v>32</v>
      </c>
      <c r="D36" s="43">
        <v>29</v>
      </c>
      <c r="E36" s="77">
        <f t="shared" si="2"/>
        <v>9.2280277477248143E-4</v>
      </c>
      <c r="F36" s="77">
        <f t="shared" si="4"/>
        <v>-0.29268292682926828</v>
      </c>
      <c r="G36" s="45">
        <f t="shared" si="5"/>
        <v>-12</v>
      </c>
      <c r="H36" s="45">
        <f t="shared" si="3"/>
        <v>-3</v>
      </c>
    </row>
    <row r="37" spans="1:8" ht="16.5" customHeight="1">
      <c r="A37" s="121" t="s">
        <v>210</v>
      </c>
      <c r="B37" s="44">
        <v>17</v>
      </c>
      <c r="C37" s="45">
        <v>18</v>
      </c>
      <c r="D37" s="43">
        <v>13</v>
      </c>
      <c r="E37" s="77">
        <f t="shared" si="2"/>
        <v>4.1367020938076754E-4</v>
      </c>
      <c r="F37" s="77">
        <f t="shared" si="4"/>
        <v>-0.23529411764705882</v>
      </c>
      <c r="G37" s="45">
        <f t="shared" si="5"/>
        <v>-4</v>
      </c>
      <c r="H37" s="45">
        <f t="shared" si="3"/>
        <v>-5</v>
      </c>
    </row>
    <row r="38" spans="1:8" ht="16.5" customHeight="1">
      <c r="A38" s="121" t="s">
        <v>211</v>
      </c>
      <c r="B38" s="44">
        <v>288</v>
      </c>
      <c r="C38" s="45">
        <v>250</v>
      </c>
      <c r="D38" s="43">
        <v>280</v>
      </c>
      <c r="E38" s="77">
        <f t="shared" si="2"/>
        <v>8.9098198943549922E-3</v>
      </c>
      <c r="F38" s="77">
        <f t="shared" si="4"/>
        <v>-2.7777777777777776E-2</v>
      </c>
      <c r="G38" s="45">
        <f t="shared" si="5"/>
        <v>-8</v>
      </c>
      <c r="H38" s="45">
        <f t="shared" si="3"/>
        <v>30</v>
      </c>
    </row>
    <row r="39" spans="1:8" ht="16.5" customHeight="1">
      <c r="A39" s="121" t="s">
        <v>212</v>
      </c>
      <c r="B39" s="44">
        <v>19</v>
      </c>
      <c r="C39" s="45">
        <v>22</v>
      </c>
      <c r="D39" s="43">
        <v>28</v>
      </c>
      <c r="E39" s="77">
        <f t="shared" si="2"/>
        <v>8.9098198943549924E-4</v>
      </c>
      <c r="F39" s="77">
        <f t="shared" si="4"/>
        <v>0.47368421052631576</v>
      </c>
      <c r="G39" s="45">
        <f t="shared" si="5"/>
        <v>9</v>
      </c>
      <c r="H39" s="45">
        <f t="shared" si="3"/>
        <v>6</v>
      </c>
    </row>
    <row r="40" spans="1:8" ht="16.5" customHeight="1">
      <c r="A40" s="121" t="s">
        <v>213</v>
      </c>
      <c r="B40" s="44">
        <v>120</v>
      </c>
      <c r="C40" s="45">
        <v>100</v>
      </c>
      <c r="D40" s="43">
        <v>104</v>
      </c>
      <c r="E40" s="77">
        <f t="shared" si="2"/>
        <v>3.3093616750461403E-3</v>
      </c>
      <c r="F40" s="77">
        <f t="shared" si="4"/>
        <v>-0.13333333333333333</v>
      </c>
      <c r="G40" s="45">
        <f t="shared" si="5"/>
        <v>-16</v>
      </c>
      <c r="H40" s="45">
        <f t="shared" si="3"/>
        <v>4</v>
      </c>
    </row>
    <row r="41" spans="1:8" ht="16.5" customHeight="1">
      <c r="A41" s="121" t="s">
        <v>214</v>
      </c>
      <c r="B41" s="44">
        <v>10888</v>
      </c>
      <c r="C41" s="45">
        <v>10770</v>
      </c>
      <c r="D41" s="43">
        <v>10149</v>
      </c>
      <c r="E41" s="77">
        <f t="shared" si="2"/>
        <v>0.32294915038503152</v>
      </c>
      <c r="F41" s="77">
        <f t="shared" si="4"/>
        <v>-6.7872887582659802E-2</v>
      </c>
      <c r="G41" s="45">
        <f t="shared" si="5"/>
        <v>-739</v>
      </c>
      <c r="H41" s="45">
        <f t="shared" si="3"/>
        <v>-621</v>
      </c>
    </row>
    <row r="42" spans="1:8" ht="16.5" customHeight="1">
      <c r="A42" s="121" t="s">
        <v>215</v>
      </c>
      <c r="B42" s="44">
        <v>2515</v>
      </c>
      <c r="C42" s="45">
        <v>2518</v>
      </c>
      <c r="D42" s="43">
        <v>2399</v>
      </c>
      <c r="E42" s="77">
        <f t="shared" si="2"/>
        <v>7.6338064023420096E-2</v>
      </c>
      <c r="F42" s="77">
        <f t="shared" si="4"/>
        <v>-4.6123260437375746E-2</v>
      </c>
      <c r="G42" s="45">
        <f t="shared" si="5"/>
        <v>-116</v>
      </c>
      <c r="H42" s="45">
        <f t="shared" si="3"/>
        <v>-119</v>
      </c>
    </row>
    <row r="43" spans="1:8" ht="16.5" customHeight="1">
      <c r="A43" s="121" t="s">
        <v>216</v>
      </c>
      <c r="B43" s="44">
        <v>263</v>
      </c>
      <c r="C43" s="45">
        <v>238</v>
      </c>
      <c r="D43" s="43">
        <v>209</v>
      </c>
      <c r="E43" s="77">
        <f t="shared" si="2"/>
        <v>6.650544135429262E-3</v>
      </c>
      <c r="F43" s="77">
        <f t="shared" si="4"/>
        <v>-0.20532319391634982</v>
      </c>
      <c r="G43" s="45">
        <f t="shared" si="5"/>
        <v>-54</v>
      </c>
      <c r="H43" s="45">
        <f t="shared" si="3"/>
        <v>-29</v>
      </c>
    </row>
    <row r="44" spans="1:8" ht="16.5" customHeight="1">
      <c r="A44" s="121" t="s">
        <v>217</v>
      </c>
      <c r="B44" s="44">
        <v>77</v>
      </c>
      <c r="C44" s="45">
        <v>61</v>
      </c>
      <c r="D44" s="43">
        <v>60</v>
      </c>
      <c r="E44" s="77">
        <f t="shared" si="2"/>
        <v>1.909247120218927E-3</v>
      </c>
      <c r="F44" s="77">
        <f t="shared" si="4"/>
        <v>-0.22077922077922077</v>
      </c>
      <c r="G44" s="45">
        <f t="shared" si="5"/>
        <v>-17</v>
      </c>
      <c r="H44" s="45">
        <f t="shared" si="3"/>
        <v>-1</v>
      </c>
    </row>
    <row r="45" spans="1:8" ht="16.5" customHeight="1">
      <c r="A45" s="121" t="s">
        <v>218</v>
      </c>
      <c r="B45" s="44">
        <v>49</v>
      </c>
      <c r="C45" s="45">
        <v>46</v>
      </c>
      <c r="D45" s="43">
        <v>45</v>
      </c>
      <c r="E45" s="77">
        <f t="shared" si="2"/>
        <v>1.4319353401641953E-3</v>
      </c>
      <c r="F45" s="77">
        <f t="shared" si="4"/>
        <v>-8.1632653061224483E-2</v>
      </c>
      <c r="G45" s="45">
        <f t="shared" si="5"/>
        <v>-4</v>
      </c>
      <c r="H45" s="45">
        <f t="shared" si="3"/>
        <v>-1</v>
      </c>
    </row>
    <row r="46" spans="1:8" ht="16.5" customHeight="1">
      <c r="A46" s="121" t="s">
        <v>219</v>
      </c>
      <c r="B46" s="44">
        <v>27</v>
      </c>
      <c r="C46" s="45">
        <v>43</v>
      </c>
      <c r="D46" s="43">
        <v>27</v>
      </c>
      <c r="E46" s="77">
        <f t="shared" si="2"/>
        <v>8.5916120409851716E-4</v>
      </c>
      <c r="F46" s="77">
        <f t="shared" si="4"/>
        <v>0</v>
      </c>
      <c r="G46" s="45">
        <f t="shared" si="5"/>
        <v>0</v>
      </c>
      <c r="H46" s="45">
        <f t="shared" si="3"/>
        <v>-16</v>
      </c>
    </row>
    <row r="47" spans="1:8" ht="16.5" customHeight="1">
      <c r="A47" s="121" t="s">
        <v>220</v>
      </c>
      <c r="B47" s="44">
        <v>71</v>
      </c>
      <c r="C47" s="45">
        <v>88</v>
      </c>
      <c r="D47" s="43">
        <v>74</v>
      </c>
      <c r="E47" s="77">
        <f t="shared" si="2"/>
        <v>2.3547381149366768E-3</v>
      </c>
      <c r="F47" s="77">
        <f t="shared" si="4"/>
        <v>4.2253521126760563E-2</v>
      </c>
      <c r="G47" s="45">
        <f t="shared" si="5"/>
        <v>3</v>
      </c>
      <c r="H47" s="45">
        <f t="shared" si="3"/>
        <v>-14</v>
      </c>
    </row>
    <row r="48" spans="1:8" ht="16.5" customHeight="1">
      <c r="A48" s="121" t="s">
        <v>221</v>
      </c>
      <c r="B48" s="44">
        <v>468</v>
      </c>
      <c r="C48" s="45">
        <v>573</v>
      </c>
      <c r="D48" s="43">
        <v>530</v>
      </c>
      <c r="E48" s="77">
        <f t="shared" si="2"/>
        <v>1.686501622860052E-2</v>
      </c>
      <c r="F48" s="77">
        <f t="shared" si="4"/>
        <v>0.13247863247863248</v>
      </c>
      <c r="G48" s="45">
        <f t="shared" si="5"/>
        <v>62</v>
      </c>
      <c r="H48" s="45">
        <f t="shared" si="3"/>
        <v>-43</v>
      </c>
    </row>
    <row r="49" spans="1:8" ht="16.5" customHeight="1">
      <c r="A49" s="121" t="s">
        <v>223</v>
      </c>
      <c r="B49" s="44">
        <v>27</v>
      </c>
      <c r="C49" s="45">
        <v>12</v>
      </c>
      <c r="D49" s="43">
        <v>21</v>
      </c>
      <c r="E49" s="77">
        <f t="shared" si="2"/>
        <v>6.6823649207662446E-4</v>
      </c>
      <c r="F49" s="77">
        <f t="shared" si="4"/>
        <v>-0.22222222222222221</v>
      </c>
      <c r="G49" s="45">
        <f t="shared" si="5"/>
        <v>-6</v>
      </c>
      <c r="H49" s="45">
        <f t="shared" si="3"/>
        <v>9</v>
      </c>
    </row>
    <row r="50" spans="1:8" ht="16.5" customHeight="1">
      <c r="A50" s="121" t="s">
        <v>131</v>
      </c>
      <c r="B50" s="44">
        <v>95</v>
      </c>
      <c r="C50" s="45">
        <v>86</v>
      </c>
      <c r="D50" s="43">
        <v>111</v>
      </c>
      <c r="E50" s="77">
        <f t="shared" si="2"/>
        <v>3.5321071724050148E-3</v>
      </c>
      <c r="F50" s="77">
        <f t="shared" si="4"/>
        <v>0.16842105263157894</v>
      </c>
      <c r="G50" s="45">
        <f t="shared" si="5"/>
        <v>16</v>
      </c>
      <c r="H50" s="45">
        <f t="shared" si="3"/>
        <v>25</v>
      </c>
    </row>
    <row r="51" spans="1:8" ht="16.5" customHeight="1">
      <c r="A51" s="121" t="s">
        <v>224</v>
      </c>
      <c r="B51" s="44">
        <v>152</v>
      </c>
      <c r="C51" s="45">
        <v>171</v>
      </c>
      <c r="D51" s="43">
        <v>154</v>
      </c>
      <c r="E51" s="77">
        <f t="shared" si="2"/>
        <v>4.9004009418952459E-3</v>
      </c>
      <c r="F51" s="77">
        <f t="shared" si="4"/>
        <v>1.3157894736842105E-2</v>
      </c>
      <c r="G51" s="45">
        <f t="shared" si="5"/>
        <v>2</v>
      </c>
      <c r="H51" s="45">
        <f t="shared" si="3"/>
        <v>-17</v>
      </c>
    </row>
    <row r="52" spans="1:8" ht="16.5" customHeight="1">
      <c r="A52" s="121" t="s">
        <v>222</v>
      </c>
      <c r="B52" s="44">
        <v>70</v>
      </c>
      <c r="C52" s="45">
        <v>47</v>
      </c>
      <c r="D52" s="43">
        <v>49</v>
      </c>
      <c r="E52" s="77">
        <f t="shared" si="2"/>
        <v>1.5592184815121238E-3</v>
      </c>
      <c r="F52" s="77">
        <f t="shared" si="4"/>
        <v>-0.3</v>
      </c>
      <c r="G52" s="45">
        <f t="shared" si="5"/>
        <v>-21</v>
      </c>
      <c r="H52" s="45">
        <f t="shared" si="3"/>
        <v>2</v>
      </c>
    </row>
    <row r="53" spans="1:8" ht="16.5" customHeight="1">
      <c r="A53" s="121" t="s">
        <v>225</v>
      </c>
      <c r="B53" s="44">
        <v>1140</v>
      </c>
      <c r="C53" s="45">
        <v>1032</v>
      </c>
      <c r="D53" s="43">
        <v>1011</v>
      </c>
      <c r="E53" s="77">
        <f t="shared" si="2"/>
        <v>3.2170813975688918E-2</v>
      </c>
      <c r="F53" s="77">
        <f t="shared" si="4"/>
        <v>-0.11315789473684211</v>
      </c>
      <c r="G53" s="45">
        <f t="shared" si="5"/>
        <v>-129</v>
      </c>
      <c r="H53" s="45">
        <f t="shared" si="3"/>
        <v>-21</v>
      </c>
    </row>
    <row r="54" spans="1:8" ht="16.5" customHeight="1">
      <c r="A54" s="121" t="s">
        <v>226</v>
      </c>
      <c r="B54" s="44">
        <v>389</v>
      </c>
      <c r="C54" s="45">
        <v>460</v>
      </c>
      <c r="D54" s="43">
        <v>418</v>
      </c>
      <c r="E54" s="77">
        <f t="shared" si="2"/>
        <v>1.3301088270858524E-2</v>
      </c>
      <c r="F54" s="77">
        <f t="shared" si="4"/>
        <v>7.4550128534704371E-2</v>
      </c>
      <c r="G54" s="45">
        <f t="shared" si="5"/>
        <v>29</v>
      </c>
      <c r="H54" s="45">
        <f t="shared" si="3"/>
        <v>-42</v>
      </c>
    </row>
    <row r="55" spans="1:8" ht="16.5" customHeight="1">
      <c r="A55" s="121" t="s">
        <v>227</v>
      </c>
      <c r="B55" s="44">
        <v>187</v>
      </c>
      <c r="C55" s="45">
        <v>156</v>
      </c>
      <c r="D55" s="43">
        <v>157</v>
      </c>
      <c r="E55" s="77">
        <f t="shared" si="2"/>
        <v>4.9958632979061925E-3</v>
      </c>
      <c r="F55" s="77">
        <f t="shared" si="4"/>
        <v>-0.16042780748663102</v>
      </c>
      <c r="G55" s="45">
        <f t="shared" si="5"/>
        <v>-30</v>
      </c>
      <c r="H55" s="45">
        <f t="shared" si="3"/>
        <v>1</v>
      </c>
    </row>
    <row r="56" spans="1:8" ht="16.5" customHeight="1">
      <c r="A56" s="121" t="s">
        <v>228</v>
      </c>
      <c r="B56" s="44">
        <v>177</v>
      </c>
      <c r="C56" s="45">
        <v>245</v>
      </c>
      <c r="D56" s="43">
        <v>185</v>
      </c>
      <c r="E56" s="77">
        <f t="shared" si="2"/>
        <v>5.8868452873416912E-3</v>
      </c>
      <c r="F56" s="77">
        <f t="shared" si="4"/>
        <v>4.519774011299435E-2</v>
      </c>
      <c r="G56" s="45">
        <f t="shared" si="5"/>
        <v>8</v>
      </c>
      <c r="H56" s="45">
        <f t="shared" si="3"/>
        <v>-60</v>
      </c>
    </row>
    <row r="57" spans="1:8" ht="16.5" customHeight="1">
      <c r="A57" s="121" t="s">
        <v>229</v>
      </c>
      <c r="B57" s="44">
        <v>548</v>
      </c>
      <c r="C57" s="45">
        <v>549</v>
      </c>
      <c r="D57" s="43">
        <v>454</v>
      </c>
      <c r="E57" s="77">
        <f t="shared" si="2"/>
        <v>1.4446636542989881E-2</v>
      </c>
      <c r="F57" s="77">
        <f t="shared" si="4"/>
        <v>-0.17153284671532848</v>
      </c>
      <c r="G57" s="45">
        <f t="shared" si="5"/>
        <v>-94</v>
      </c>
      <c r="H57" s="45">
        <f t="shared" si="3"/>
        <v>-95</v>
      </c>
    </row>
    <row r="58" spans="1:8" ht="16.5" customHeight="1">
      <c r="A58" s="121" t="s">
        <v>230</v>
      </c>
      <c r="B58" s="44">
        <v>373</v>
      </c>
      <c r="C58" s="45">
        <v>99</v>
      </c>
      <c r="D58" s="43">
        <v>152</v>
      </c>
      <c r="E58" s="77">
        <f t="shared" si="2"/>
        <v>4.8367593712212815E-3</v>
      </c>
      <c r="F58" s="77">
        <f t="shared" si="4"/>
        <v>-0.59249329758713132</v>
      </c>
      <c r="G58" s="45">
        <f t="shared" si="5"/>
        <v>-221</v>
      </c>
      <c r="H58" s="45">
        <f t="shared" si="3"/>
        <v>53</v>
      </c>
    </row>
    <row r="59" spans="1:8" ht="16.5" customHeight="1">
      <c r="A59" s="121" t="s">
        <v>231</v>
      </c>
      <c r="B59" s="44">
        <v>569</v>
      </c>
      <c r="C59" s="45">
        <v>556</v>
      </c>
      <c r="D59" s="43">
        <v>507</v>
      </c>
      <c r="E59" s="77">
        <f t="shared" si="2"/>
        <v>1.6133138165849933E-2</v>
      </c>
      <c r="F59" s="77">
        <f t="shared" si="4"/>
        <v>-0.10896309314586995</v>
      </c>
      <c r="G59" s="45">
        <f t="shared" si="5"/>
        <v>-62</v>
      </c>
      <c r="H59" s="45">
        <f t="shared" si="3"/>
        <v>-49</v>
      </c>
    </row>
    <row r="60" spans="1:8" ht="16.5" customHeight="1">
      <c r="A60" s="121" t="s">
        <v>232</v>
      </c>
      <c r="B60" s="44">
        <v>342</v>
      </c>
      <c r="C60" s="45">
        <v>248</v>
      </c>
      <c r="D60" s="43">
        <v>296</v>
      </c>
      <c r="E60" s="77">
        <f t="shared" si="2"/>
        <v>9.4189524597467073E-3</v>
      </c>
      <c r="F60" s="77">
        <f t="shared" si="4"/>
        <v>-0.13450292397660818</v>
      </c>
      <c r="G60" s="45">
        <f t="shared" si="5"/>
        <v>-46</v>
      </c>
      <c r="H60" s="45">
        <f t="shared" si="3"/>
        <v>48</v>
      </c>
    </row>
    <row r="61" spans="1:8" ht="16.5" customHeight="1">
      <c r="A61" s="121" t="s">
        <v>233</v>
      </c>
      <c r="B61" s="44">
        <v>58</v>
      </c>
      <c r="C61" s="45">
        <v>41</v>
      </c>
      <c r="D61" s="43">
        <v>28</v>
      </c>
      <c r="E61" s="77">
        <f t="shared" si="2"/>
        <v>8.9098198943549924E-4</v>
      </c>
      <c r="F61" s="77">
        <f t="shared" si="4"/>
        <v>-0.51724137931034486</v>
      </c>
      <c r="G61" s="45">
        <f t="shared" si="5"/>
        <v>-30</v>
      </c>
      <c r="H61" s="45">
        <f t="shared" si="3"/>
        <v>-13</v>
      </c>
    </row>
    <row r="62" spans="1:8" ht="16.5" customHeight="1">
      <c r="A62" s="121" t="s">
        <v>234</v>
      </c>
      <c r="B62" s="44">
        <v>65</v>
      </c>
      <c r="C62" s="45">
        <v>60</v>
      </c>
      <c r="D62" s="43">
        <v>67</v>
      </c>
      <c r="E62" s="77">
        <f t="shared" si="2"/>
        <v>2.1319926175778019E-3</v>
      </c>
      <c r="F62" s="77">
        <f t="shared" si="4"/>
        <v>3.0769230769230771E-2</v>
      </c>
      <c r="G62" s="45">
        <f t="shared" si="5"/>
        <v>2</v>
      </c>
      <c r="H62" s="45">
        <f t="shared" si="3"/>
        <v>7</v>
      </c>
    </row>
    <row r="63" spans="1:8" ht="16.5" customHeight="1">
      <c r="A63" s="121" t="s">
        <v>235</v>
      </c>
      <c r="B63" s="44">
        <v>62</v>
      </c>
      <c r="C63" s="45">
        <v>78</v>
      </c>
      <c r="D63" s="43">
        <v>66</v>
      </c>
      <c r="E63" s="77">
        <f t="shared" si="2"/>
        <v>2.1001718322408197E-3</v>
      </c>
      <c r="F63" s="77">
        <f t="shared" si="4"/>
        <v>6.4516129032258063E-2</v>
      </c>
      <c r="G63" s="45">
        <f t="shared" si="5"/>
        <v>4</v>
      </c>
      <c r="H63" s="45">
        <f t="shared" si="3"/>
        <v>-12</v>
      </c>
    </row>
    <row r="64" spans="1:8" ht="16.5" customHeight="1">
      <c r="A64" s="121" t="s">
        <v>236</v>
      </c>
      <c r="B64" s="44">
        <v>251</v>
      </c>
      <c r="C64" s="45">
        <v>236</v>
      </c>
      <c r="D64" s="43">
        <v>162</v>
      </c>
      <c r="E64" s="77">
        <f t="shared" si="2"/>
        <v>5.1549672245911025E-3</v>
      </c>
      <c r="F64" s="77">
        <f t="shared" si="4"/>
        <v>-0.35458167330677293</v>
      </c>
      <c r="G64" s="45">
        <f t="shared" si="5"/>
        <v>-89</v>
      </c>
      <c r="H64" s="45">
        <f t="shared" si="3"/>
        <v>-74</v>
      </c>
    </row>
    <row r="65" spans="1:8" ht="16.5" customHeight="1">
      <c r="A65" s="121" t="s">
        <v>237</v>
      </c>
      <c r="B65" s="44">
        <v>128</v>
      </c>
      <c r="C65" s="45">
        <v>65</v>
      </c>
      <c r="D65" s="43">
        <v>76</v>
      </c>
      <c r="E65" s="77">
        <f t="shared" si="2"/>
        <v>2.4183796856106408E-3</v>
      </c>
      <c r="F65" s="77">
        <f t="shared" si="4"/>
        <v>-0.40625</v>
      </c>
      <c r="G65" s="45">
        <f t="shared" si="5"/>
        <v>-52</v>
      </c>
      <c r="H65" s="45">
        <f t="shared" si="3"/>
        <v>11</v>
      </c>
    </row>
    <row r="66" spans="1:8" ht="16.5" customHeight="1">
      <c r="A66" s="121" t="s">
        <v>238</v>
      </c>
      <c r="B66" s="44">
        <v>81</v>
      </c>
      <c r="C66" s="45">
        <v>76</v>
      </c>
      <c r="D66" s="43">
        <v>67</v>
      </c>
      <c r="E66" s="77">
        <f t="shared" si="2"/>
        <v>2.1319926175778019E-3</v>
      </c>
      <c r="F66" s="77">
        <f t="shared" ref="F66:F83" si="6">(D66-B66)/B66</f>
        <v>-0.1728395061728395</v>
      </c>
      <c r="G66" s="45">
        <f t="shared" ref="G66:G83" si="7">D66-B66</f>
        <v>-14</v>
      </c>
      <c r="H66" s="45">
        <f t="shared" si="3"/>
        <v>-9</v>
      </c>
    </row>
    <row r="67" spans="1:8" ht="16.5" customHeight="1">
      <c r="A67" s="121" t="s">
        <v>239</v>
      </c>
      <c r="B67" s="44">
        <v>407</v>
      </c>
      <c r="C67" s="45">
        <v>396</v>
      </c>
      <c r="D67" s="43">
        <v>390</v>
      </c>
      <c r="E67" s="77">
        <f t="shared" ref="E67:E83" si="8">D67/$D$83</f>
        <v>1.2410106281423026E-2</v>
      </c>
      <c r="F67" s="77">
        <f t="shared" si="6"/>
        <v>-4.1769041769041768E-2</v>
      </c>
      <c r="G67" s="45">
        <f t="shared" si="7"/>
        <v>-17</v>
      </c>
      <c r="H67" s="45">
        <f t="shared" ref="H67:H83" si="9">D67-C67</f>
        <v>-6</v>
      </c>
    </row>
    <row r="68" spans="1:8" ht="16.5" customHeight="1">
      <c r="A68" s="121" t="s">
        <v>240</v>
      </c>
      <c r="B68" s="44">
        <v>382</v>
      </c>
      <c r="C68" s="45">
        <v>472</v>
      </c>
      <c r="D68" s="43">
        <v>389</v>
      </c>
      <c r="E68" s="77">
        <f t="shared" si="8"/>
        <v>1.2378285496086043E-2</v>
      </c>
      <c r="F68" s="77">
        <f t="shared" si="6"/>
        <v>1.832460732984293E-2</v>
      </c>
      <c r="G68" s="45">
        <f t="shared" si="7"/>
        <v>7</v>
      </c>
      <c r="H68" s="45">
        <f t="shared" si="9"/>
        <v>-83</v>
      </c>
    </row>
    <row r="69" spans="1:8" ht="16.5" customHeight="1">
      <c r="A69" s="121" t="s">
        <v>241</v>
      </c>
      <c r="B69" s="44">
        <v>96</v>
      </c>
      <c r="C69" s="45">
        <v>36</v>
      </c>
      <c r="D69" s="43">
        <v>15</v>
      </c>
      <c r="E69" s="77">
        <f t="shared" si="8"/>
        <v>4.7731178005473176E-4</v>
      </c>
      <c r="F69" s="77">
        <f t="shared" si="6"/>
        <v>-0.84375</v>
      </c>
      <c r="G69" s="45">
        <f t="shared" si="7"/>
        <v>-81</v>
      </c>
      <c r="H69" s="45">
        <f t="shared" si="9"/>
        <v>-21</v>
      </c>
    </row>
    <row r="70" spans="1:8" ht="16.5" customHeight="1">
      <c r="A70" s="121" t="s">
        <v>242</v>
      </c>
      <c r="B70" s="44">
        <v>33</v>
      </c>
      <c r="C70" s="45">
        <v>59</v>
      </c>
      <c r="D70" s="43">
        <v>66</v>
      </c>
      <c r="E70" s="77">
        <f t="shared" si="8"/>
        <v>2.1001718322408197E-3</v>
      </c>
      <c r="F70" s="77">
        <f t="shared" si="6"/>
        <v>1</v>
      </c>
      <c r="G70" s="45">
        <f t="shared" si="7"/>
        <v>33</v>
      </c>
      <c r="H70" s="45">
        <f t="shared" si="9"/>
        <v>7</v>
      </c>
    </row>
    <row r="71" spans="1:8" ht="16.5" customHeight="1">
      <c r="A71" s="121" t="s">
        <v>243</v>
      </c>
      <c r="B71" s="44">
        <v>97</v>
      </c>
      <c r="C71" s="45">
        <v>121</v>
      </c>
      <c r="D71" s="43">
        <v>120</v>
      </c>
      <c r="E71" s="77">
        <f t="shared" si="8"/>
        <v>3.8184942404378541E-3</v>
      </c>
      <c r="F71" s="77">
        <f t="shared" si="6"/>
        <v>0.23711340206185566</v>
      </c>
      <c r="G71" s="45">
        <f t="shared" si="7"/>
        <v>23</v>
      </c>
      <c r="H71" s="45">
        <f t="shared" si="9"/>
        <v>-1</v>
      </c>
    </row>
    <row r="72" spans="1:8" ht="16.5" customHeight="1">
      <c r="A72" s="121" t="s">
        <v>244</v>
      </c>
      <c r="B72" s="44">
        <v>162</v>
      </c>
      <c r="C72" s="45">
        <v>201</v>
      </c>
      <c r="D72" s="43">
        <v>150</v>
      </c>
      <c r="E72" s="77">
        <f t="shared" si="8"/>
        <v>4.7731178005473171E-3</v>
      </c>
      <c r="F72" s="77">
        <f t="shared" si="6"/>
        <v>-7.407407407407407E-2</v>
      </c>
      <c r="G72" s="45">
        <f t="shared" si="7"/>
        <v>-12</v>
      </c>
      <c r="H72" s="45">
        <f t="shared" si="9"/>
        <v>-51</v>
      </c>
    </row>
    <row r="73" spans="1:8" ht="16.5" customHeight="1">
      <c r="A73" s="121" t="s">
        <v>245</v>
      </c>
      <c r="B73" s="44">
        <v>107</v>
      </c>
      <c r="C73" s="45">
        <v>102</v>
      </c>
      <c r="D73" s="43">
        <v>89</v>
      </c>
      <c r="E73" s="77">
        <f t="shared" si="8"/>
        <v>2.8320498949914084E-3</v>
      </c>
      <c r="F73" s="77">
        <f t="shared" si="6"/>
        <v>-0.16822429906542055</v>
      </c>
      <c r="G73" s="45">
        <f t="shared" si="7"/>
        <v>-18</v>
      </c>
      <c r="H73" s="45">
        <f t="shared" si="9"/>
        <v>-13</v>
      </c>
    </row>
    <row r="74" spans="1:8" ht="16.5" customHeight="1">
      <c r="A74" s="121" t="s">
        <v>246</v>
      </c>
      <c r="B74" s="44">
        <v>641</v>
      </c>
      <c r="C74" s="45">
        <v>662</v>
      </c>
      <c r="D74" s="43">
        <v>598</v>
      </c>
      <c r="E74" s="77">
        <f t="shared" si="8"/>
        <v>1.9028829631515306E-2</v>
      </c>
      <c r="F74" s="77">
        <f t="shared" si="6"/>
        <v>-6.7082683307332289E-2</v>
      </c>
      <c r="G74" s="45">
        <f t="shared" si="7"/>
        <v>-43</v>
      </c>
      <c r="H74" s="45">
        <f t="shared" si="9"/>
        <v>-64</v>
      </c>
    </row>
    <row r="75" spans="1:8" ht="16.5" customHeight="1">
      <c r="A75" s="121" t="s">
        <v>247</v>
      </c>
      <c r="B75" s="44">
        <v>94</v>
      </c>
      <c r="C75" s="45">
        <v>215</v>
      </c>
      <c r="D75" s="43">
        <v>75</v>
      </c>
      <c r="E75" s="77">
        <f t="shared" si="8"/>
        <v>2.3865589002736586E-3</v>
      </c>
      <c r="F75" s="77">
        <f t="shared" si="6"/>
        <v>-0.20212765957446807</v>
      </c>
      <c r="G75" s="45">
        <f t="shared" si="7"/>
        <v>-19</v>
      </c>
      <c r="H75" s="45">
        <f t="shared" si="9"/>
        <v>-140</v>
      </c>
    </row>
    <row r="76" spans="1:8" ht="16.5" customHeight="1">
      <c r="A76" s="121" t="s">
        <v>248</v>
      </c>
      <c r="B76" s="44">
        <v>230</v>
      </c>
      <c r="C76" s="45">
        <v>256</v>
      </c>
      <c r="D76" s="43">
        <v>231</v>
      </c>
      <c r="E76" s="77">
        <f t="shared" si="8"/>
        <v>7.3506014128428693E-3</v>
      </c>
      <c r="F76" s="77">
        <f t="shared" si="6"/>
        <v>4.3478260869565218E-3</v>
      </c>
      <c r="G76" s="45">
        <f t="shared" si="7"/>
        <v>1</v>
      </c>
      <c r="H76" s="45">
        <f t="shared" si="9"/>
        <v>-25</v>
      </c>
    </row>
    <row r="77" spans="1:8" ht="16.5" customHeight="1">
      <c r="A77" s="121" t="s">
        <v>249</v>
      </c>
      <c r="B77" s="44">
        <v>12</v>
      </c>
      <c r="C77" s="45">
        <v>17</v>
      </c>
      <c r="D77" s="43">
        <v>15</v>
      </c>
      <c r="E77" s="77">
        <f t="shared" si="8"/>
        <v>4.7731178005473176E-4</v>
      </c>
      <c r="F77" s="77">
        <f t="shared" si="6"/>
        <v>0.25</v>
      </c>
      <c r="G77" s="45">
        <f t="shared" si="7"/>
        <v>3</v>
      </c>
      <c r="H77" s="45">
        <f t="shared" si="9"/>
        <v>-2</v>
      </c>
    </row>
    <row r="78" spans="1:8" ht="16.5" customHeight="1">
      <c r="A78" s="121" t="s">
        <v>250</v>
      </c>
      <c r="B78" s="44">
        <v>274</v>
      </c>
      <c r="C78" s="45">
        <v>244</v>
      </c>
      <c r="D78" s="43">
        <v>184</v>
      </c>
      <c r="E78" s="77">
        <f t="shared" si="8"/>
        <v>5.8550245020047098E-3</v>
      </c>
      <c r="F78" s="77">
        <f t="shared" si="6"/>
        <v>-0.32846715328467152</v>
      </c>
      <c r="G78" s="45">
        <f t="shared" si="7"/>
        <v>-90</v>
      </c>
      <c r="H78" s="45">
        <f t="shared" si="9"/>
        <v>-60</v>
      </c>
    </row>
    <row r="79" spans="1:8" ht="16.5" customHeight="1">
      <c r="A79" s="121" t="s">
        <v>251</v>
      </c>
      <c r="B79" s="44">
        <v>142</v>
      </c>
      <c r="C79" s="45">
        <v>138</v>
      </c>
      <c r="D79" s="43">
        <v>150</v>
      </c>
      <c r="E79" s="77">
        <f t="shared" si="8"/>
        <v>4.7731178005473171E-3</v>
      </c>
      <c r="F79" s="77">
        <f t="shared" si="6"/>
        <v>5.6338028169014086E-2</v>
      </c>
      <c r="G79" s="45">
        <f t="shared" si="7"/>
        <v>8</v>
      </c>
      <c r="H79" s="45">
        <f t="shared" si="9"/>
        <v>12</v>
      </c>
    </row>
    <row r="80" spans="1:8" ht="16.5" customHeight="1">
      <c r="A80" s="121" t="s">
        <v>252</v>
      </c>
      <c r="B80" s="44">
        <v>125</v>
      </c>
      <c r="C80" s="45">
        <v>99</v>
      </c>
      <c r="D80" s="43">
        <v>88</v>
      </c>
      <c r="E80" s="77">
        <f t="shared" si="8"/>
        <v>2.8002291096544262E-3</v>
      </c>
      <c r="F80" s="77">
        <f t="shared" si="6"/>
        <v>-0.29599999999999999</v>
      </c>
      <c r="G80" s="45">
        <f t="shared" si="7"/>
        <v>-37</v>
      </c>
      <c r="H80" s="45">
        <f t="shared" si="9"/>
        <v>-11</v>
      </c>
    </row>
    <row r="81" spans="1:9" ht="16.5" customHeight="1">
      <c r="A81" s="121" t="s">
        <v>253</v>
      </c>
      <c r="B81" s="44">
        <v>87</v>
      </c>
      <c r="C81" s="45">
        <v>105</v>
      </c>
      <c r="D81" s="43">
        <v>87</v>
      </c>
      <c r="E81" s="77">
        <f t="shared" si="8"/>
        <v>2.768408324317444E-3</v>
      </c>
      <c r="F81" s="77">
        <f t="shared" si="6"/>
        <v>0</v>
      </c>
      <c r="G81" s="45">
        <f t="shared" si="7"/>
        <v>0</v>
      </c>
      <c r="H81" s="45">
        <f t="shared" si="9"/>
        <v>-18</v>
      </c>
    </row>
    <row r="82" spans="1:9" ht="16.5" customHeight="1" thickBot="1">
      <c r="A82" s="121" t="s">
        <v>254</v>
      </c>
      <c r="B82" s="44">
        <v>548</v>
      </c>
      <c r="C82" s="45">
        <v>165</v>
      </c>
      <c r="D82" s="43">
        <v>152</v>
      </c>
      <c r="E82" s="77">
        <f t="shared" si="8"/>
        <v>4.8367593712212815E-3</v>
      </c>
      <c r="F82" s="77">
        <f t="shared" si="6"/>
        <v>-0.72262773722627738</v>
      </c>
      <c r="G82" s="45">
        <f t="shared" si="7"/>
        <v>-396</v>
      </c>
      <c r="H82" s="45">
        <f t="shared" si="9"/>
        <v>-13</v>
      </c>
    </row>
    <row r="83" spans="1:9" s="11" customFormat="1" ht="16.5" customHeight="1" thickBot="1">
      <c r="A83" s="119" t="s">
        <v>174</v>
      </c>
      <c r="B83" s="83">
        <v>35026</v>
      </c>
      <c r="C83" s="82">
        <v>33476</v>
      </c>
      <c r="D83" s="108">
        <v>31426</v>
      </c>
      <c r="E83" s="85">
        <f t="shared" si="8"/>
        <v>1</v>
      </c>
      <c r="F83" s="85">
        <f t="shared" si="6"/>
        <v>-0.10278079141209387</v>
      </c>
      <c r="G83" s="82">
        <f t="shared" si="7"/>
        <v>-3600</v>
      </c>
      <c r="H83" s="82">
        <f t="shared" si="9"/>
        <v>-2050</v>
      </c>
      <c r="I83" s="23"/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2060"/>
  </sheetPr>
  <dimension ref="A1:G90"/>
  <sheetViews>
    <sheetView workbookViewId="0">
      <selection activeCell="E96" sqref="E96"/>
    </sheetView>
  </sheetViews>
  <sheetFormatPr defaultRowHeight="14.5"/>
  <cols>
    <col min="1" max="1" width="38.453125" customWidth="1"/>
    <col min="5" max="5" width="24.36328125" customWidth="1"/>
    <col min="6" max="6" width="27" customWidth="1"/>
    <col min="7" max="7" width="29.6328125" customWidth="1"/>
  </cols>
  <sheetData>
    <row r="1" spans="1:7" ht="48.5" customHeight="1" thickBot="1">
      <c r="A1" s="127" t="s">
        <v>91</v>
      </c>
      <c r="B1" s="128">
        <v>41821</v>
      </c>
      <c r="C1" s="128">
        <v>42156</v>
      </c>
      <c r="D1" s="128">
        <v>42186</v>
      </c>
      <c r="E1" s="129" t="s">
        <v>293</v>
      </c>
      <c r="F1" s="130" t="s">
        <v>294</v>
      </c>
      <c r="G1" s="131" t="s">
        <v>295</v>
      </c>
    </row>
    <row r="2" spans="1:7">
      <c r="A2" s="135" t="s">
        <v>2</v>
      </c>
      <c r="B2" s="137">
        <v>59.357034726715341</v>
      </c>
      <c r="C2" s="137">
        <v>66.741243925674766</v>
      </c>
      <c r="D2" s="137">
        <v>64.765435819781217</v>
      </c>
      <c r="E2" s="114">
        <f>(D2-B2)/B2</f>
        <v>9.1116429888497608E-2</v>
      </c>
      <c r="F2" s="139">
        <f>D2-B2</f>
        <v>5.4084010930658764</v>
      </c>
      <c r="G2" s="139">
        <f>D2-C2</f>
        <v>-1.9758081058935488</v>
      </c>
    </row>
    <row r="3" spans="1:7">
      <c r="A3" s="136" t="s">
        <v>3</v>
      </c>
      <c r="B3" s="138">
        <v>103.8099709646786</v>
      </c>
      <c r="C3" s="138">
        <v>65.305959891978574</v>
      </c>
      <c r="D3" s="138">
        <v>63.257250191033002</v>
      </c>
      <c r="E3" s="115">
        <f t="shared" ref="E3:E66" si="0">(D3-B3)/B3</f>
        <v>-0.39064379266076166</v>
      </c>
      <c r="F3" s="140">
        <f t="shared" ref="F3:F66" si="1">D3-B3</f>
        <v>-40.552720773645596</v>
      </c>
      <c r="G3" s="140">
        <f t="shared" ref="G3:G66" si="2">D3-C3</f>
        <v>-2.0487097009455724</v>
      </c>
    </row>
    <row r="4" spans="1:7">
      <c r="A4" s="136" t="s">
        <v>4</v>
      </c>
      <c r="B4" s="138">
        <v>56.755433679632759</v>
      </c>
      <c r="C4" s="138">
        <v>62.92411596081967</v>
      </c>
      <c r="D4" s="138">
        <v>66.289048482865951</v>
      </c>
      <c r="E4" s="115">
        <f t="shared" si="0"/>
        <v>0.16797712897495526</v>
      </c>
      <c r="F4" s="140">
        <f t="shared" si="1"/>
        <v>9.533614803233192</v>
      </c>
      <c r="G4" s="140">
        <f t="shared" si="2"/>
        <v>3.3649325220462813</v>
      </c>
    </row>
    <row r="5" spans="1:7">
      <c r="A5" s="136" t="s">
        <v>5</v>
      </c>
      <c r="B5" s="138">
        <v>80.234028452475158</v>
      </c>
      <c r="C5" s="138">
        <v>92.435669650229144</v>
      </c>
      <c r="D5" s="138">
        <v>94.593742617211831</v>
      </c>
      <c r="E5" s="115">
        <f t="shared" si="0"/>
        <v>0.17897286776822294</v>
      </c>
      <c r="F5" s="140">
        <f t="shared" si="1"/>
        <v>14.359714164736673</v>
      </c>
      <c r="G5" s="140">
        <f t="shared" si="2"/>
        <v>2.1580729669826866</v>
      </c>
    </row>
    <row r="6" spans="1:7">
      <c r="A6" s="136" t="s">
        <v>6</v>
      </c>
      <c r="B6" s="138">
        <v>175.77324251083436</v>
      </c>
      <c r="C6" s="138">
        <v>118.07934494020347</v>
      </c>
      <c r="D6" s="138">
        <v>178.90227125634041</v>
      </c>
      <c r="E6" s="115">
        <f t="shared" si="0"/>
        <v>1.7801507788155983E-2</v>
      </c>
      <c r="F6" s="140">
        <f t="shared" si="1"/>
        <v>3.1290287455060479</v>
      </c>
      <c r="G6" s="140">
        <f t="shared" si="2"/>
        <v>60.822926316136943</v>
      </c>
    </row>
    <row r="7" spans="1:7">
      <c r="A7" s="136" t="s">
        <v>7</v>
      </c>
      <c r="B7" s="138">
        <v>80.979890684619875</v>
      </c>
      <c r="C7" s="138">
        <v>88.337712545759345</v>
      </c>
      <c r="D7" s="138">
        <v>93.042936473272775</v>
      </c>
      <c r="E7" s="115">
        <f t="shared" si="0"/>
        <v>0.14896347335949142</v>
      </c>
      <c r="F7" s="140">
        <f t="shared" si="1"/>
        <v>12.0630457886529</v>
      </c>
      <c r="G7" s="140">
        <f t="shared" si="2"/>
        <v>4.7052239275134298</v>
      </c>
    </row>
    <row r="8" spans="1:7">
      <c r="A8" s="136" t="s">
        <v>296</v>
      </c>
      <c r="B8" s="138">
        <v>60.877475685761517</v>
      </c>
      <c r="C8" s="138">
        <v>65.745315538848004</v>
      </c>
      <c r="D8" s="138">
        <v>69.035505818145992</v>
      </c>
      <c r="E8" s="115">
        <f t="shared" si="0"/>
        <v>0.13400736545803485</v>
      </c>
      <c r="F8" s="140">
        <f t="shared" si="1"/>
        <v>8.1580301323844751</v>
      </c>
      <c r="G8" s="140">
        <f t="shared" si="2"/>
        <v>3.2901902792979882</v>
      </c>
    </row>
    <row r="9" spans="1:7">
      <c r="A9" s="136" t="s">
        <v>9</v>
      </c>
      <c r="B9" s="138">
        <v>83.396806720799788</v>
      </c>
      <c r="C9" s="138">
        <v>75.095218913936662</v>
      </c>
      <c r="D9" s="138">
        <v>80.273551784669394</v>
      </c>
      <c r="E9" s="115">
        <f t="shared" si="0"/>
        <v>-3.7450533886586222E-2</v>
      </c>
      <c r="F9" s="140">
        <f t="shared" si="1"/>
        <v>-3.1232549361303938</v>
      </c>
      <c r="G9" s="140">
        <f t="shared" si="2"/>
        <v>5.1783328707327314</v>
      </c>
    </row>
    <row r="10" spans="1:7">
      <c r="A10" s="136" t="s">
        <v>10</v>
      </c>
      <c r="B10" s="138">
        <v>57.409399065579713</v>
      </c>
      <c r="C10" s="138">
        <v>62.761736083972472</v>
      </c>
      <c r="D10" s="138">
        <v>64.076887984112162</v>
      </c>
      <c r="E10" s="115">
        <f t="shared" si="0"/>
        <v>0.11613932608693683</v>
      </c>
      <c r="F10" s="140">
        <f t="shared" si="1"/>
        <v>6.6674889185324488</v>
      </c>
      <c r="G10" s="140">
        <f t="shared" si="2"/>
        <v>1.3151519001396892</v>
      </c>
    </row>
    <row r="11" spans="1:7">
      <c r="A11" s="136" t="s">
        <v>11</v>
      </c>
      <c r="B11" s="138">
        <v>84.65431046591074</v>
      </c>
      <c r="C11" s="138">
        <v>96.503332934363286</v>
      </c>
      <c r="D11" s="138">
        <v>89.250034939025767</v>
      </c>
      <c r="E11" s="115">
        <f t="shared" si="0"/>
        <v>5.428813308881264E-2</v>
      </c>
      <c r="F11" s="140">
        <f t="shared" si="1"/>
        <v>4.5957244731150269</v>
      </c>
      <c r="G11" s="140">
        <f t="shared" si="2"/>
        <v>-7.253297995337519</v>
      </c>
    </row>
    <row r="12" spans="1:7">
      <c r="A12" s="136" t="s">
        <v>12</v>
      </c>
      <c r="B12" s="138">
        <v>150.66853061313645</v>
      </c>
      <c r="C12" s="138">
        <v>164.18346827442372</v>
      </c>
      <c r="D12" s="138">
        <v>162.0355909341726</v>
      </c>
      <c r="E12" s="115">
        <f t="shared" si="0"/>
        <v>7.5444157282072016E-2</v>
      </c>
      <c r="F12" s="140">
        <f t="shared" si="1"/>
        <v>11.367060321036149</v>
      </c>
      <c r="G12" s="140">
        <f t="shared" si="2"/>
        <v>-2.1478773402511138</v>
      </c>
    </row>
    <row r="13" spans="1:7">
      <c r="A13" s="136" t="s">
        <v>13</v>
      </c>
      <c r="B13" s="138">
        <v>52.807911964687328</v>
      </c>
      <c r="C13" s="138">
        <v>57.818721269664898</v>
      </c>
      <c r="D13" s="138">
        <v>60.612155431473361</v>
      </c>
      <c r="E13" s="115">
        <f t="shared" si="0"/>
        <v>0.14778549608257063</v>
      </c>
      <c r="F13" s="140">
        <f t="shared" si="1"/>
        <v>7.8042434667860334</v>
      </c>
      <c r="G13" s="140">
        <f t="shared" si="2"/>
        <v>2.793434161808463</v>
      </c>
    </row>
    <row r="14" spans="1:7">
      <c r="A14" s="136" t="s">
        <v>14</v>
      </c>
      <c r="B14" s="138">
        <v>45.127027859576621</v>
      </c>
      <c r="C14" s="138">
        <v>49.304607247753324</v>
      </c>
      <c r="D14" s="138">
        <v>51.226095805298534</v>
      </c>
      <c r="E14" s="115">
        <f t="shared" si="0"/>
        <v>0.13515332684218867</v>
      </c>
      <c r="F14" s="140">
        <f t="shared" si="1"/>
        <v>6.099067945721913</v>
      </c>
      <c r="G14" s="140">
        <f t="shared" si="2"/>
        <v>1.9214885575452101</v>
      </c>
    </row>
    <row r="15" spans="1:7">
      <c r="A15" s="136" t="s">
        <v>15</v>
      </c>
      <c r="B15" s="138">
        <v>44.519369204118114</v>
      </c>
      <c r="C15" s="138">
        <v>47.490525546567504</v>
      </c>
      <c r="D15" s="138">
        <v>50.404465224124856</v>
      </c>
      <c r="E15" s="115">
        <f t="shared" si="0"/>
        <v>0.13219181055832124</v>
      </c>
      <c r="F15" s="140">
        <f t="shared" si="1"/>
        <v>5.8850960200067419</v>
      </c>
      <c r="G15" s="140">
        <f t="shared" si="2"/>
        <v>2.9139396775573516</v>
      </c>
    </row>
    <row r="16" spans="1:7">
      <c r="A16" s="136" t="s">
        <v>297</v>
      </c>
      <c r="B16" s="138">
        <v>48.830196995289242</v>
      </c>
      <c r="C16" s="138">
        <v>57.470029643134332</v>
      </c>
      <c r="D16" s="138">
        <v>56.126228419215089</v>
      </c>
      <c r="E16" s="115">
        <f t="shared" si="0"/>
        <v>0.14941638315794037</v>
      </c>
      <c r="F16" s="140">
        <f t="shared" si="1"/>
        <v>7.2960314239258466</v>
      </c>
      <c r="G16" s="140">
        <f t="shared" si="2"/>
        <v>-1.3438012239192432</v>
      </c>
    </row>
    <row r="17" spans="1:7">
      <c r="A17" s="136" t="s">
        <v>17</v>
      </c>
      <c r="B17" s="138">
        <v>67.885559433277777</v>
      </c>
      <c r="C17" s="138">
        <v>79.435158549314608</v>
      </c>
      <c r="D17" s="138">
        <v>77.869107172712432</v>
      </c>
      <c r="E17" s="115">
        <f t="shared" si="0"/>
        <v>0.14706438044820294</v>
      </c>
      <c r="F17" s="140">
        <f t="shared" si="1"/>
        <v>9.9835477394346555</v>
      </c>
      <c r="G17" s="140">
        <f t="shared" si="2"/>
        <v>-1.5660513766021751</v>
      </c>
    </row>
    <row r="18" spans="1:7">
      <c r="A18" s="136" t="s">
        <v>18</v>
      </c>
      <c r="B18" s="138">
        <v>57.749997241963634</v>
      </c>
      <c r="C18" s="138">
        <v>62.866831747862882</v>
      </c>
      <c r="D18" s="138">
        <v>65.059158908392149</v>
      </c>
      <c r="E18" s="115">
        <f t="shared" si="0"/>
        <v>0.12656557602599094</v>
      </c>
      <c r="F18" s="140">
        <f t="shared" si="1"/>
        <v>7.3091616664285155</v>
      </c>
      <c r="G18" s="140">
        <f t="shared" si="2"/>
        <v>2.1923271605292669</v>
      </c>
    </row>
    <row r="19" spans="1:7">
      <c r="A19" s="136" t="s">
        <v>298</v>
      </c>
      <c r="B19" s="138">
        <v>150.8123501431308</v>
      </c>
      <c r="C19" s="138">
        <v>181.00596347204595</v>
      </c>
      <c r="D19" s="138">
        <v>182.47402347594252</v>
      </c>
      <c r="E19" s="115">
        <f t="shared" si="0"/>
        <v>0.20994085234241569</v>
      </c>
      <c r="F19" s="140">
        <f t="shared" si="1"/>
        <v>31.661673332811716</v>
      </c>
      <c r="G19" s="140">
        <f t="shared" si="2"/>
        <v>1.4680600038965679</v>
      </c>
    </row>
    <row r="20" spans="1:7">
      <c r="A20" s="136" t="s">
        <v>20</v>
      </c>
      <c r="B20" s="138">
        <v>86.603558797524315</v>
      </c>
      <c r="C20" s="138">
        <v>93.709921125431251</v>
      </c>
      <c r="D20" s="138">
        <v>97.076239089944991</v>
      </c>
      <c r="E20" s="115">
        <f t="shared" si="0"/>
        <v>0.12092667365905121</v>
      </c>
      <c r="F20" s="140">
        <f t="shared" si="1"/>
        <v>10.472680292420677</v>
      </c>
      <c r="G20" s="140">
        <f t="shared" si="2"/>
        <v>3.3663179645137404</v>
      </c>
    </row>
    <row r="21" spans="1:7">
      <c r="A21" s="136" t="s">
        <v>299</v>
      </c>
      <c r="B21" s="138">
        <v>111.54675390613774</v>
      </c>
      <c r="C21" s="138">
        <v>136.10640447719891</v>
      </c>
      <c r="D21" s="138">
        <v>128.02631254777924</v>
      </c>
      <c r="E21" s="115">
        <f t="shared" si="0"/>
        <v>0.14773678358680353</v>
      </c>
      <c r="F21" s="140">
        <f t="shared" si="1"/>
        <v>16.479558641641503</v>
      </c>
      <c r="G21" s="140">
        <f t="shared" si="2"/>
        <v>-8.080091929419666</v>
      </c>
    </row>
    <row r="22" spans="1:7">
      <c r="A22" s="136" t="s">
        <v>300</v>
      </c>
      <c r="B22" s="138">
        <v>63.39133384235258</v>
      </c>
      <c r="C22" s="138">
        <v>70.767425927663055</v>
      </c>
      <c r="D22" s="138">
        <v>72.40883714283548</v>
      </c>
      <c r="E22" s="115">
        <f t="shared" si="0"/>
        <v>0.14225135762103475</v>
      </c>
      <c r="F22" s="140">
        <f t="shared" si="1"/>
        <v>9.0175033004829004</v>
      </c>
      <c r="G22" s="140">
        <f t="shared" si="2"/>
        <v>1.6414112151724254</v>
      </c>
    </row>
    <row r="23" spans="1:7">
      <c r="A23" s="136" t="s">
        <v>301</v>
      </c>
      <c r="B23" s="138">
        <v>61.983181904557632</v>
      </c>
      <c r="C23" s="138">
        <v>71.554627837564382</v>
      </c>
      <c r="D23" s="138">
        <v>71.151349375703631</v>
      </c>
      <c r="E23" s="115">
        <f t="shared" si="0"/>
        <v>0.14791379192606216</v>
      </c>
      <c r="F23" s="140">
        <f t="shared" si="1"/>
        <v>9.1681674711459991</v>
      </c>
      <c r="G23" s="140">
        <f t="shared" si="2"/>
        <v>-0.40327846186075078</v>
      </c>
    </row>
    <row r="24" spans="1:7">
      <c r="A24" s="136" t="s">
        <v>24</v>
      </c>
      <c r="B24" s="138">
        <v>89.441532097416243</v>
      </c>
      <c r="C24" s="138">
        <v>95.473411691055333</v>
      </c>
      <c r="D24" s="138">
        <v>102.44290082659086</v>
      </c>
      <c r="E24" s="115">
        <f t="shared" si="0"/>
        <v>0.14536165050274441</v>
      </c>
      <c r="F24" s="140">
        <f t="shared" si="1"/>
        <v>13.001368729174615</v>
      </c>
      <c r="G24" s="140">
        <f t="shared" si="2"/>
        <v>6.9694891355355253</v>
      </c>
    </row>
    <row r="25" spans="1:7">
      <c r="A25" s="136" t="s">
        <v>302</v>
      </c>
      <c r="B25" s="138">
        <v>60.150395843165462</v>
      </c>
      <c r="C25" s="138">
        <v>67.202263118019403</v>
      </c>
      <c r="D25" s="138">
        <v>68.770198960158908</v>
      </c>
      <c r="E25" s="115">
        <f t="shared" si="0"/>
        <v>0.14330417940171983</v>
      </c>
      <c r="F25" s="140">
        <f t="shared" si="1"/>
        <v>8.6198031169934453</v>
      </c>
      <c r="G25" s="140">
        <f t="shared" si="2"/>
        <v>1.5679358421395051</v>
      </c>
    </row>
    <row r="26" spans="1:7">
      <c r="A26" s="136" t="s">
        <v>26</v>
      </c>
      <c r="B26" s="138">
        <v>81.393290479032359</v>
      </c>
      <c r="C26" s="138">
        <v>89.507493807935845</v>
      </c>
      <c r="D26" s="138">
        <v>94.364904392592095</v>
      </c>
      <c r="E26" s="115">
        <f t="shared" si="0"/>
        <v>0.15936957256816323</v>
      </c>
      <c r="F26" s="140">
        <f t="shared" si="1"/>
        <v>12.971613913559736</v>
      </c>
      <c r="G26" s="140">
        <f t="shared" si="2"/>
        <v>4.8574105846562503</v>
      </c>
    </row>
    <row r="27" spans="1:7">
      <c r="A27" s="136" t="s">
        <v>27</v>
      </c>
      <c r="B27" s="138">
        <v>75.43128511284381</v>
      </c>
      <c r="C27" s="138">
        <v>82.005222542877121</v>
      </c>
      <c r="D27" s="138">
        <v>85.26506016670514</v>
      </c>
      <c r="E27" s="115">
        <f t="shared" si="0"/>
        <v>0.1303673275505009</v>
      </c>
      <c r="F27" s="140">
        <f t="shared" si="1"/>
        <v>9.8337750538613307</v>
      </c>
      <c r="G27" s="140">
        <f t="shared" si="2"/>
        <v>3.2598376238280196</v>
      </c>
    </row>
    <row r="28" spans="1:7">
      <c r="A28" s="136" t="s">
        <v>28</v>
      </c>
      <c r="B28" s="138">
        <v>67.3488161538274</v>
      </c>
      <c r="C28" s="138">
        <v>75.083546603394552</v>
      </c>
      <c r="D28" s="138">
        <v>77.917245148365339</v>
      </c>
      <c r="E28" s="115">
        <f t="shared" si="0"/>
        <v>0.15692078343885396</v>
      </c>
      <c r="F28" s="140">
        <f t="shared" si="1"/>
        <v>10.568428994537939</v>
      </c>
      <c r="G28" s="140">
        <f t="shared" si="2"/>
        <v>2.8336985449707868</v>
      </c>
    </row>
    <row r="29" spans="1:7">
      <c r="A29" s="136" t="s">
        <v>29</v>
      </c>
      <c r="B29" s="138">
        <v>94.348977581493088</v>
      </c>
      <c r="C29" s="138">
        <v>104.1610818224359</v>
      </c>
      <c r="D29" s="138">
        <v>108.15292828125455</v>
      </c>
      <c r="E29" s="115">
        <f t="shared" si="0"/>
        <v>0.14630736923289306</v>
      </c>
      <c r="F29" s="140">
        <f t="shared" si="1"/>
        <v>13.803950699761458</v>
      </c>
      <c r="G29" s="140">
        <f t="shared" si="2"/>
        <v>3.9918464588186424</v>
      </c>
    </row>
    <row r="30" spans="1:7">
      <c r="A30" s="136" t="s">
        <v>30</v>
      </c>
      <c r="B30" s="138">
        <v>107.38046349789148</v>
      </c>
      <c r="C30" s="138">
        <v>131.53369976903693</v>
      </c>
      <c r="D30" s="138">
        <v>119.69071771560066</v>
      </c>
      <c r="E30" s="115">
        <f t="shared" si="0"/>
        <v>0.11464147030759367</v>
      </c>
      <c r="F30" s="140">
        <f t="shared" si="1"/>
        <v>12.310254217709172</v>
      </c>
      <c r="G30" s="140">
        <f t="shared" si="2"/>
        <v>-11.842982053436273</v>
      </c>
    </row>
    <row r="31" spans="1:7">
      <c r="A31" s="136" t="s">
        <v>31</v>
      </c>
      <c r="B31" s="138">
        <v>46.482283612927276</v>
      </c>
      <c r="C31" s="138">
        <v>51.127867690175265</v>
      </c>
      <c r="D31" s="138">
        <v>52.969246500485198</v>
      </c>
      <c r="E31" s="115">
        <f t="shared" si="0"/>
        <v>0.13955774939064786</v>
      </c>
      <c r="F31" s="140">
        <f t="shared" si="1"/>
        <v>6.4869628875579224</v>
      </c>
      <c r="G31" s="140">
        <f t="shared" si="2"/>
        <v>1.8413788103099336</v>
      </c>
    </row>
    <row r="32" spans="1:7">
      <c r="A32" s="136" t="s">
        <v>32</v>
      </c>
      <c r="B32" s="138">
        <v>49.816873725457441</v>
      </c>
      <c r="C32" s="138">
        <v>55.253603840597869</v>
      </c>
      <c r="D32" s="138">
        <v>56.881004975936044</v>
      </c>
      <c r="E32" s="115">
        <f t="shared" si="0"/>
        <v>0.14180197837000533</v>
      </c>
      <c r="F32" s="140">
        <f t="shared" si="1"/>
        <v>7.0641312504786029</v>
      </c>
      <c r="G32" s="140">
        <f t="shared" si="2"/>
        <v>1.6274011353381752</v>
      </c>
    </row>
    <row r="33" spans="1:7">
      <c r="A33" s="136" t="s">
        <v>303</v>
      </c>
      <c r="B33" s="138">
        <v>76.456468754531571</v>
      </c>
      <c r="C33" s="138">
        <v>85.47327839367783</v>
      </c>
      <c r="D33" s="138">
        <v>84.713664061280085</v>
      </c>
      <c r="E33" s="115">
        <f t="shared" si="0"/>
        <v>0.1079986486592622</v>
      </c>
      <c r="F33" s="140">
        <f t="shared" si="1"/>
        <v>8.257195306748514</v>
      </c>
      <c r="G33" s="140">
        <f t="shared" si="2"/>
        <v>-0.75961433239774578</v>
      </c>
    </row>
    <row r="34" spans="1:7">
      <c r="A34" s="136" t="s">
        <v>304</v>
      </c>
      <c r="B34" s="138">
        <v>81.135529153358434</v>
      </c>
      <c r="C34" s="138">
        <v>92.018043246859889</v>
      </c>
      <c r="D34" s="138">
        <v>93.499297339741588</v>
      </c>
      <c r="E34" s="115">
        <f t="shared" si="0"/>
        <v>0.15238414434955813</v>
      </c>
      <c r="F34" s="140">
        <f t="shared" si="1"/>
        <v>12.363768186383155</v>
      </c>
      <c r="G34" s="140">
        <f t="shared" si="2"/>
        <v>1.4812540928816986</v>
      </c>
    </row>
    <row r="35" spans="1:7">
      <c r="A35" s="136" t="s">
        <v>35</v>
      </c>
      <c r="B35" s="138">
        <v>110.8850689769727</v>
      </c>
      <c r="C35" s="138">
        <v>114.85503358068759</v>
      </c>
      <c r="D35" s="138">
        <v>128.35683666109307</v>
      </c>
      <c r="E35" s="115">
        <f t="shared" si="0"/>
        <v>0.15756645908520556</v>
      </c>
      <c r="F35" s="140">
        <f t="shared" si="1"/>
        <v>17.471767684120366</v>
      </c>
      <c r="G35" s="140">
        <f t="shared" si="2"/>
        <v>13.50180308040548</v>
      </c>
    </row>
    <row r="36" spans="1:7">
      <c r="A36" s="136" t="s">
        <v>36</v>
      </c>
      <c r="B36" s="138">
        <v>88.625366800889424</v>
      </c>
      <c r="C36" s="138">
        <v>92.91999147652399</v>
      </c>
      <c r="D36" s="138">
        <v>98.727794139616279</v>
      </c>
      <c r="E36" s="115">
        <f t="shared" si="0"/>
        <v>0.1139902457207711</v>
      </c>
      <c r="F36" s="140">
        <f t="shared" si="1"/>
        <v>10.102427338726855</v>
      </c>
      <c r="G36" s="140">
        <f t="shared" si="2"/>
        <v>5.8078026630922892</v>
      </c>
    </row>
    <row r="37" spans="1:7">
      <c r="A37" s="136" t="s">
        <v>37</v>
      </c>
      <c r="B37" s="138">
        <v>77.776363228159013</v>
      </c>
      <c r="C37" s="138">
        <v>79.092321093055347</v>
      </c>
      <c r="D37" s="138">
        <v>83.622544993157675</v>
      </c>
      <c r="E37" s="115">
        <f t="shared" si="0"/>
        <v>7.516656118066016E-2</v>
      </c>
      <c r="F37" s="140">
        <f t="shared" si="1"/>
        <v>5.8461817649986614</v>
      </c>
      <c r="G37" s="140">
        <f t="shared" si="2"/>
        <v>4.5302239001023281</v>
      </c>
    </row>
    <row r="38" spans="1:7">
      <c r="A38" s="136" t="s">
        <v>38</v>
      </c>
      <c r="B38" s="138">
        <v>89.99031515260971</v>
      </c>
      <c r="C38" s="138">
        <v>104.01459991120522</v>
      </c>
      <c r="D38" s="138">
        <v>98.272589875524304</v>
      </c>
      <c r="E38" s="115">
        <f t="shared" si="0"/>
        <v>9.2035178550815513E-2</v>
      </c>
      <c r="F38" s="140">
        <f t="shared" si="1"/>
        <v>8.2822747229145932</v>
      </c>
      <c r="G38" s="140">
        <f t="shared" si="2"/>
        <v>-5.7420100356809201</v>
      </c>
    </row>
    <row r="39" spans="1:7">
      <c r="A39" s="136" t="s">
        <v>39</v>
      </c>
      <c r="B39" s="138">
        <v>45.685911298406836</v>
      </c>
      <c r="C39" s="138">
        <v>48.792463170375044</v>
      </c>
      <c r="D39" s="138">
        <v>51.285518958943094</v>
      </c>
      <c r="E39" s="115">
        <f t="shared" si="0"/>
        <v>0.12256749403467689</v>
      </c>
      <c r="F39" s="140">
        <f t="shared" si="1"/>
        <v>5.5996076605362575</v>
      </c>
      <c r="G39" s="140">
        <f t="shared" si="2"/>
        <v>2.49305578856805</v>
      </c>
    </row>
    <row r="40" spans="1:7">
      <c r="A40" s="136" t="s">
        <v>40</v>
      </c>
      <c r="B40" s="138">
        <v>80.311388284556998</v>
      </c>
      <c r="C40" s="138">
        <v>85.426505723911333</v>
      </c>
      <c r="D40" s="138">
        <v>86.513961669516519</v>
      </c>
      <c r="E40" s="115">
        <f t="shared" si="0"/>
        <v>7.7231554794978036E-2</v>
      </c>
      <c r="F40" s="140">
        <f t="shared" si="1"/>
        <v>6.2025733849595213</v>
      </c>
      <c r="G40" s="140">
        <f t="shared" si="2"/>
        <v>1.0874559456051855</v>
      </c>
    </row>
    <row r="41" spans="1:7">
      <c r="A41" s="136" t="s">
        <v>41</v>
      </c>
      <c r="B41" s="138">
        <v>51.971468833075242</v>
      </c>
      <c r="C41" s="138">
        <v>56.099740050071361</v>
      </c>
      <c r="D41" s="138">
        <v>58.359135606235661</v>
      </c>
      <c r="E41" s="115">
        <f t="shared" si="0"/>
        <v>0.12290718189390934</v>
      </c>
      <c r="F41" s="140">
        <f t="shared" si="1"/>
        <v>6.3876667731604186</v>
      </c>
      <c r="G41" s="140">
        <f t="shared" si="2"/>
        <v>2.2593955561643</v>
      </c>
    </row>
    <row r="42" spans="1:7">
      <c r="A42" s="136" t="s">
        <v>305</v>
      </c>
      <c r="B42" s="138">
        <v>58.187919352394012</v>
      </c>
      <c r="C42" s="138">
        <v>62.024030580859339</v>
      </c>
      <c r="D42" s="138">
        <v>63.918854566326218</v>
      </c>
      <c r="E42" s="115">
        <f t="shared" si="0"/>
        <v>9.8490120934293546E-2</v>
      </c>
      <c r="F42" s="140">
        <f t="shared" si="1"/>
        <v>5.7309352139322058</v>
      </c>
      <c r="G42" s="140">
        <f t="shared" si="2"/>
        <v>1.8948239854668785</v>
      </c>
    </row>
    <row r="43" spans="1:7">
      <c r="A43" s="136" t="s">
        <v>43</v>
      </c>
      <c r="B43" s="138">
        <v>61.503933442742635</v>
      </c>
      <c r="C43" s="138">
        <v>67.24866285239915</v>
      </c>
      <c r="D43" s="138">
        <v>69.780347819284472</v>
      </c>
      <c r="E43" s="115">
        <f t="shared" si="0"/>
        <v>0.13456723681334629</v>
      </c>
      <c r="F43" s="140">
        <f t="shared" si="1"/>
        <v>8.2764143765418368</v>
      </c>
      <c r="G43" s="140">
        <f t="shared" si="2"/>
        <v>2.5316849668853223</v>
      </c>
    </row>
    <row r="44" spans="1:7">
      <c r="A44" s="136" t="s">
        <v>306</v>
      </c>
      <c r="B44" s="138">
        <v>51.711132796255995</v>
      </c>
      <c r="C44" s="138">
        <v>54.556533903731676</v>
      </c>
      <c r="D44" s="138">
        <v>58.128836249964081</v>
      </c>
      <c r="E44" s="115">
        <f t="shared" si="0"/>
        <v>0.12410680460229141</v>
      </c>
      <c r="F44" s="140">
        <f t="shared" si="1"/>
        <v>6.4177034537080857</v>
      </c>
      <c r="G44" s="140">
        <f t="shared" si="2"/>
        <v>3.5723023462324051</v>
      </c>
    </row>
    <row r="45" spans="1:7">
      <c r="A45" s="136" t="s">
        <v>307</v>
      </c>
      <c r="B45" s="138">
        <v>52.924571411908765</v>
      </c>
      <c r="C45" s="138">
        <v>55.454221375881289</v>
      </c>
      <c r="D45" s="138">
        <v>57.464569912974149</v>
      </c>
      <c r="E45" s="115">
        <f t="shared" si="0"/>
        <v>8.5782432997536198E-2</v>
      </c>
      <c r="F45" s="140">
        <f t="shared" si="1"/>
        <v>4.5399985010653836</v>
      </c>
      <c r="G45" s="140">
        <f t="shared" si="2"/>
        <v>2.0103485370928595</v>
      </c>
    </row>
    <row r="46" spans="1:7">
      <c r="A46" s="136" t="s">
        <v>46</v>
      </c>
      <c r="B46" s="138">
        <v>97.267598818355296</v>
      </c>
      <c r="C46" s="138">
        <v>105.68814072861693</v>
      </c>
      <c r="D46" s="138">
        <v>105.21567402024814</v>
      </c>
      <c r="E46" s="115">
        <f t="shared" si="0"/>
        <v>8.1713492452257119E-2</v>
      </c>
      <c r="F46" s="140">
        <f t="shared" si="1"/>
        <v>7.9480752018928484</v>
      </c>
      <c r="G46" s="140">
        <f t="shared" si="2"/>
        <v>-0.47246670836878479</v>
      </c>
    </row>
    <row r="47" spans="1:7">
      <c r="A47" s="136" t="s">
        <v>47</v>
      </c>
      <c r="B47" s="138">
        <v>180.36774968753019</v>
      </c>
      <c r="C47" s="138">
        <v>193.73887005974265</v>
      </c>
      <c r="D47" s="138">
        <v>195.33224771697826</v>
      </c>
      <c r="E47" s="115">
        <f t="shared" si="0"/>
        <v>8.296659494489797E-2</v>
      </c>
      <c r="F47" s="140">
        <f t="shared" si="1"/>
        <v>14.964498029448066</v>
      </c>
      <c r="G47" s="140">
        <f t="shared" si="2"/>
        <v>1.5933776572356066</v>
      </c>
    </row>
    <row r="48" spans="1:7">
      <c r="A48" s="136" t="s">
        <v>48</v>
      </c>
      <c r="B48" s="138">
        <v>69.841686498735015</v>
      </c>
      <c r="C48" s="138">
        <v>77.258292002894095</v>
      </c>
      <c r="D48" s="138">
        <v>78.608636475423793</v>
      </c>
      <c r="E48" s="115">
        <f t="shared" si="0"/>
        <v>0.12552603489675992</v>
      </c>
      <c r="F48" s="140">
        <f t="shared" si="1"/>
        <v>8.7669499766887782</v>
      </c>
      <c r="G48" s="140">
        <f t="shared" si="2"/>
        <v>1.3503444725296987</v>
      </c>
    </row>
    <row r="49" spans="1:7">
      <c r="A49" s="136" t="s">
        <v>49</v>
      </c>
      <c r="B49" s="138">
        <v>60.321619274499461</v>
      </c>
      <c r="C49" s="138">
        <v>63.376174116110114</v>
      </c>
      <c r="D49" s="138">
        <v>65.248098318513215</v>
      </c>
      <c r="E49" s="115">
        <f t="shared" si="0"/>
        <v>8.167020552938617E-2</v>
      </c>
      <c r="F49" s="140">
        <f t="shared" si="1"/>
        <v>4.9264790440137531</v>
      </c>
      <c r="G49" s="140">
        <f t="shared" si="2"/>
        <v>1.8719242024031004</v>
      </c>
    </row>
    <row r="50" spans="1:7">
      <c r="A50" s="136" t="s">
        <v>50</v>
      </c>
      <c r="B50" s="138">
        <v>62.726688761162734</v>
      </c>
      <c r="C50" s="138">
        <v>65.895070714424989</v>
      </c>
      <c r="D50" s="138">
        <v>70.380407406583842</v>
      </c>
      <c r="E50" s="115">
        <f t="shared" si="0"/>
        <v>0.12201694042169675</v>
      </c>
      <c r="F50" s="140">
        <f t="shared" si="1"/>
        <v>7.6537186454211081</v>
      </c>
      <c r="G50" s="140">
        <f t="shared" si="2"/>
        <v>4.4853366921588531</v>
      </c>
    </row>
    <row r="51" spans="1:7">
      <c r="A51" s="136" t="s">
        <v>51</v>
      </c>
      <c r="B51" s="138">
        <v>46.928117255716479</v>
      </c>
      <c r="C51" s="138">
        <v>48.910071423495467</v>
      </c>
      <c r="D51" s="138">
        <v>52.423288751454976</v>
      </c>
      <c r="E51" s="115">
        <f t="shared" si="0"/>
        <v>0.11709763393648848</v>
      </c>
      <c r="F51" s="140">
        <f t="shared" si="1"/>
        <v>5.4951714957384965</v>
      </c>
      <c r="G51" s="140">
        <f t="shared" si="2"/>
        <v>3.5132173279595094</v>
      </c>
    </row>
    <row r="52" spans="1:7">
      <c r="A52" s="136" t="s">
        <v>52</v>
      </c>
      <c r="B52" s="138">
        <v>92.20806996838607</v>
      </c>
      <c r="C52" s="138">
        <v>100.57973621687363</v>
      </c>
      <c r="D52" s="138">
        <v>106.63271139572115</v>
      </c>
      <c r="E52" s="115">
        <f t="shared" si="0"/>
        <v>0.15643578086257121</v>
      </c>
      <c r="F52" s="140">
        <f t="shared" si="1"/>
        <v>14.424641427335075</v>
      </c>
      <c r="G52" s="140">
        <f t="shared" si="2"/>
        <v>6.0529751788475181</v>
      </c>
    </row>
    <row r="53" spans="1:7">
      <c r="A53" s="136" t="s">
        <v>53</v>
      </c>
      <c r="B53" s="138">
        <v>75.487656289253479</v>
      </c>
      <c r="C53" s="138">
        <v>79.375427635503783</v>
      </c>
      <c r="D53" s="138">
        <v>82.506454820784995</v>
      </c>
      <c r="E53" s="115">
        <f t="shared" si="0"/>
        <v>9.2979420431823917E-2</v>
      </c>
      <c r="F53" s="140">
        <f t="shared" si="1"/>
        <v>7.018798531531516</v>
      </c>
      <c r="G53" s="140">
        <f t="shared" si="2"/>
        <v>3.1310271852812122</v>
      </c>
    </row>
    <row r="54" spans="1:7">
      <c r="A54" s="136" t="s">
        <v>54</v>
      </c>
      <c r="B54" s="138">
        <v>97.092366830432908</v>
      </c>
      <c r="C54" s="138">
        <v>105.01546003951817</v>
      </c>
      <c r="D54" s="138">
        <v>108.53026705980754</v>
      </c>
      <c r="E54" s="115">
        <f t="shared" si="0"/>
        <v>0.11780431977057856</v>
      </c>
      <c r="F54" s="140">
        <f t="shared" si="1"/>
        <v>11.437900229374634</v>
      </c>
      <c r="G54" s="140">
        <f t="shared" si="2"/>
        <v>3.5148070202893678</v>
      </c>
    </row>
    <row r="55" spans="1:7">
      <c r="A55" s="136" t="s">
        <v>55</v>
      </c>
      <c r="B55" s="138">
        <v>105.3150559891191</v>
      </c>
      <c r="C55" s="138">
        <v>113.5238231620619</v>
      </c>
      <c r="D55" s="138">
        <v>115.76251734953145</v>
      </c>
      <c r="E55" s="115">
        <f t="shared" si="0"/>
        <v>9.9201973186927361E-2</v>
      </c>
      <c r="F55" s="140">
        <f t="shared" si="1"/>
        <v>10.447461360412348</v>
      </c>
      <c r="G55" s="140">
        <f t="shared" si="2"/>
        <v>2.2386941874695481</v>
      </c>
    </row>
    <row r="56" spans="1:7">
      <c r="A56" s="136" t="s">
        <v>56</v>
      </c>
      <c r="B56" s="138">
        <v>111.10677028371107</v>
      </c>
      <c r="C56" s="138">
        <v>126.64605371467721</v>
      </c>
      <c r="D56" s="138">
        <v>130.61100039878747</v>
      </c>
      <c r="E56" s="115">
        <f t="shared" si="0"/>
        <v>0.17554492912783223</v>
      </c>
      <c r="F56" s="140">
        <f t="shared" si="1"/>
        <v>19.504230115076396</v>
      </c>
      <c r="G56" s="140">
        <f t="shared" si="2"/>
        <v>3.9649466841102594</v>
      </c>
    </row>
    <row r="57" spans="1:7">
      <c r="A57" s="136" t="s">
        <v>57</v>
      </c>
      <c r="B57" s="138">
        <v>60.466788788760454</v>
      </c>
      <c r="C57" s="138">
        <v>64.791154912148897</v>
      </c>
      <c r="D57" s="138">
        <v>67.58447905553642</v>
      </c>
      <c r="E57" s="115">
        <f t="shared" si="0"/>
        <v>0.11771239070825273</v>
      </c>
      <c r="F57" s="140">
        <f t="shared" si="1"/>
        <v>7.1176902667759663</v>
      </c>
      <c r="G57" s="140">
        <f t="shared" si="2"/>
        <v>2.7933241433875224</v>
      </c>
    </row>
    <row r="58" spans="1:7">
      <c r="A58" s="136" t="s">
        <v>58</v>
      </c>
      <c r="B58" s="138">
        <v>140.33027379344279</v>
      </c>
      <c r="C58" s="138">
        <v>156.35764162033166</v>
      </c>
      <c r="D58" s="138">
        <v>154.83659984782349</v>
      </c>
      <c r="E58" s="115">
        <f t="shared" si="0"/>
        <v>0.10337274817644192</v>
      </c>
      <c r="F58" s="140">
        <f t="shared" si="1"/>
        <v>14.506326054380708</v>
      </c>
      <c r="G58" s="140">
        <f t="shared" si="2"/>
        <v>-1.5210417725081697</v>
      </c>
    </row>
    <row r="59" spans="1:7">
      <c r="A59" s="136" t="s">
        <v>308</v>
      </c>
      <c r="B59" s="138">
        <v>98.289966370526528</v>
      </c>
      <c r="C59" s="138">
        <v>106.16302923556887</v>
      </c>
      <c r="D59" s="138">
        <v>110.14743948778774</v>
      </c>
      <c r="E59" s="115">
        <f t="shared" si="0"/>
        <v>0.1206376760020626</v>
      </c>
      <c r="F59" s="140">
        <f t="shared" si="1"/>
        <v>11.857473117261208</v>
      </c>
      <c r="G59" s="140">
        <f t="shared" si="2"/>
        <v>3.9844102522188649</v>
      </c>
    </row>
    <row r="60" spans="1:7">
      <c r="A60" s="136" t="s">
        <v>60</v>
      </c>
      <c r="B60" s="138">
        <v>77.80605202275693</v>
      </c>
      <c r="C60" s="138">
        <v>84.235910466575874</v>
      </c>
      <c r="D60" s="138">
        <v>89.485433968019478</v>
      </c>
      <c r="E60" s="115">
        <f t="shared" si="0"/>
        <v>0.15010891365939671</v>
      </c>
      <c r="F60" s="140">
        <f t="shared" si="1"/>
        <v>11.679381945262548</v>
      </c>
      <c r="G60" s="140">
        <f t="shared" si="2"/>
        <v>5.2495235014436048</v>
      </c>
    </row>
    <row r="61" spans="1:7">
      <c r="A61" s="136" t="s">
        <v>61</v>
      </c>
      <c r="B61" s="138">
        <v>54.304916080071578</v>
      </c>
      <c r="C61" s="138">
        <v>55.448875347773267</v>
      </c>
      <c r="D61" s="138">
        <v>58.665748368985533</v>
      </c>
      <c r="E61" s="115">
        <f t="shared" si="0"/>
        <v>8.0302716654307854E-2</v>
      </c>
      <c r="F61" s="140">
        <f t="shared" si="1"/>
        <v>4.3608322889139544</v>
      </c>
      <c r="G61" s="140">
        <f t="shared" si="2"/>
        <v>3.2168730212122654</v>
      </c>
    </row>
    <row r="62" spans="1:7">
      <c r="A62" s="136" t="s">
        <v>62</v>
      </c>
      <c r="B62" s="138">
        <v>52.507487884051741</v>
      </c>
      <c r="C62" s="138">
        <v>56.124055298823947</v>
      </c>
      <c r="D62" s="138">
        <v>58.176689979675288</v>
      </c>
      <c r="E62" s="115">
        <f t="shared" si="0"/>
        <v>0.10796940253821342</v>
      </c>
      <c r="F62" s="140">
        <f t="shared" si="1"/>
        <v>5.6692020956235467</v>
      </c>
      <c r="G62" s="140">
        <f t="shared" si="2"/>
        <v>2.0526346808513409</v>
      </c>
    </row>
    <row r="63" spans="1:7">
      <c r="A63" s="136" t="s">
        <v>63</v>
      </c>
      <c r="B63" s="138">
        <v>106.42410950554638</v>
      </c>
      <c r="C63" s="138">
        <v>113.99480359090597</v>
      </c>
      <c r="D63" s="138">
        <v>116.42500580105991</v>
      </c>
      <c r="E63" s="115">
        <f t="shared" si="0"/>
        <v>9.397209280846576E-2</v>
      </c>
      <c r="F63" s="140">
        <f t="shared" si="1"/>
        <v>10.000896295513527</v>
      </c>
      <c r="G63" s="140">
        <f t="shared" si="2"/>
        <v>2.4302022101539364</v>
      </c>
    </row>
    <row r="64" spans="1:7">
      <c r="A64" s="136" t="s">
        <v>64</v>
      </c>
      <c r="B64" s="138">
        <v>83.174843462888049</v>
      </c>
      <c r="C64" s="138">
        <v>88.479167797870304</v>
      </c>
      <c r="D64" s="138">
        <v>89.923521408741038</v>
      </c>
      <c r="E64" s="115">
        <f t="shared" si="0"/>
        <v>8.1138450820940775E-2</v>
      </c>
      <c r="F64" s="140">
        <f t="shared" si="1"/>
        <v>6.7486779458529895</v>
      </c>
      <c r="G64" s="140">
        <f t="shared" si="2"/>
        <v>1.4443536108707349</v>
      </c>
    </row>
    <row r="65" spans="1:7">
      <c r="A65" s="136" t="s">
        <v>65</v>
      </c>
      <c r="B65" s="138">
        <v>151.61423238179239</v>
      </c>
      <c r="C65" s="138">
        <v>152.39126329218328</v>
      </c>
      <c r="D65" s="138">
        <v>147.59787999229349</v>
      </c>
      <c r="E65" s="115">
        <f t="shared" si="0"/>
        <v>-2.6490602672346715E-2</v>
      </c>
      <c r="F65" s="140">
        <f t="shared" si="1"/>
        <v>-4.0163523894989055</v>
      </c>
      <c r="G65" s="140">
        <f t="shared" si="2"/>
        <v>-4.7933832998897969</v>
      </c>
    </row>
    <row r="66" spans="1:7">
      <c r="A66" s="136" t="s">
        <v>66</v>
      </c>
      <c r="B66" s="138">
        <v>69.007202090213113</v>
      </c>
      <c r="C66" s="138">
        <v>72.593277649334638</v>
      </c>
      <c r="D66" s="138">
        <v>76.16434922198637</v>
      </c>
      <c r="E66" s="115">
        <f t="shared" si="0"/>
        <v>0.10371594435051459</v>
      </c>
      <c r="F66" s="140">
        <f t="shared" si="1"/>
        <v>7.1571471317732573</v>
      </c>
      <c r="G66" s="140">
        <f t="shared" si="2"/>
        <v>3.5710715726517321</v>
      </c>
    </row>
    <row r="67" spans="1:7">
      <c r="A67" s="136" t="s">
        <v>67</v>
      </c>
      <c r="B67" s="138">
        <v>58.910340578882192</v>
      </c>
      <c r="C67" s="138">
        <v>59.887132774077607</v>
      </c>
      <c r="D67" s="138">
        <v>65.599474699242435</v>
      </c>
      <c r="E67" s="115">
        <f t="shared" ref="E67:E90" si="3">(D67-B67)/B67</f>
        <v>0.11354770749293754</v>
      </c>
      <c r="F67" s="140">
        <f t="shared" ref="F67:F90" si="4">D67-B67</f>
        <v>6.6891341203602437</v>
      </c>
      <c r="G67" s="140">
        <f t="shared" ref="G67:G90" si="5">D67-C67</f>
        <v>5.7123419251648286</v>
      </c>
    </row>
    <row r="68" spans="1:7">
      <c r="A68" s="136" t="s">
        <v>68</v>
      </c>
      <c r="B68" s="138">
        <v>57.248242718228568</v>
      </c>
      <c r="C68" s="138">
        <v>66.152498133687885</v>
      </c>
      <c r="D68" s="138">
        <v>64.573229093389614</v>
      </c>
      <c r="E68" s="115">
        <f t="shared" si="3"/>
        <v>0.12795128771400135</v>
      </c>
      <c r="F68" s="140">
        <f t="shared" si="4"/>
        <v>7.3249863751610462</v>
      </c>
      <c r="G68" s="140">
        <f t="shared" si="5"/>
        <v>-1.5792690402982714</v>
      </c>
    </row>
    <row r="69" spans="1:7">
      <c r="A69" s="136" t="s">
        <v>69</v>
      </c>
      <c r="B69" s="138">
        <v>71.391902969287869</v>
      </c>
      <c r="C69" s="138">
        <v>84.148030455768293</v>
      </c>
      <c r="D69" s="138">
        <v>80.346084276487645</v>
      </c>
      <c r="E69" s="115">
        <f t="shared" si="3"/>
        <v>0.12542292521676834</v>
      </c>
      <c r="F69" s="140">
        <f t="shared" si="4"/>
        <v>8.9541813071997751</v>
      </c>
      <c r="G69" s="140">
        <f t="shared" si="5"/>
        <v>-3.8019461792806482</v>
      </c>
    </row>
    <row r="70" spans="1:7">
      <c r="A70" s="136" t="s">
        <v>70</v>
      </c>
      <c r="B70" s="138">
        <v>63.382020448783145</v>
      </c>
      <c r="C70" s="138">
        <v>69.691504315590208</v>
      </c>
      <c r="D70" s="138">
        <v>73.455410748451911</v>
      </c>
      <c r="E70" s="115">
        <f t="shared" si="3"/>
        <v>0.15893135353437857</v>
      </c>
      <c r="F70" s="140">
        <f t="shared" si="4"/>
        <v>10.073390299668766</v>
      </c>
      <c r="G70" s="140">
        <f t="shared" si="5"/>
        <v>3.7639064328617025</v>
      </c>
    </row>
    <row r="71" spans="1:7">
      <c r="A71" s="136" t="s">
        <v>71</v>
      </c>
      <c r="B71" s="138">
        <v>64.809025490602437</v>
      </c>
      <c r="C71" s="138">
        <v>70.800667677638259</v>
      </c>
      <c r="D71" s="138">
        <v>73.311399417274188</v>
      </c>
      <c r="E71" s="115">
        <f t="shared" si="3"/>
        <v>0.13119120156967379</v>
      </c>
      <c r="F71" s="140">
        <f t="shared" si="4"/>
        <v>8.5023739266717513</v>
      </c>
      <c r="G71" s="140">
        <f t="shared" si="5"/>
        <v>2.5107317396359292</v>
      </c>
    </row>
    <row r="72" spans="1:7">
      <c r="A72" s="136" t="s">
        <v>309</v>
      </c>
      <c r="B72" s="138">
        <v>55.909050026290437</v>
      </c>
      <c r="C72" s="138">
        <v>58.517655707102392</v>
      </c>
      <c r="D72" s="138">
        <v>64.813991494625625</v>
      </c>
      <c r="E72" s="115">
        <f t="shared" si="3"/>
        <v>0.15927549232454793</v>
      </c>
      <c r="F72" s="140">
        <f t="shared" si="4"/>
        <v>8.9049414683351884</v>
      </c>
      <c r="G72" s="140">
        <f t="shared" si="5"/>
        <v>6.2963357875232333</v>
      </c>
    </row>
    <row r="73" spans="1:7">
      <c r="A73" s="136" t="s">
        <v>310</v>
      </c>
      <c r="B73" s="138">
        <v>51.643501594234003</v>
      </c>
      <c r="C73" s="138">
        <v>55.102345588018729</v>
      </c>
      <c r="D73" s="138">
        <v>58.899480529021915</v>
      </c>
      <c r="E73" s="115">
        <f t="shared" si="3"/>
        <v>0.14050129659678309</v>
      </c>
      <c r="F73" s="140">
        <f t="shared" si="4"/>
        <v>7.2559789347879118</v>
      </c>
      <c r="G73" s="140">
        <f t="shared" si="5"/>
        <v>3.7971349410031863</v>
      </c>
    </row>
    <row r="74" spans="1:7">
      <c r="A74" s="136" t="s">
        <v>74</v>
      </c>
      <c r="B74" s="138">
        <v>81.132469399323014</v>
      </c>
      <c r="C74" s="138">
        <v>86.829271969540457</v>
      </c>
      <c r="D74" s="138">
        <v>88.999153838187482</v>
      </c>
      <c r="E74" s="115">
        <f t="shared" si="3"/>
        <v>9.6960988579624194E-2</v>
      </c>
      <c r="F74" s="140">
        <f t="shared" si="4"/>
        <v>7.8666844388644677</v>
      </c>
      <c r="G74" s="140">
        <f t="shared" si="5"/>
        <v>2.1698818686470247</v>
      </c>
    </row>
    <row r="75" spans="1:7">
      <c r="A75" s="136" t="s">
        <v>75</v>
      </c>
      <c r="B75" s="138">
        <v>109.03460800957534</v>
      </c>
      <c r="C75" s="138">
        <v>112.59460031350145</v>
      </c>
      <c r="D75" s="138">
        <v>108.21462584759335</v>
      </c>
      <c r="E75" s="115">
        <f t="shared" si="3"/>
        <v>-7.5203843710794352E-3</v>
      </c>
      <c r="F75" s="140">
        <f t="shared" si="4"/>
        <v>-0.81998216198198293</v>
      </c>
      <c r="G75" s="140">
        <f t="shared" si="5"/>
        <v>-4.3799744659080915</v>
      </c>
    </row>
    <row r="76" spans="1:7">
      <c r="A76" s="136" t="s">
        <v>76</v>
      </c>
      <c r="B76" s="138">
        <v>53.784601576560377</v>
      </c>
      <c r="C76" s="138">
        <v>60.969077555491545</v>
      </c>
      <c r="D76" s="138">
        <v>58.045799980227002</v>
      </c>
      <c r="E76" s="115">
        <f t="shared" si="3"/>
        <v>7.9227107364567326E-2</v>
      </c>
      <c r="F76" s="140">
        <f t="shared" si="4"/>
        <v>4.2611984036666257</v>
      </c>
      <c r="G76" s="140">
        <f t="shared" si="5"/>
        <v>-2.9232775752645423</v>
      </c>
    </row>
    <row r="77" spans="1:7">
      <c r="A77" s="136" t="s">
        <v>77</v>
      </c>
      <c r="B77" s="138">
        <v>74.288777507122404</v>
      </c>
      <c r="C77" s="138">
        <v>78.919502793323048</v>
      </c>
      <c r="D77" s="138">
        <v>82.176645199486529</v>
      </c>
      <c r="E77" s="115">
        <f t="shared" si="3"/>
        <v>0.10617845598021693</v>
      </c>
      <c r="F77" s="140">
        <f t="shared" si="4"/>
        <v>7.8878676923641251</v>
      </c>
      <c r="G77" s="140">
        <f t="shared" si="5"/>
        <v>3.2571424061634815</v>
      </c>
    </row>
    <row r="78" spans="1:7">
      <c r="A78" s="136" t="s">
        <v>78</v>
      </c>
      <c r="B78" s="138">
        <v>59.4615368043088</v>
      </c>
      <c r="C78" s="138">
        <v>60.496743677914452</v>
      </c>
      <c r="D78" s="138">
        <v>68.357092387580138</v>
      </c>
      <c r="E78" s="115">
        <f t="shared" si="3"/>
        <v>0.14960184450911693</v>
      </c>
      <c r="F78" s="140">
        <f t="shared" si="4"/>
        <v>8.8955555832713387</v>
      </c>
      <c r="G78" s="140">
        <f t="shared" si="5"/>
        <v>7.8603487096656863</v>
      </c>
    </row>
    <row r="79" spans="1:7">
      <c r="A79" s="136" t="s">
        <v>79</v>
      </c>
      <c r="B79" s="138">
        <v>71.4396328221153</v>
      </c>
      <c r="C79" s="138">
        <v>60.023410755131174</v>
      </c>
      <c r="D79" s="138">
        <v>77.235817652646688</v>
      </c>
      <c r="E79" s="115">
        <f t="shared" si="3"/>
        <v>8.1134023252385543E-2</v>
      </c>
      <c r="F79" s="140">
        <f t="shared" si="4"/>
        <v>5.7961848305313879</v>
      </c>
      <c r="G79" s="140">
        <f t="shared" si="5"/>
        <v>17.212406897515514</v>
      </c>
    </row>
    <row r="80" spans="1:7">
      <c r="A80" s="136" t="s">
        <v>80</v>
      </c>
      <c r="B80" s="138">
        <v>70.768687000020535</v>
      </c>
      <c r="C80" s="138">
        <v>78.952996619540059</v>
      </c>
      <c r="D80" s="138">
        <v>79.663301121886164</v>
      </c>
      <c r="E80" s="115">
        <f t="shared" si="3"/>
        <v>0.12568573049635706</v>
      </c>
      <c r="F80" s="140">
        <f t="shared" si="4"/>
        <v>8.8946141218656294</v>
      </c>
      <c r="G80" s="140">
        <f t="shared" si="5"/>
        <v>0.71030450234610498</v>
      </c>
    </row>
    <row r="81" spans="1:7">
      <c r="A81" s="136" t="s">
        <v>81</v>
      </c>
      <c r="B81" s="138">
        <v>79.697524477831251</v>
      </c>
      <c r="C81" s="138">
        <v>88.437548315847593</v>
      </c>
      <c r="D81" s="138">
        <v>85.030875600358897</v>
      </c>
      <c r="E81" s="115">
        <f t="shared" si="3"/>
        <v>6.691990946357658E-2</v>
      </c>
      <c r="F81" s="140">
        <f t="shared" si="4"/>
        <v>5.3333511225276453</v>
      </c>
      <c r="G81" s="140">
        <f t="shared" si="5"/>
        <v>-3.4066727154886962</v>
      </c>
    </row>
    <row r="82" spans="1:7">
      <c r="A82" s="136" t="s">
        <v>82</v>
      </c>
      <c r="B82" s="138">
        <v>42.58555321261349</v>
      </c>
      <c r="C82" s="138">
        <v>45.626719586049035</v>
      </c>
      <c r="D82" s="138">
        <v>48.117599304516808</v>
      </c>
      <c r="E82" s="115">
        <f t="shared" si="3"/>
        <v>0.12990429088202549</v>
      </c>
      <c r="F82" s="140">
        <f t="shared" si="4"/>
        <v>5.5320460919033181</v>
      </c>
      <c r="G82" s="140">
        <f t="shared" si="5"/>
        <v>2.4908797184677738</v>
      </c>
    </row>
    <row r="83" spans="1:7">
      <c r="A83" s="136" t="s">
        <v>83</v>
      </c>
      <c r="B83" s="138">
        <v>62.94951690799585</v>
      </c>
      <c r="C83" s="138">
        <v>68.684020860486626</v>
      </c>
      <c r="D83" s="138">
        <v>70.400913539326851</v>
      </c>
      <c r="E83" s="115">
        <f t="shared" si="3"/>
        <v>0.11837098991913826</v>
      </c>
      <c r="F83" s="140">
        <f t="shared" si="4"/>
        <v>7.4513966313310007</v>
      </c>
      <c r="G83" s="140">
        <f t="shared" si="5"/>
        <v>1.7168926788402246</v>
      </c>
    </row>
    <row r="84" spans="1:7">
      <c r="A84" s="136" t="s">
        <v>84</v>
      </c>
      <c r="B84" s="138">
        <v>91.657471896447802</v>
      </c>
      <c r="C84" s="138">
        <v>92.591768954155512</v>
      </c>
      <c r="D84" s="138">
        <v>98.418312348031506</v>
      </c>
      <c r="E84" s="115">
        <f t="shared" si="3"/>
        <v>7.3762021924649229E-2</v>
      </c>
      <c r="F84" s="140">
        <f t="shared" si="4"/>
        <v>6.7608404515837037</v>
      </c>
      <c r="G84" s="140">
        <f t="shared" si="5"/>
        <v>5.8265433938759941</v>
      </c>
    </row>
    <row r="85" spans="1:7">
      <c r="A85" s="136" t="s">
        <v>311</v>
      </c>
      <c r="B85" s="138">
        <v>56.946291408195769</v>
      </c>
      <c r="C85" s="138">
        <v>61.302846394319928</v>
      </c>
      <c r="D85" s="138">
        <v>63.604736729167946</v>
      </c>
      <c r="E85" s="115">
        <f t="shared" si="3"/>
        <v>0.11692500347817009</v>
      </c>
      <c r="F85" s="140">
        <f t="shared" si="4"/>
        <v>6.6584453209721772</v>
      </c>
      <c r="G85" s="140">
        <f t="shared" si="5"/>
        <v>2.301890334848018</v>
      </c>
    </row>
    <row r="86" spans="1:7">
      <c r="A86" s="136" t="s">
        <v>86</v>
      </c>
      <c r="B86" s="138">
        <v>44.227265951128821</v>
      </c>
      <c r="C86" s="138">
        <v>48.011142194036886</v>
      </c>
      <c r="D86" s="138">
        <v>50.238055186600739</v>
      </c>
      <c r="E86" s="115">
        <f t="shared" si="3"/>
        <v>0.13590686890104958</v>
      </c>
      <c r="F86" s="140">
        <f t="shared" si="4"/>
        <v>6.0107892354719183</v>
      </c>
      <c r="G86" s="140">
        <f t="shared" si="5"/>
        <v>2.2269129925638538</v>
      </c>
    </row>
    <row r="87" spans="1:7">
      <c r="A87" s="136" t="s">
        <v>87</v>
      </c>
      <c r="B87" s="138">
        <v>39.913165816068691</v>
      </c>
      <c r="C87" s="138">
        <v>42.311696496733383</v>
      </c>
      <c r="D87" s="138">
        <v>44.626896588520715</v>
      </c>
      <c r="E87" s="115">
        <f t="shared" si="3"/>
        <v>0.11809964647189969</v>
      </c>
      <c r="F87" s="140">
        <f t="shared" si="4"/>
        <v>4.7137307724520241</v>
      </c>
      <c r="G87" s="140">
        <f t="shared" si="5"/>
        <v>2.3152000917873323</v>
      </c>
    </row>
    <row r="88" spans="1:7">
      <c r="A88" s="136" t="s">
        <v>88</v>
      </c>
      <c r="B88" s="138">
        <v>42.489933881495297</v>
      </c>
      <c r="C88" s="138">
        <v>46.11158438205873</v>
      </c>
      <c r="D88" s="138">
        <v>47.819832957709131</v>
      </c>
      <c r="E88" s="115">
        <f t="shared" si="3"/>
        <v>0.12543910026028654</v>
      </c>
      <c r="F88" s="140">
        <f t="shared" si="4"/>
        <v>5.3298990762138345</v>
      </c>
      <c r="G88" s="140">
        <f t="shared" si="5"/>
        <v>1.7082485756504013</v>
      </c>
    </row>
    <row r="89" spans="1:7" ht="15" thickBot="1">
      <c r="A89" s="136" t="s">
        <v>312</v>
      </c>
      <c r="B89" s="138">
        <v>108.69680678985328</v>
      </c>
      <c r="C89" s="138">
        <v>125.25746130457627</v>
      </c>
      <c r="D89" s="138">
        <v>127.88343430304822</v>
      </c>
      <c r="E89" s="115">
        <f t="shared" si="3"/>
        <v>0.17651509809565064</v>
      </c>
      <c r="F89" s="140">
        <f t="shared" si="4"/>
        <v>19.186627513194935</v>
      </c>
      <c r="G89" s="140">
        <f t="shared" si="5"/>
        <v>2.6259729984719513</v>
      </c>
    </row>
    <row r="90" spans="1:7" ht="15" thickBot="1">
      <c r="A90" s="141" t="s">
        <v>174</v>
      </c>
      <c r="B90" s="142">
        <v>59.015228260964967</v>
      </c>
      <c r="C90" s="142">
        <v>66.772648842367445</v>
      </c>
      <c r="D90" s="142">
        <v>69.164359185022761</v>
      </c>
      <c r="E90" s="117">
        <f t="shared" si="3"/>
        <v>0.17197478046138193</v>
      </c>
      <c r="F90" s="143">
        <f t="shared" si="4"/>
        <v>10.149130924057793</v>
      </c>
      <c r="G90" s="143">
        <f t="shared" si="5"/>
        <v>2.3917103426553155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2060"/>
  </sheetPr>
  <dimension ref="A1:I84"/>
  <sheetViews>
    <sheetView tabSelected="1" workbookViewId="0">
      <selection activeCell="F1" sqref="F1"/>
    </sheetView>
  </sheetViews>
  <sheetFormatPr defaultRowHeight="14.5"/>
  <cols>
    <col min="1" max="1" width="16.08984375" customWidth="1"/>
    <col min="5" max="5" width="32.7265625" customWidth="1"/>
    <col min="6" max="6" width="32.1796875" customWidth="1"/>
    <col min="7" max="7" width="30.54296875" customWidth="1"/>
    <col min="8" max="8" width="30" customWidth="1"/>
    <col min="9" max="9" width="33.453125" customWidth="1"/>
  </cols>
  <sheetData>
    <row r="1" spans="1:9" ht="49.5" customHeight="1" thickBot="1">
      <c r="A1" s="133" t="s">
        <v>175</v>
      </c>
      <c r="B1" s="128">
        <v>41821</v>
      </c>
      <c r="C1" s="128">
        <v>42156</v>
      </c>
      <c r="D1" s="128">
        <v>42186</v>
      </c>
      <c r="E1" s="157" t="s">
        <v>314</v>
      </c>
      <c r="F1" s="157" t="s">
        <v>315</v>
      </c>
      <c r="G1" s="129" t="s">
        <v>293</v>
      </c>
      <c r="H1" s="130" t="s">
        <v>294</v>
      </c>
      <c r="I1" s="131" t="s">
        <v>295</v>
      </c>
    </row>
    <row r="2" spans="1:9">
      <c r="A2" s="144" t="s">
        <v>176</v>
      </c>
      <c r="B2" s="146">
        <v>57.7753767492691</v>
      </c>
      <c r="C2" s="148">
        <v>61.607608766224033</v>
      </c>
      <c r="D2" s="148">
        <v>64.257177892740572</v>
      </c>
      <c r="E2" s="150">
        <v>65.960608039654034</v>
      </c>
      <c r="F2" s="150">
        <v>58.541285084145755</v>
      </c>
      <c r="G2" s="114">
        <f>(D2-B2)/B2</f>
        <v>0.11218968197474319</v>
      </c>
      <c r="H2" s="150">
        <f>(D2-B2)</f>
        <v>6.481801143471472</v>
      </c>
      <c r="I2" s="150">
        <f>(D2-C2)</f>
        <v>2.6495691265165391</v>
      </c>
    </row>
    <row r="3" spans="1:9">
      <c r="A3" s="145" t="s">
        <v>177</v>
      </c>
      <c r="B3" s="147">
        <v>56.176224855446563</v>
      </c>
      <c r="C3" s="149">
        <v>52.39787848299823</v>
      </c>
      <c r="D3" s="149">
        <v>55.674766724013011</v>
      </c>
      <c r="E3" s="155">
        <v>56.141355978800419</v>
      </c>
      <c r="F3" s="155">
        <v>53.270645373446435</v>
      </c>
      <c r="G3" s="115">
        <f t="shared" ref="G3:G66" si="0">(D3-B3)/B3</f>
        <v>-8.9265188738458408E-3</v>
      </c>
      <c r="H3" s="151">
        <f t="shared" ref="H3:H66" si="1">(D3-B3)</f>
        <v>-0.50145813143355156</v>
      </c>
      <c r="I3" s="151">
        <f t="shared" ref="I3:I66" si="2">(D3-C3)</f>
        <v>3.276888241014781</v>
      </c>
    </row>
    <row r="4" spans="1:9">
      <c r="A4" s="145" t="s">
        <v>178</v>
      </c>
      <c r="B4" s="147">
        <v>50.90839859064247</v>
      </c>
      <c r="C4" s="149">
        <v>54.618714219812965</v>
      </c>
      <c r="D4" s="149">
        <v>55.991202982711961</v>
      </c>
      <c r="E4" s="155">
        <v>56.903030819047238</v>
      </c>
      <c r="F4" s="155">
        <v>52.150598182842813</v>
      </c>
      <c r="G4" s="115">
        <f t="shared" si="0"/>
        <v>9.9842158323239158E-2</v>
      </c>
      <c r="H4" s="151">
        <f t="shared" si="1"/>
        <v>5.082804392069491</v>
      </c>
      <c r="I4" s="151">
        <f t="shared" si="2"/>
        <v>1.3724887628989961</v>
      </c>
    </row>
    <row r="5" spans="1:9">
      <c r="A5" s="145" t="s">
        <v>179</v>
      </c>
      <c r="B5" s="147">
        <v>52.059858079372162</v>
      </c>
      <c r="C5" s="149">
        <v>54.839600182053708</v>
      </c>
      <c r="D5" s="149">
        <v>56.090737604844627</v>
      </c>
      <c r="E5" s="155">
        <v>56.492410707001483</v>
      </c>
      <c r="F5" s="155">
        <v>53.023872926886241</v>
      </c>
      <c r="G5" s="115">
        <f t="shared" si="0"/>
        <v>7.742778551810213E-2</v>
      </c>
      <c r="H5" s="151">
        <f t="shared" si="1"/>
        <v>4.0308795254724643</v>
      </c>
      <c r="I5" s="151">
        <f t="shared" si="2"/>
        <v>1.2511374227909187</v>
      </c>
    </row>
    <row r="6" spans="1:9">
      <c r="A6" s="145" t="s">
        <v>181</v>
      </c>
      <c r="B6" s="147">
        <v>51.16039278714625</v>
      </c>
      <c r="C6" s="149">
        <v>54.180215158520951</v>
      </c>
      <c r="D6" s="149">
        <v>55.689233201404178</v>
      </c>
      <c r="E6" s="155">
        <v>57.763249613083268</v>
      </c>
      <c r="F6" s="155">
        <v>48.941163642707608</v>
      </c>
      <c r="G6" s="115">
        <f t="shared" si="0"/>
        <v>8.8522393350267098E-2</v>
      </c>
      <c r="H6" s="151">
        <f t="shared" si="1"/>
        <v>4.5288404142579282</v>
      </c>
      <c r="I6" s="151">
        <f t="shared" si="2"/>
        <v>1.5090180428832269</v>
      </c>
    </row>
    <row r="7" spans="1:9">
      <c r="A7" s="145" t="s">
        <v>182</v>
      </c>
      <c r="B7" s="147">
        <v>67.259627855349592</v>
      </c>
      <c r="C7" s="149">
        <v>70.55996786553122</v>
      </c>
      <c r="D7" s="149">
        <v>72.802983962124102</v>
      </c>
      <c r="E7" s="155">
        <v>75.058311351348991</v>
      </c>
      <c r="F7" s="155">
        <v>67.373714054895387</v>
      </c>
      <c r="G7" s="115">
        <f t="shared" si="0"/>
        <v>8.2417287807422968E-2</v>
      </c>
      <c r="H7" s="151">
        <f t="shared" si="1"/>
        <v>5.5433561067745103</v>
      </c>
      <c r="I7" s="151">
        <f t="shared" si="2"/>
        <v>2.243016096592882</v>
      </c>
    </row>
    <row r="8" spans="1:9">
      <c r="A8" s="145" t="s">
        <v>183</v>
      </c>
      <c r="B8" s="147">
        <v>59.152527661770975</v>
      </c>
      <c r="C8" s="149">
        <v>61.286854618254949</v>
      </c>
      <c r="D8" s="149">
        <v>65.512479942364152</v>
      </c>
      <c r="E8" s="155">
        <v>67.160475661554528</v>
      </c>
      <c r="F8" s="155">
        <v>61.555471208201126</v>
      </c>
      <c r="G8" s="115">
        <f t="shared" si="0"/>
        <v>0.10751784466352533</v>
      </c>
      <c r="H8" s="151">
        <f t="shared" si="1"/>
        <v>6.359952280593177</v>
      </c>
      <c r="I8" s="151">
        <f t="shared" si="2"/>
        <v>4.2256253241092026</v>
      </c>
    </row>
    <row r="9" spans="1:9">
      <c r="A9" s="145" t="s">
        <v>185</v>
      </c>
      <c r="B9" s="147">
        <v>64.698843860657973</v>
      </c>
      <c r="C9" s="149">
        <v>67.643968915454678</v>
      </c>
      <c r="D9" s="149">
        <v>67.313180452804446</v>
      </c>
      <c r="E9" s="155">
        <v>70.287700592547239</v>
      </c>
      <c r="F9" s="155">
        <v>53.822755284486433</v>
      </c>
      <c r="G9" s="115">
        <f t="shared" si="0"/>
        <v>4.0407779121632743E-2</v>
      </c>
      <c r="H9" s="151">
        <f t="shared" si="1"/>
        <v>2.6143365921464721</v>
      </c>
      <c r="I9" s="151">
        <f t="shared" si="2"/>
        <v>-0.33078846265023287</v>
      </c>
    </row>
    <row r="10" spans="1:9">
      <c r="A10" s="145" t="s">
        <v>186</v>
      </c>
      <c r="B10" s="147">
        <v>52.071619611579777</v>
      </c>
      <c r="C10" s="149">
        <v>55.82942570003005</v>
      </c>
      <c r="D10" s="149">
        <v>57.930513544001435</v>
      </c>
      <c r="E10" s="155">
        <v>59.505092792270688</v>
      </c>
      <c r="F10" s="155">
        <v>53.974034002291653</v>
      </c>
      <c r="G10" s="115">
        <f t="shared" si="0"/>
        <v>0.11251606875540217</v>
      </c>
      <c r="H10" s="151">
        <f t="shared" si="1"/>
        <v>5.8588939324216582</v>
      </c>
      <c r="I10" s="151">
        <f t="shared" si="2"/>
        <v>2.1010878439713849</v>
      </c>
    </row>
    <row r="11" spans="1:9">
      <c r="A11" s="145" t="s">
        <v>187</v>
      </c>
      <c r="B11" s="147">
        <v>54.920469257440118</v>
      </c>
      <c r="C11" s="149">
        <v>58.047886837080682</v>
      </c>
      <c r="D11" s="149">
        <v>61.408052405337699</v>
      </c>
      <c r="E11" s="155">
        <v>63.950925787190627</v>
      </c>
      <c r="F11" s="155">
        <v>54.171482581454072</v>
      </c>
      <c r="G11" s="115">
        <f t="shared" si="0"/>
        <v>0.11812687028377317</v>
      </c>
      <c r="H11" s="151">
        <f t="shared" si="1"/>
        <v>6.4875831478975812</v>
      </c>
      <c r="I11" s="151">
        <f t="shared" si="2"/>
        <v>3.3601655682570168</v>
      </c>
    </row>
    <row r="12" spans="1:9">
      <c r="A12" s="145" t="s">
        <v>191</v>
      </c>
      <c r="B12" s="147">
        <v>62.48373624857134</v>
      </c>
      <c r="C12" s="149">
        <v>69.744726619020483</v>
      </c>
      <c r="D12" s="149">
        <v>69.124778099106081</v>
      </c>
      <c r="E12" s="155">
        <v>74.016901667094373</v>
      </c>
      <c r="F12" s="155">
        <v>54.770437275490465</v>
      </c>
      <c r="G12" s="115">
        <f t="shared" si="0"/>
        <v>0.10628432691853611</v>
      </c>
      <c r="H12" s="151">
        <f t="shared" si="1"/>
        <v>6.6410418505347408</v>
      </c>
      <c r="I12" s="151">
        <f t="shared" si="2"/>
        <v>-0.61994851991440214</v>
      </c>
    </row>
    <row r="13" spans="1:9">
      <c r="A13" s="145" t="s">
        <v>192</v>
      </c>
      <c r="B13" s="147">
        <v>54.236237596846543</v>
      </c>
      <c r="C13" s="149">
        <v>57.270277804712499</v>
      </c>
      <c r="D13" s="149">
        <v>58.839426845283199</v>
      </c>
      <c r="E13" s="155">
        <v>60.357357549529951</v>
      </c>
      <c r="F13" s="155">
        <v>49.721467440268121</v>
      </c>
      <c r="G13" s="115">
        <f t="shared" si="0"/>
        <v>8.4872945698288987E-2</v>
      </c>
      <c r="H13" s="151">
        <f t="shared" si="1"/>
        <v>4.6031892484366566</v>
      </c>
      <c r="I13" s="151">
        <f t="shared" si="2"/>
        <v>1.5691490405707</v>
      </c>
    </row>
    <row r="14" spans="1:9">
      <c r="A14" s="145" t="s">
        <v>193</v>
      </c>
      <c r="B14" s="147">
        <v>54.28081603435934</v>
      </c>
      <c r="C14" s="149">
        <v>56.005096857348647</v>
      </c>
      <c r="D14" s="149">
        <v>59.331781066237816</v>
      </c>
      <c r="E14" s="155">
        <v>59.944803691732709</v>
      </c>
      <c r="F14" s="155">
        <v>54.275204882301658</v>
      </c>
      <c r="G14" s="115">
        <f t="shared" si="0"/>
        <v>9.3052488906601075E-2</v>
      </c>
      <c r="H14" s="151">
        <f t="shared" si="1"/>
        <v>5.0509650318784765</v>
      </c>
      <c r="I14" s="151">
        <f t="shared" si="2"/>
        <v>3.3266842088891693</v>
      </c>
    </row>
    <row r="15" spans="1:9">
      <c r="A15" s="145" t="s">
        <v>194</v>
      </c>
      <c r="B15" s="147">
        <v>53.560439582977267</v>
      </c>
      <c r="C15" s="149">
        <v>59.431505992443768</v>
      </c>
      <c r="D15" s="149">
        <v>60.016281812081317</v>
      </c>
      <c r="E15" s="155">
        <v>63.203130023580371</v>
      </c>
      <c r="F15" s="155">
        <v>52.22119049793816</v>
      </c>
      <c r="G15" s="115">
        <f t="shared" si="0"/>
        <v>0.12053377977046821</v>
      </c>
      <c r="H15" s="151">
        <f t="shared" si="1"/>
        <v>6.45584222910405</v>
      </c>
      <c r="I15" s="151">
        <f t="shared" si="2"/>
        <v>0.58477581963754943</v>
      </c>
    </row>
    <row r="16" spans="1:9">
      <c r="A16" s="145" t="s">
        <v>195</v>
      </c>
      <c r="B16" s="147">
        <v>53.40939180847532</v>
      </c>
      <c r="C16" s="149">
        <v>57.01035513529618</v>
      </c>
      <c r="D16" s="149">
        <v>58.855820284775284</v>
      </c>
      <c r="E16" s="155">
        <v>61.841018495579704</v>
      </c>
      <c r="F16" s="155">
        <v>49.385164856637907</v>
      </c>
      <c r="G16" s="115">
        <f t="shared" si="0"/>
        <v>0.10197510759588339</v>
      </c>
      <c r="H16" s="151">
        <f t="shared" si="1"/>
        <v>5.446428476299964</v>
      </c>
      <c r="I16" s="151">
        <f t="shared" si="2"/>
        <v>1.8454651494791037</v>
      </c>
    </row>
    <row r="17" spans="1:9">
      <c r="A17" s="145" t="s">
        <v>196</v>
      </c>
      <c r="B17" s="147">
        <v>63.130096370937991</v>
      </c>
      <c r="C17" s="149">
        <v>68.204498704833725</v>
      </c>
      <c r="D17" s="149">
        <v>71.819006765068906</v>
      </c>
      <c r="E17" s="155">
        <v>76.416144043235363</v>
      </c>
      <c r="F17" s="155">
        <v>60.413451964212321</v>
      </c>
      <c r="G17" s="115">
        <f t="shared" si="0"/>
        <v>0.13763499334892293</v>
      </c>
      <c r="H17" s="151">
        <f t="shared" si="1"/>
        <v>8.6889103941309145</v>
      </c>
      <c r="I17" s="151">
        <f t="shared" si="2"/>
        <v>3.6145080602351811</v>
      </c>
    </row>
    <row r="18" spans="1:9">
      <c r="A18" s="145" t="s">
        <v>197</v>
      </c>
      <c r="B18" s="147">
        <v>57.530699902629017</v>
      </c>
      <c r="C18" s="149">
        <v>60.27242374120479</v>
      </c>
      <c r="D18" s="149">
        <v>62.858058676230925</v>
      </c>
      <c r="E18" s="155">
        <v>66.986383189776319</v>
      </c>
      <c r="F18" s="155">
        <v>52.397477831323684</v>
      </c>
      <c r="G18" s="115">
        <f t="shared" si="0"/>
        <v>9.2600277462615413E-2</v>
      </c>
      <c r="H18" s="151">
        <f t="shared" si="1"/>
        <v>5.3273587736019081</v>
      </c>
      <c r="I18" s="151">
        <f t="shared" si="2"/>
        <v>2.5856349350261354</v>
      </c>
    </row>
    <row r="19" spans="1:9">
      <c r="A19" s="145" t="s">
        <v>198</v>
      </c>
      <c r="B19" s="147">
        <v>55.895610365756134</v>
      </c>
      <c r="C19" s="149">
        <v>59.19243108033303</v>
      </c>
      <c r="D19" s="149">
        <v>61.522475197991298</v>
      </c>
      <c r="E19" s="155">
        <v>62.908096868736109</v>
      </c>
      <c r="F19" s="155">
        <v>56.671960519142125</v>
      </c>
      <c r="G19" s="115">
        <f t="shared" si="0"/>
        <v>0.10066738327778248</v>
      </c>
      <c r="H19" s="151">
        <f t="shared" si="1"/>
        <v>5.6268648322351638</v>
      </c>
      <c r="I19" s="151">
        <f t="shared" si="2"/>
        <v>2.330044117658268</v>
      </c>
    </row>
    <row r="20" spans="1:9">
      <c r="A20" s="145" t="s">
        <v>199</v>
      </c>
      <c r="B20" s="147">
        <v>49.63425708437785</v>
      </c>
      <c r="C20" s="149">
        <v>52.809806601559508</v>
      </c>
      <c r="D20" s="149">
        <v>55.389020738151451</v>
      </c>
      <c r="E20" s="155">
        <v>56.695538263967642</v>
      </c>
      <c r="F20" s="155">
        <v>50.743277642223426</v>
      </c>
      <c r="G20" s="115">
        <f t="shared" si="0"/>
        <v>0.11594338249065655</v>
      </c>
      <c r="H20" s="151">
        <f t="shared" si="1"/>
        <v>5.7547636537736011</v>
      </c>
      <c r="I20" s="151">
        <f t="shared" si="2"/>
        <v>2.5792141365919434</v>
      </c>
    </row>
    <row r="21" spans="1:9">
      <c r="A21" s="145" t="s">
        <v>200</v>
      </c>
      <c r="B21" s="147">
        <v>51.18748863110833</v>
      </c>
      <c r="C21" s="149">
        <v>54.537259357095394</v>
      </c>
      <c r="D21" s="149">
        <v>56.835090144962848</v>
      </c>
      <c r="E21" s="155">
        <v>59.240327136371562</v>
      </c>
      <c r="F21" s="155">
        <v>51.879689886260977</v>
      </c>
      <c r="G21" s="115">
        <f t="shared" si="0"/>
        <v>0.11033167801129989</v>
      </c>
      <c r="H21" s="151">
        <f t="shared" si="1"/>
        <v>5.6476015138545179</v>
      </c>
      <c r="I21" s="151">
        <f t="shared" si="2"/>
        <v>2.2978307878674542</v>
      </c>
    </row>
    <row r="22" spans="1:9">
      <c r="A22" s="145" t="s">
        <v>113</v>
      </c>
      <c r="B22" s="147">
        <v>53.870624515093894</v>
      </c>
      <c r="C22" s="149">
        <v>56.672378357961392</v>
      </c>
      <c r="D22" s="149">
        <v>59.048148001827499</v>
      </c>
      <c r="E22" s="155">
        <v>59.541570133618897</v>
      </c>
      <c r="F22" s="155">
        <v>56.543436470954916</v>
      </c>
      <c r="G22" s="115">
        <f t="shared" si="0"/>
        <v>9.6110329763912913E-2</v>
      </c>
      <c r="H22" s="151">
        <f t="shared" si="1"/>
        <v>5.1775234867336053</v>
      </c>
      <c r="I22" s="151">
        <f t="shared" si="2"/>
        <v>2.3757696438661071</v>
      </c>
    </row>
    <row r="23" spans="1:9">
      <c r="A23" s="145" t="s">
        <v>202</v>
      </c>
      <c r="B23" s="147">
        <v>51.650617497699109</v>
      </c>
      <c r="C23" s="149">
        <v>55.219654833126434</v>
      </c>
      <c r="D23" s="149">
        <v>57.284736653439388</v>
      </c>
      <c r="E23" s="155">
        <v>59.673657111616244</v>
      </c>
      <c r="F23" s="155">
        <v>52.618339104828991</v>
      </c>
      <c r="G23" s="115">
        <f t="shared" si="0"/>
        <v>0.10908135136992822</v>
      </c>
      <c r="H23" s="151">
        <f t="shared" si="1"/>
        <v>5.6341191557402794</v>
      </c>
      <c r="I23" s="151">
        <f t="shared" si="2"/>
        <v>2.0650818203129546</v>
      </c>
    </row>
    <row r="24" spans="1:9">
      <c r="A24" s="145" t="s">
        <v>203</v>
      </c>
      <c r="B24" s="147">
        <v>53.929577021371159</v>
      </c>
      <c r="C24" s="149">
        <v>57.042961835537476</v>
      </c>
      <c r="D24" s="149">
        <v>59.210186671403136</v>
      </c>
      <c r="E24" s="155">
        <v>60.395701841063449</v>
      </c>
      <c r="F24" s="155">
        <v>53.030139756037947</v>
      </c>
      <c r="G24" s="115">
        <f t="shared" si="0"/>
        <v>9.7916763707221036E-2</v>
      </c>
      <c r="H24" s="151">
        <f t="shared" si="1"/>
        <v>5.2806096500319768</v>
      </c>
      <c r="I24" s="151">
        <f t="shared" si="2"/>
        <v>2.1672248358656603</v>
      </c>
    </row>
    <row r="25" spans="1:9">
      <c r="A25" s="145" t="s">
        <v>204</v>
      </c>
      <c r="B25" s="147">
        <v>58.857553960987609</v>
      </c>
      <c r="C25" s="149">
        <v>62.895833992117588</v>
      </c>
      <c r="D25" s="149">
        <v>65.0903783222074</v>
      </c>
      <c r="E25" s="155">
        <v>67.345072951614313</v>
      </c>
      <c r="F25" s="155">
        <v>55.060681560453929</v>
      </c>
      <c r="G25" s="115">
        <f t="shared" si="0"/>
        <v>0.1058967616179068</v>
      </c>
      <c r="H25" s="151">
        <f t="shared" si="1"/>
        <v>6.2328243612197909</v>
      </c>
      <c r="I25" s="151">
        <f t="shared" si="2"/>
        <v>2.194544330089812</v>
      </c>
    </row>
    <row r="26" spans="1:9">
      <c r="A26" s="145" t="s">
        <v>205</v>
      </c>
      <c r="B26" s="147">
        <v>56.421633284103208</v>
      </c>
      <c r="C26" s="149">
        <v>60.602215429922808</v>
      </c>
      <c r="D26" s="149">
        <v>61.731130993347101</v>
      </c>
      <c r="E26" s="155">
        <v>62.141711301454244</v>
      </c>
      <c r="F26" s="155">
        <v>59.657604041541902</v>
      </c>
      <c r="G26" s="115">
        <f t="shared" si="0"/>
        <v>9.4103934966020264E-2</v>
      </c>
      <c r="H26" s="151">
        <f t="shared" si="1"/>
        <v>5.3094977092438924</v>
      </c>
      <c r="I26" s="151">
        <f t="shared" si="2"/>
        <v>1.1289155634242931</v>
      </c>
    </row>
    <row r="27" spans="1:9">
      <c r="A27" s="145" t="s">
        <v>206</v>
      </c>
      <c r="B27" s="147">
        <v>64.190899127203707</v>
      </c>
      <c r="C27" s="149">
        <v>69.936422272666505</v>
      </c>
      <c r="D27" s="149">
        <v>70.210874229733037</v>
      </c>
      <c r="E27" s="155">
        <v>74.992151156139741</v>
      </c>
      <c r="F27" s="155">
        <v>57.909176458824554</v>
      </c>
      <c r="G27" s="115">
        <f t="shared" si="0"/>
        <v>9.3782377009548709E-2</v>
      </c>
      <c r="H27" s="151">
        <f t="shared" si="1"/>
        <v>6.0199751025293295</v>
      </c>
      <c r="I27" s="151">
        <f t="shared" si="2"/>
        <v>0.2744519570665318</v>
      </c>
    </row>
    <row r="28" spans="1:9">
      <c r="A28" s="145" t="s">
        <v>207</v>
      </c>
      <c r="B28" s="147">
        <v>51.627302599127958</v>
      </c>
      <c r="C28" s="149">
        <v>55.274268142891145</v>
      </c>
      <c r="D28" s="149">
        <v>57.940653619939603</v>
      </c>
      <c r="E28" s="155">
        <v>57.848173169997338</v>
      </c>
      <c r="F28" s="155">
        <v>58.463302954420378</v>
      </c>
      <c r="G28" s="115">
        <f t="shared" si="0"/>
        <v>0.12228705942344321</v>
      </c>
      <c r="H28" s="151">
        <f t="shared" si="1"/>
        <v>6.3133510208116448</v>
      </c>
      <c r="I28" s="151">
        <f t="shared" si="2"/>
        <v>2.6663854770484576</v>
      </c>
    </row>
    <row r="29" spans="1:9">
      <c r="A29" s="145" t="s">
        <v>208</v>
      </c>
      <c r="B29" s="147">
        <v>48.34709056217541</v>
      </c>
      <c r="C29" s="149">
        <v>51.685146241745315</v>
      </c>
      <c r="D29" s="149">
        <v>53.584206409649468</v>
      </c>
      <c r="E29" s="155">
        <v>55.530494691664785</v>
      </c>
      <c r="F29" s="155">
        <v>48.866241623837098</v>
      </c>
      <c r="G29" s="115">
        <f t="shared" si="0"/>
        <v>0.10832328867316252</v>
      </c>
      <c r="H29" s="151">
        <f t="shared" si="1"/>
        <v>5.2371158474740582</v>
      </c>
      <c r="I29" s="151">
        <f t="shared" si="2"/>
        <v>1.8990601679041532</v>
      </c>
    </row>
    <row r="30" spans="1:9">
      <c r="A30" s="145" t="s">
        <v>209</v>
      </c>
      <c r="B30" s="147">
        <v>53.757585784180776</v>
      </c>
      <c r="C30" s="149">
        <v>60.778630266078537</v>
      </c>
      <c r="D30" s="149">
        <v>59.250221763232304</v>
      </c>
      <c r="E30" s="155">
        <v>61.611313040999327</v>
      </c>
      <c r="F30" s="155">
        <v>49.626150453579115</v>
      </c>
      <c r="G30" s="115">
        <f t="shared" si="0"/>
        <v>0.10217415642701431</v>
      </c>
      <c r="H30" s="151">
        <f t="shared" si="1"/>
        <v>5.4926359790515278</v>
      </c>
      <c r="I30" s="151">
        <f t="shared" si="2"/>
        <v>-1.5284085028462329</v>
      </c>
    </row>
    <row r="31" spans="1:9">
      <c r="A31" s="145" t="s">
        <v>210</v>
      </c>
      <c r="B31" s="147">
        <v>55.06666982226114</v>
      </c>
      <c r="C31" s="149">
        <v>56.378266485609245</v>
      </c>
      <c r="D31" s="149">
        <v>57.875551848559006</v>
      </c>
      <c r="E31" s="155">
        <v>59.592153381726682</v>
      </c>
      <c r="F31" s="155">
        <v>49.317124465089059</v>
      </c>
      <c r="G31" s="115">
        <f t="shared" si="0"/>
        <v>5.1008750581142875E-2</v>
      </c>
      <c r="H31" s="151">
        <f t="shared" si="1"/>
        <v>2.8088820262978658</v>
      </c>
      <c r="I31" s="151">
        <f t="shared" si="2"/>
        <v>1.4972853629497607</v>
      </c>
    </row>
    <row r="32" spans="1:9">
      <c r="A32" s="145" t="s">
        <v>211</v>
      </c>
      <c r="B32" s="147">
        <v>59.522864174040514</v>
      </c>
      <c r="C32" s="149">
        <v>59.68435640470571</v>
      </c>
      <c r="D32" s="149">
        <v>65.486069556418187</v>
      </c>
      <c r="E32" s="155">
        <v>67.740339404027381</v>
      </c>
      <c r="F32" s="155">
        <v>55.431525951231919</v>
      </c>
      <c r="G32" s="115">
        <f t="shared" si="0"/>
        <v>0.10018344152495241</v>
      </c>
      <c r="H32" s="151">
        <f t="shared" si="1"/>
        <v>5.9632053823776729</v>
      </c>
      <c r="I32" s="151">
        <f t="shared" si="2"/>
        <v>5.8017131517124767</v>
      </c>
    </row>
    <row r="33" spans="1:9">
      <c r="A33" s="145" t="s">
        <v>213</v>
      </c>
      <c r="B33" s="147">
        <v>51.395961677045634</v>
      </c>
      <c r="C33" s="149">
        <v>56.789316375496114</v>
      </c>
      <c r="D33" s="149">
        <v>57.10386863362374</v>
      </c>
      <c r="E33" s="155">
        <v>59.467653785555761</v>
      </c>
      <c r="F33" s="155">
        <v>51.018155449906224</v>
      </c>
      <c r="G33" s="115">
        <f t="shared" si="0"/>
        <v>0.11105749888375688</v>
      </c>
      <c r="H33" s="151">
        <f t="shared" si="1"/>
        <v>5.7079069565781069</v>
      </c>
      <c r="I33" s="151">
        <f t="shared" si="2"/>
        <v>0.31455225812762677</v>
      </c>
    </row>
    <row r="34" spans="1:9">
      <c r="A34" s="145" t="s">
        <v>231</v>
      </c>
      <c r="B34" s="147">
        <v>56.170398355403243</v>
      </c>
      <c r="C34" s="149">
        <v>59.161944437666051</v>
      </c>
      <c r="D34" s="149">
        <v>62.039661104046985</v>
      </c>
      <c r="E34" s="155">
        <v>63.741971062877717</v>
      </c>
      <c r="F34" s="155">
        <v>56.287846662896676</v>
      </c>
      <c r="G34" s="115">
        <f t="shared" si="0"/>
        <v>0.10449031732884542</v>
      </c>
      <c r="H34" s="151">
        <f t="shared" si="1"/>
        <v>5.8692627486437416</v>
      </c>
      <c r="I34" s="151">
        <f t="shared" si="2"/>
        <v>2.8777166663809339</v>
      </c>
    </row>
    <row r="35" spans="1:9">
      <c r="A35" s="145" t="s">
        <v>214</v>
      </c>
      <c r="B35" s="147">
        <v>68.909260333447577</v>
      </c>
      <c r="C35" s="149">
        <v>75.253663423756251</v>
      </c>
      <c r="D35" s="149">
        <v>77.708724006126914</v>
      </c>
      <c r="E35" s="155">
        <v>77.741477757542853</v>
      </c>
      <c r="F35" s="155">
        <v>77.634469539015583</v>
      </c>
      <c r="G35" s="115">
        <f t="shared" si="0"/>
        <v>0.12769638841135844</v>
      </c>
      <c r="H35" s="151">
        <f t="shared" si="1"/>
        <v>8.7994636726793374</v>
      </c>
      <c r="I35" s="151">
        <f t="shared" si="2"/>
        <v>2.4550605823706633</v>
      </c>
    </row>
    <row r="36" spans="1:9">
      <c r="A36" s="145" t="s">
        <v>215</v>
      </c>
      <c r="B36" s="147">
        <v>61.97802257700944</v>
      </c>
      <c r="C36" s="149">
        <v>67.095511128921075</v>
      </c>
      <c r="D36" s="149">
        <v>69.683629642128849</v>
      </c>
      <c r="E36" s="155">
        <v>73.298055016527016</v>
      </c>
      <c r="F36" s="155">
        <v>61.595147751014466</v>
      </c>
      <c r="G36" s="115">
        <f t="shared" si="0"/>
        <v>0.12432805605478901</v>
      </c>
      <c r="H36" s="151">
        <f t="shared" si="1"/>
        <v>7.7056070651194091</v>
      </c>
      <c r="I36" s="151">
        <f t="shared" si="2"/>
        <v>2.5881185132077746</v>
      </c>
    </row>
    <row r="37" spans="1:9">
      <c r="A37" s="145" t="s">
        <v>219</v>
      </c>
      <c r="B37" s="147">
        <v>53.792787819576752</v>
      </c>
      <c r="C37" s="149">
        <v>57.383444958910779</v>
      </c>
      <c r="D37" s="149">
        <v>58.097016902645549</v>
      </c>
      <c r="E37" s="155">
        <v>58.17787973414557</v>
      </c>
      <c r="F37" s="155">
        <v>57.635871548473425</v>
      </c>
      <c r="G37" s="115">
        <f t="shared" si="0"/>
        <v>8.0014984490213839E-2</v>
      </c>
      <c r="H37" s="151">
        <f t="shared" si="1"/>
        <v>4.3042290830687975</v>
      </c>
      <c r="I37" s="151">
        <f t="shared" si="2"/>
        <v>0.71357194373477029</v>
      </c>
    </row>
    <row r="38" spans="1:9">
      <c r="A38" s="145" t="s">
        <v>220</v>
      </c>
      <c r="B38" s="147">
        <v>52.006868791896089</v>
      </c>
      <c r="C38" s="149">
        <v>57.566028027959909</v>
      </c>
      <c r="D38" s="149">
        <v>58.331146500533144</v>
      </c>
      <c r="E38" s="155">
        <v>60.791295459104987</v>
      </c>
      <c r="F38" s="155">
        <v>49.88139838418013</v>
      </c>
      <c r="G38" s="115">
        <f t="shared" si="0"/>
        <v>0.12160466214459981</v>
      </c>
      <c r="H38" s="151">
        <f t="shared" si="1"/>
        <v>6.3242777086370552</v>
      </c>
      <c r="I38" s="151">
        <f t="shared" si="2"/>
        <v>0.76511847257323495</v>
      </c>
    </row>
    <row r="39" spans="1:9">
      <c r="A39" s="145" t="s">
        <v>221</v>
      </c>
      <c r="B39" s="147">
        <v>54.539105698028628</v>
      </c>
      <c r="C39" s="149">
        <v>60.331392419674621</v>
      </c>
      <c r="D39" s="149">
        <v>60.596588684834913</v>
      </c>
      <c r="E39" s="155">
        <v>61.709293763689217</v>
      </c>
      <c r="F39" s="155">
        <v>55.700021388458275</v>
      </c>
      <c r="G39" s="115">
        <f t="shared" si="0"/>
        <v>0.11106678243580438</v>
      </c>
      <c r="H39" s="151">
        <f t="shared" si="1"/>
        <v>6.0574829868062849</v>
      </c>
      <c r="I39" s="151">
        <f t="shared" si="2"/>
        <v>0.26519626516029149</v>
      </c>
    </row>
    <row r="40" spans="1:9">
      <c r="A40" s="145" t="s">
        <v>131</v>
      </c>
      <c r="B40" s="147">
        <v>61.820125167924104</v>
      </c>
      <c r="C40" s="149">
        <v>66.879212833582613</v>
      </c>
      <c r="D40" s="149">
        <v>67.496190383420625</v>
      </c>
      <c r="E40" s="155">
        <v>73.369827105698661</v>
      </c>
      <c r="F40" s="155">
        <v>54.521326192200661</v>
      </c>
      <c r="G40" s="115">
        <f t="shared" si="0"/>
        <v>9.1815815643828486E-2</v>
      </c>
      <c r="H40" s="151">
        <f t="shared" si="1"/>
        <v>5.6760652154965214</v>
      </c>
      <c r="I40" s="151">
        <f t="shared" si="2"/>
        <v>0.6169775498380119</v>
      </c>
    </row>
    <row r="41" spans="1:9">
      <c r="A41" s="145" t="s">
        <v>224</v>
      </c>
      <c r="B41" s="147">
        <v>52.964254525888052</v>
      </c>
      <c r="C41" s="149">
        <v>62.857455922830859</v>
      </c>
      <c r="D41" s="149">
        <v>60.31923160036736</v>
      </c>
      <c r="E41" s="155">
        <v>62.424346633758397</v>
      </c>
      <c r="F41" s="155">
        <v>50.67539385411694</v>
      </c>
      <c r="G41" s="115">
        <f t="shared" si="0"/>
        <v>0.13886681008385224</v>
      </c>
      <c r="H41" s="151">
        <f t="shared" si="1"/>
        <v>7.3549770744793079</v>
      </c>
      <c r="I41" s="151">
        <f t="shared" si="2"/>
        <v>-2.538224322463499</v>
      </c>
    </row>
    <row r="42" spans="1:9">
      <c r="A42" s="145" t="s">
        <v>225</v>
      </c>
      <c r="B42" s="147">
        <v>77.986344411526687</v>
      </c>
      <c r="C42" s="149">
        <v>85.733369244998528</v>
      </c>
      <c r="D42" s="149">
        <v>87.483636726191051</v>
      </c>
      <c r="E42" s="155">
        <v>92.026049467890346</v>
      </c>
      <c r="F42" s="155">
        <v>72.3226499919204</v>
      </c>
      <c r="G42" s="115">
        <f t="shared" si="0"/>
        <v>0.1217814783643151</v>
      </c>
      <c r="H42" s="151">
        <f t="shared" si="1"/>
        <v>9.4972923146643637</v>
      </c>
      <c r="I42" s="151">
        <f t="shared" si="2"/>
        <v>1.7502674811925232</v>
      </c>
    </row>
    <row r="43" spans="1:9">
      <c r="A43" s="145" t="s">
        <v>226</v>
      </c>
      <c r="B43" s="147">
        <v>52.306036757822284</v>
      </c>
      <c r="C43" s="149">
        <v>56.347900292887047</v>
      </c>
      <c r="D43" s="149">
        <v>58.81557666708855</v>
      </c>
      <c r="E43" s="155">
        <v>59.656485142812535</v>
      </c>
      <c r="F43" s="155">
        <v>54.730578806846573</v>
      </c>
      <c r="G43" s="115">
        <f t="shared" si="0"/>
        <v>0.12445102540277581</v>
      </c>
      <c r="H43" s="151">
        <f t="shared" si="1"/>
        <v>6.509539909266266</v>
      </c>
      <c r="I43" s="151">
        <f t="shared" si="2"/>
        <v>2.4676763742015027</v>
      </c>
    </row>
    <row r="44" spans="1:9">
      <c r="A44" s="145" t="s">
        <v>227</v>
      </c>
      <c r="B44" s="147">
        <v>56.367081559796461</v>
      </c>
      <c r="C44" s="149">
        <v>60.832517568527038</v>
      </c>
      <c r="D44" s="149">
        <v>61.463446825365573</v>
      </c>
      <c r="E44" s="155">
        <v>63.570865158770019</v>
      </c>
      <c r="F44" s="155">
        <v>53.424724659532423</v>
      </c>
      <c r="G44" s="115">
        <f t="shared" si="0"/>
        <v>9.0413857246852192E-2</v>
      </c>
      <c r="H44" s="151">
        <f t="shared" si="1"/>
        <v>5.0963652655691121</v>
      </c>
      <c r="I44" s="151">
        <f t="shared" si="2"/>
        <v>0.63092925683853451</v>
      </c>
    </row>
    <row r="45" spans="1:9">
      <c r="A45" s="145" t="s">
        <v>228</v>
      </c>
      <c r="B45" s="147">
        <v>50.508263659677972</v>
      </c>
      <c r="C45" s="149">
        <v>54.143059392494507</v>
      </c>
      <c r="D45" s="149">
        <v>56.266428575651041</v>
      </c>
      <c r="E45" s="155">
        <v>57.183003345218509</v>
      </c>
      <c r="F45" s="155">
        <v>52.391270852142661</v>
      </c>
      <c r="G45" s="115">
        <f t="shared" si="0"/>
        <v>0.11400441232292763</v>
      </c>
      <c r="H45" s="151">
        <f t="shared" si="1"/>
        <v>5.7581649159730688</v>
      </c>
      <c r="I45" s="151">
        <f t="shared" si="2"/>
        <v>2.1233691831565338</v>
      </c>
    </row>
    <row r="46" spans="1:9">
      <c r="A46" s="145" t="s">
        <v>229</v>
      </c>
      <c r="B46" s="147">
        <v>59.74034556029136</v>
      </c>
      <c r="C46" s="149">
        <v>65.715799187655463</v>
      </c>
      <c r="D46" s="149">
        <v>67.942781699371167</v>
      </c>
      <c r="E46" s="155">
        <v>71.225719198488221</v>
      </c>
      <c r="F46" s="155">
        <v>58.348424892581434</v>
      </c>
      <c r="G46" s="115">
        <f t="shared" si="0"/>
        <v>0.13730145117426074</v>
      </c>
      <c r="H46" s="151">
        <f t="shared" si="1"/>
        <v>8.2024361390798077</v>
      </c>
      <c r="I46" s="151">
        <f t="shared" si="2"/>
        <v>2.226982511715704</v>
      </c>
    </row>
    <row r="47" spans="1:9">
      <c r="A47" s="145" t="s">
        <v>313</v>
      </c>
      <c r="B47" s="147">
        <v>52.817397566429584</v>
      </c>
      <c r="C47" s="149">
        <v>54.059788516680712</v>
      </c>
      <c r="D47" s="149">
        <v>57.002899638571961</v>
      </c>
      <c r="E47" s="155">
        <v>57.820232041973384</v>
      </c>
      <c r="F47" s="155">
        <v>52.491416404123378</v>
      </c>
      <c r="G47" s="115">
        <f t="shared" si="0"/>
        <v>7.9244761479930551E-2</v>
      </c>
      <c r="H47" s="151">
        <f t="shared" si="1"/>
        <v>4.185502072142377</v>
      </c>
      <c r="I47" s="151">
        <f t="shared" si="2"/>
        <v>2.9431111218912491</v>
      </c>
    </row>
    <row r="48" spans="1:9">
      <c r="A48" s="145" t="s">
        <v>230</v>
      </c>
      <c r="B48" s="147">
        <v>49.387892529370482</v>
      </c>
      <c r="C48" s="149">
        <v>51.296591818346108</v>
      </c>
      <c r="D48" s="149">
        <v>54.528505352099621</v>
      </c>
      <c r="E48" s="155">
        <v>54.654798053081088</v>
      </c>
      <c r="F48" s="155">
        <v>53.37504529289405</v>
      </c>
      <c r="G48" s="115">
        <f t="shared" si="0"/>
        <v>0.10408649892627163</v>
      </c>
      <c r="H48" s="151">
        <f t="shared" si="1"/>
        <v>5.140612822729139</v>
      </c>
      <c r="I48" s="151">
        <f t="shared" si="2"/>
        <v>3.231913533753513</v>
      </c>
    </row>
    <row r="49" spans="1:9">
      <c r="A49" s="145" t="s">
        <v>232</v>
      </c>
      <c r="B49" s="147">
        <v>56.620115279943256</v>
      </c>
      <c r="C49" s="149">
        <v>59.859761522598518</v>
      </c>
      <c r="D49" s="149">
        <v>63.143796150571099</v>
      </c>
      <c r="E49" s="155">
        <v>64.675704439304482</v>
      </c>
      <c r="F49" s="155">
        <v>59.096312957540704</v>
      </c>
      <c r="G49" s="115">
        <f t="shared" si="0"/>
        <v>0.11521843144213359</v>
      </c>
      <c r="H49" s="151">
        <f t="shared" si="1"/>
        <v>6.5236808706278424</v>
      </c>
      <c r="I49" s="151">
        <f t="shared" si="2"/>
        <v>3.2840346279725807</v>
      </c>
    </row>
    <row r="50" spans="1:9">
      <c r="A50" s="145" t="s">
        <v>233</v>
      </c>
      <c r="B50" s="147">
        <v>54.623316012053714</v>
      </c>
      <c r="C50" s="149">
        <v>57.883745786071032</v>
      </c>
      <c r="D50" s="149">
        <v>59.063886092962406</v>
      </c>
      <c r="E50" s="155">
        <v>60.122470946632063</v>
      </c>
      <c r="F50" s="155">
        <v>51.3175250582077</v>
      </c>
      <c r="G50" s="115">
        <f t="shared" si="0"/>
        <v>8.1294406951214621E-2</v>
      </c>
      <c r="H50" s="151">
        <f t="shared" si="1"/>
        <v>4.4405700809086923</v>
      </c>
      <c r="I50" s="151">
        <f t="shared" si="2"/>
        <v>1.1801403068913743</v>
      </c>
    </row>
    <row r="51" spans="1:9">
      <c r="A51" s="145" t="s">
        <v>234</v>
      </c>
      <c r="B51" s="147">
        <v>48.707563455647026</v>
      </c>
      <c r="C51" s="149">
        <v>52.617821751589162</v>
      </c>
      <c r="D51" s="149">
        <v>54.48230796870385</v>
      </c>
      <c r="E51" s="155">
        <v>55.091171640320333</v>
      </c>
      <c r="F51" s="155">
        <v>52.225588674083291</v>
      </c>
      <c r="G51" s="115">
        <f t="shared" si="0"/>
        <v>0.11855950294691481</v>
      </c>
      <c r="H51" s="151">
        <f t="shared" si="1"/>
        <v>5.7747445130568238</v>
      </c>
      <c r="I51" s="151">
        <f t="shared" si="2"/>
        <v>1.8644862171146883</v>
      </c>
    </row>
    <row r="52" spans="1:9">
      <c r="A52" s="145" t="s">
        <v>235</v>
      </c>
      <c r="B52" s="147">
        <v>49.646338812470326</v>
      </c>
      <c r="C52" s="149">
        <v>52.60778656320597</v>
      </c>
      <c r="D52" s="149">
        <v>54.940207757800941</v>
      </c>
      <c r="E52" s="155">
        <v>55.888659554730985</v>
      </c>
      <c r="F52" s="155">
        <v>50.592091053052727</v>
      </c>
      <c r="G52" s="115">
        <f t="shared" si="0"/>
        <v>0.10663160812979998</v>
      </c>
      <c r="H52" s="151">
        <f t="shared" si="1"/>
        <v>5.2938689453306154</v>
      </c>
      <c r="I52" s="151">
        <f t="shared" si="2"/>
        <v>2.3324211945949713</v>
      </c>
    </row>
    <row r="53" spans="1:9">
      <c r="A53" s="145" t="s">
        <v>236</v>
      </c>
      <c r="B53" s="147">
        <v>49.034578950395321</v>
      </c>
      <c r="C53" s="149">
        <v>52.739407880479483</v>
      </c>
      <c r="D53" s="149">
        <v>55.00725918654301</v>
      </c>
      <c r="E53" s="155">
        <v>56.716120928080038</v>
      </c>
      <c r="F53" s="155">
        <v>50.662836343806497</v>
      </c>
      <c r="G53" s="115">
        <f t="shared" si="0"/>
        <v>0.12180547613531688</v>
      </c>
      <c r="H53" s="151">
        <f t="shared" si="1"/>
        <v>5.9726802361476885</v>
      </c>
      <c r="I53" s="151">
        <f t="shared" si="2"/>
        <v>2.2678513060635268</v>
      </c>
    </row>
    <row r="54" spans="1:9">
      <c r="A54" s="145" t="s">
        <v>238</v>
      </c>
      <c r="B54" s="147">
        <v>61.847559024782456</v>
      </c>
      <c r="C54" s="149">
        <v>66.401309504616478</v>
      </c>
      <c r="D54" s="149">
        <v>68.672748258945774</v>
      </c>
      <c r="E54" s="155">
        <v>71.942586818938381</v>
      </c>
      <c r="F54" s="155">
        <v>55.119005364745725</v>
      </c>
      <c r="G54" s="115">
        <f t="shared" si="0"/>
        <v>0.1103550300413384</v>
      </c>
      <c r="H54" s="151">
        <f t="shared" si="1"/>
        <v>6.825189234163318</v>
      </c>
      <c r="I54" s="151">
        <f t="shared" si="2"/>
        <v>2.2714387543292958</v>
      </c>
    </row>
    <row r="55" spans="1:9">
      <c r="A55" s="145" t="s">
        <v>239</v>
      </c>
      <c r="B55" s="147">
        <v>60.443579859038501</v>
      </c>
      <c r="C55" s="149">
        <v>67.714621303917909</v>
      </c>
      <c r="D55" s="149">
        <v>68.233627751794145</v>
      </c>
      <c r="E55" s="155">
        <v>72.18168729098916</v>
      </c>
      <c r="F55" s="155">
        <v>56.131186144521045</v>
      </c>
      <c r="G55" s="115">
        <f t="shared" si="0"/>
        <v>0.12888131230683139</v>
      </c>
      <c r="H55" s="151">
        <f t="shared" si="1"/>
        <v>7.7900478927556449</v>
      </c>
      <c r="I55" s="151">
        <f t="shared" si="2"/>
        <v>0.51900644787623662</v>
      </c>
    </row>
    <row r="56" spans="1:9">
      <c r="A56" s="145" t="s">
        <v>240</v>
      </c>
      <c r="B56" s="147">
        <v>53.185107814343965</v>
      </c>
      <c r="C56" s="149">
        <v>57.192010967526748</v>
      </c>
      <c r="D56" s="149">
        <v>59.385952813076194</v>
      </c>
      <c r="E56" s="155">
        <v>61.001270427903215</v>
      </c>
      <c r="F56" s="155">
        <v>54.847063992272119</v>
      </c>
      <c r="G56" s="115">
        <f t="shared" si="0"/>
        <v>0.11658987362360612</v>
      </c>
      <c r="H56" s="151">
        <f t="shared" si="1"/>
        <v>6.2008449987322294</v>
      </c>
      <c r="I56" s="151">
        <f t="shared" si="2"/>
        <v>2.1939418455494462</v>
      </c>
    </row>
    <row r="57" spans="1:9">
      <c r="A57" s="145" t="s">
        <v>241</v>
      </c>
      <c r="B57" s="147">
        <v>55.426439253659055</v>
      </c>
      <c r="C57" s="149">
        <v>62.418107595300611</v>
      </c>
      <c r="D57" s="149">
        <v>63.762393103435059</v>
      </c>
      <c r="E57" s="155">
        <v>64.685400557940454</v>
      </c>
      <c r="F57" s="155">
        <v>55.21519709033717</v>
      </c>
      <c r="G57" s="115">
        <f t="shared" si="0"/>
        <v>0.15039670529125132</v>
      </c>
      <c r="H57" s="151">
        <f t="shared" si="1"/>
        <v>8.3359538497760042</v>
      </c>
      <c r="I57" s="151">
        <f t="shared" si="2"/>
        <v>1.3442855081344476</v>
      </c>
    </row>
    <row r="58" spans="1:9">
      <c r="A58" s="145" t="s">
        <v>242</v>
      </c>
      <c r="B58" s="147">
        <v>50.927956145830379</v>
      </c>
      <c r="C58" s="149">
        <v>53.057177009662318</v>
      </c>
      <c r="D58" s="149">
        <v>54.771098844625691</v>
      </c>
      <c r="E58" s="155">
        <v>57.211138712149896</v>
      </c>
      <c r="F58" s="155">
        <v>48.484448700638232</v>
      </c>
      <c r="G58" s="115">
        <f t="shared" si="0"/>
        <v>7.5462339148082244E-2</v>
      </c>
      <c r="H58" s="151">
        <f t="shared" si="1"/>
        <v>3.8431426987953117</v>
      </c>
      <c r="I58" s="151">
        <f t="shared" si="2"/>
        <v>1.7139218349633722</v>
      </c>
    </row>
    <row r="59" spans="1:9">
      <c r="A59" s="145" t="s">
        <v>243</v>
      </c>
      <c r="B59" s="147">
        <v>56.20080309028895</v>
      </c>
      <c r="C59" s="149">
        <v>60.706285720543818</v>
      </c>
      <c r="D59" s="149">
        <v>62.386174154701251</v>
      </c>
      <c r="E59" s="155">
        <v>64.386340915427326</v>
      </c>
      <c r="F59" s="155">
        <v>52.326501217401507</v>
      </c>
      <c r="G59" s="115">
        <f t="shared" si="0"/>
        <v>0.11005841063294493</v>
      </c>
      <c r="H59" s="151">
        <f t="shared" si="1"/>
        <v>6.1853710644123012</v>
      </c>
      <c r="I59" s="151">
        <f t="shared" si="2"/>
        <v>1.6798884341574336</v>
      </c>
    </row>
    <row r="60" spans="1:9">
      <c r="A60" s="145" t="s">
        <v>246</v>
      </c>
      <c r="B60" s="147">
        <v>61.344505159576784</v>
      </c>
      <c r="C60" s="149">
        <v>68.872784352965084</v>
      </c>
      <c r="D60" s="149">
        <v>70.413500056236956</v>
      </c>
      <c r="E60" s="155">
        <v>74.939976064340854</v>
      </c>
      <c r="F60" s="155">
        <v>59.516727720042773</v>
      </c>
      <c r="G60" s="115">
        <f t="shared" si="0"/>
        <v>0.1478371187944022</v>
      </c>
      <c r="H60" s="151">
        <f t="shared" si="1"/>
        <v>9.0689948966601719</v>
      </c>
      <c r="I60" s="151">
        <f t="shared" si="2"/>
        <v>1.5407157032718715</v>
      </c>
    </row>
    <row r="61" spans="1:9">
      <c r="A61" s="145" t="s">
        <v>247</v>
      </c>
      <c r="B61" s="147">
        <v>49.296097461012941</v>
      </c>
      <c r="C61" s="149">
        <v>54.76503775713914</v>
      </c>
      <c r="D61" s="149">
        <v>54.985046648213654</v>
      </c>
      <c r="E61" s="155">
        <v>56.426483840175521</v>
      </c>
      <c r="F61" s="155">
        <v>49.796050185277785</v>
      </c>
      <c r="G61" s="115">
        <f t="shared" si="0"/>
        <v>0.11540364207734621</v>
      </c>
      <c r="H61" s="151">
        <f t="shared" si="1"/>
        <v>5.6889491872007127</v>
      </c>
      <c r="I61" s="151">
        <f t="shared" si="2"/>
        <v>0.22000889107451371</v>
      </c>
    </row>
    <row r="62" spans="1:9">
      <c r="A62" s="145" t="s">
        <v>248</v>
      </c>
      <c r="B62" s="147">
        <v>52.04794044407199</v>
      </c>
      <c r="C62" s="149">
        <v>56.082519817761927</v>
      </c>
      <c r="D62" s="149">
        <v>58.200296637864312</v>
      </c>
      <c r="E62" s="155">
        <v>59.722683558701704</v>
      </c>
      <c r="F62" s="155">
        <v>53.659566706576527</v>
      </c>
      <c r="G62" s="115">
        <f t="shared" si="0"/>
        <v>0.1182055647409012</v>
      </c>
      <c r="H62" s="151">
        <f t="shared" si="1"/>
        <v>6.1523561937923219</v>
      </c>
      <c r="I62" s="151">
        <f t="shared" si="2"/>
        <v>2.1177768201023852</v>
      </c>
    </row>
    <row r="63" spans="1:9">
      <c r="A63" s="145" t="s">
        <v>249</v>
      </c>
      <c r="B63" s="147">
        <v>54.09378455662781</v>
      </c>
      <c r="C63" s="149">
        <v>59.062597793227773</v>
      </c>
      <c r="D63" s="149">
        <v>56.771156285014222</v>
      </c>
      <c r="E63" s="155">
        <v>59.14948433460458</v>
      </c>
      <c r="F63" s="155">
        <v>50.173894860754004</v>
      </c>
      <c r="G63" s="115">
        <f t="shared" si="0"/>
        <v>4.9494997444366612E-2</v>
      </c>
      <c r="H63" s="151">
        <f t="shared" si="1"/>
        <v>2.6773717283864116</v>
      </c>
      <c r="I63" s="151">
        <f t="shared" si="2"/>
        <v>-2.291441508213552</v>
      </c>
    </row>
    <row r="64" spans="1:9">
      <c r="A64" s="145" t="s">
        <v>244</v>
      </c>
      <c r="B64" s="147">
        <v>51.185534484790864</v>
      </c>
      <c r="C64" s="149">
        <v>54.870081774917892</v>
      </c>
      <c r="D64" s="149">
        <v>57.326416733702082</v>
      </c>
      <c r="E64" s="155">
        <v>57.933993695674459</v>
      </c>
      <c r="F64" s="155">
        <v>53.188013487329918</v>
      </c>
      <c r="G64" s="115">
        <f t="shared" si="0"/>
        <v>0.11997300234768289</v>
      </c>
      <c r="H64" s="151">
        <f t="shared" si="1"/>
        <v>6.1408822489112183</v>
      </c>
      <c r="I64" s="151">
        <f t="shared" si="2"/>
        <v>2.4563349587841898</v>
      </c>
    </row>
    <row r="65" spans="1:9">
      <c r="A65" s="145" t="s">
        <v>250</v>
      </c>
      <c r="B65" s="147">
        <v>50.72779286730519</v>
      </c>
      <c r="C65" s="149">
        <v>53.893158458787852</v>
      </c>
      <c r="D65" s="149">
        <v>56.967667394890086</v>
      </c>
      <c r="E65" s="155">
        <v>59.026891365139655</v>
      </c>
      <c r="F65" s="155">
        <v>51.090959576551676</v>
      </c>
      <c r="G65" s="115">
        <f t="shared" si="0"/>
        <v>0.12300701794590764</v>
      </c>
      <c r="H65" s="151">
        <f t="shared" si="1"/>
        <v>6.2398745275848952</v>
      </c>
      <c r="I65" s="151">
        <f t="shared" si="2"/>
        <v>3.0745089361022337</v>
      </c>
    </row>
    <row r="66" spans="1:9">
      <c r="A66" s="145" t="s">
        <v>251</v>
      </c>
      <c r="B66" s="147">
        <v>53.050343587166751</v>
      </c>
      <c r="C66" s="149">
        <v>53.62614197388109</v>
      </c>
      <c r="D66" s="149">
        <v>59.53067509880276</v>
      </c>
      <c r="E66" s="155">
        <v>59.611996796822972</v>
      </c>
      <c r="F66" s="155">
        <v>58.887793113843372</v>
      </c>
      <c r="G66" s="115">
        <f t="shared" si="0"/>
        <v>0.12215437400491497</v>
      </c>
      <c r="H66" s="151">
        <f t="shared" si="1"/>
        <v>6.4803315116360096</v>
      </c>
      <c r="I66" s="151">
        <f t="shared" si="2"/>
        <v>5.9045331249216702</v>
      </c>
    </row>
    <row r="67" spans="1:9">
      <c r="A67" s="145" t="s">
        <v>253</v>
      </c>
      <c r="B67" s="147">
        <v>53.783611791693311</v>
      </c>
      <c r="C67" s="149">
        <v>60.133119776020273</v>
      </c>
      <c r="D67" s="149">
        <v>59.441232295480091</v>
      </c>
      <c r="E67" s="155">
        <v>60.65538223294751</v>
      </c>
      <c r="F67" s="155">
        <v>52.158910837456212</v>
      </c>
      <c r="G67" s="115">
        <f t="shared" ref="G67:G83" si="3">(D67-B67)/B67</f>
        <v>0.10519227540350089</v>
      </c>
      <c r="H67" s="151">
        <f t="shared" ref="H67:H83" si="4">(D67-B67)</f>
        <v>5.6576205037867808</v>
      </c>
      <c r="I67" s="151">
        <f t="shared" ref="I67:I83" si="5">(D67-C67)</f>
        <v>-0.69188748054018134</v>
      </c>
    </row>
    <row r="68" spans="1:9">
      <c r="A68" s="145" t="s">
        <v>254</v>
      </c>
      <c r="B68" s="147">
        <v>74.087304873373469</v>
      </c>
      <c r="C68" s="149">
        <v>74.603454513322689</v>
      </c>
      <c r="D68" s="149">
        <v>76.222769047552404</v>
      </c>
      <c r="E68" s="155">
        <v>82.648032573277675</v>
      </c>
      <c r="F68" s="155">
        <v>54.541737818070523</v>
      </c>
      <c r="G68" s="115">
        <f t="shared" si="3"/>
        <v>2.8823617998100615E-2</v>
      </c>
      <c r="H68" s="151">
        <f t="shared" si="4"/>
        <v>2.1354641741789351</v>
      </c>
      <c r="I68" s="151">
        <f t="shared" si="5"/>
        <v>1.6193145342297157</v>
      </c>
    </row>
    <row r="69" spans="1:9">
      <c r="A69" s="145" t="s">
        <v>180</v>
      </c>
      <c r="B69" s="147">
        <v>54.206463264714792</v>
      </c>
      <c r="C69" s="149">
        <v>57.412084516496805</v>
      </c>
      <c r="D69" s="149">
        <v>59.802625000874009</v>
      </c>
      <c r="E69" s="155">
        <v>61.039393203578648</v>
      </c>
      <c r="F69" s="155">
        <v>53.540766687156875</v>
      </c>
      <c r="G69" s="115">
        <f t="shared" si="3"/>
        <v>0.10323790557651062</v>
      </c>
      <c r="H69" s="151">
        <f t="shared" si="4"/>
        <v>5.5961617361592175</v>
      </c>
      <c r="I69" s="151">
        <f t="shared" si="5"/>
        <v>2.3905404843772047</v>
      </c>
    </row>
    <row r="70" spans="1:9">
      <c r="A70" s="145" t="s">
        <v>190</v>
      </c>
      <c r="B70" s="147">
        <v>50.49300053966541</v>
      </c>
      <c r="C70" s="149">
        <v>54.672339687554192</v>
      </c>
      <c r="D70" s="149">
        <v>55.481612422616791</v>
      </c>
      <c r="E70" s="155">
        <v>55.999642551163411</v>
      </c>
      <c r="F70" s="155">
        <v>52.115256986947863</v>
      </c>
      <c r="G70" s="115">
        <f t="shared" si="3"/>
        <v>9.8798087450408412E-2</v>
      </c>
      <c r="H70" s="151">
        <f t="shared" si="4"/>
        <v>4.9886118829513819</v>
      </c>
      <c r="I70" s="151">
        <f t="shared" si="5"/>
        <v>0.80927273506259922</v>
      </c>
    </row>
    <row r="71" spans="1:9">
      <c r="A71" s="145" t="s">
        <v>218</v>
      </c>
      <c r="B71" s="147">
        <v>50.914800844447555</v>
      </c>
      <c r="C71" s="149">
        <v>56.182879080007524</v>
      </c>
      <c r="D71" s="149">
        <v>58.057057169706603</v>
      </c>
      <c r="E71" s="155">
        <v>61.510694871909543</v>
      </c>
      <c r="F71" s="155">
        <v>49.612683990430178</v>
      </c>
      <c r="G71" s="115">
        <f t="shared" si="3"/>
        <v>0.14027858710632543</v>
      </c>
      <c r="H71" s="151">
        <f t="shared" si="4"/>
        <v>7.1422563252590479</v>
      </c>
      <c r="I71" s="151">
        <f t="shared" si="5"/>
        <v>1.874178089699079</v>
      </c>
    </row>
    <row r="72" spans="1:9">
      <c r="A72" s="145" t="s">
        <v>223</v>
      </c>
      <c r="B72" s="147">
        <v>63.542010057437025</v>
      </c>
      <c r="C72" s="149">
        <v>70.451262978804948</v>
      </c>
      <c r="D72" s="149">
        <v>70.933837191130252</v>
      </c>
      <c r="E72" s="155">
        <v>73.831847005613866</v>
      </c>
      <c r="F72" s="155">
        <v>55.545030577374796</v>
      </c>
      <c r="G72" s="115">
        <f t="shared" si="3"/>
        <v>0.11632976556787535</v>
      </c>
      <c r="H72" s="151">
        <f t="shared" si="4"/>
        <v>7.3918271336932264</v>
      </c>
      <c r="I72" s="151">
        <f t="shared" si="5"/>
        <v>0.48257421232530362</v>
      </c>
    </row>
    <row r="73" spans="1:9">
      <c r="A73" s="145" t="s">
        <v>189</v>
      </c>
      <c r="B73" s="147">
        <v>59.27162047919775</v>
      </c>
      <c r="C73" s="149">
        <v>55.654989795697723</v>
      </c>
      <c r="D73" s="149">
        <v>65.661551585200385</v>
      </c>
      <c r="E73" s="155">
        <v>67.326868427099001</v>
      </c>
      <c r="F73" s="155">
        <v>56.104560043952233</v>
      </c>
      <c r="G73" s="115">
        <f t="shared" si="3"/>
        <v>0.10780759922440919</v>
      </c>
      <c r="H73" s="151">
        <f t="shared" si="4"/>
        <v>6.3899311060026349</v>
      </c>
      <c r="I73" s="151">
        <f t="shared" si="5"/>
        <v>10.006561789502662</v>
      </c>
    </row>
    <row r="74" spans="1:9">
      <c r="A74" s="145" t="s">
        <v>245</v>
      </c>
      <c r="B74" s="147">
        <v>49.640502452940474</v>
      </c>
      <c r="C74" s="149">
        <v>52.623514467706563</v>
      </c>
      <c r="D74" s="149">
        <v>54.966682634797642</v>
      </c>
      <c r="E74" s="155">
        <v>54.808093110169821</v>
      </c>
      <c r="F74" s="155">
        <v>57.385974499089251</v>
      </c>
      <c r="G74" s="115">
        <f t="shared" si="3"/>
        <v>0.10729504978130354</v>
      </c>
      <c r="H74" s="151">
        <f t="shared" si="4"/>
        <v>5.3261801818571683</v>
      </c>
      <c r="I74" s="151">
        <f t="shared" si="5"/>
        <v>2.3431681670910791</v>
      </c>
    </row>
    <row r="75" spans="1:9">
      <c r="A75" s="145" t="s">
        <v>188</v>
      </c>
      <c r="B75" s="147">
        <v>50.675939658249213</v>
      </c>
      <c r="C75" s="149">
        <v>53.912972122745465</v>
      </c>
      <c r="D75" s="149">
        <v>55.381196393353498</v>
      </c>
      <c r="E75" s="155">
        <v>57.961472968921754</v>
      </c>
      <c r="F75" s="155">
        <v>48.631076742897179</v>
      </c>
      <c r="G75" s="115">
        <f t="shared" si="3"/>
        <v>9.2849915893732163E-2</v>
      </c>
      <c r="H75" s="151">
        <f t="shared" si="4"/>
        <v>4.7052567351042853</v>
      </c>
      <c r="I75" s="151">
        <f t="shared" si="5"/>
        <v>1.4682242706080331</v>
      </c>
    </row>
    <row r="76" spans="1:9">
      <c r="A76" s="145" t="s">
        <v>184</v>
      </c>
      <c r="B76" s="147">
        <v>54.180072988213468</v>
      </c>
      <c r="C76" s="149">
        <v>54.133894012519711</v>
      </c>
      <c r="D76" s="149">
        <v>57.220776501821874</v>
      </c>
      <c r="E76" s="155">
        <v>57.719575526133575</v>
      </c>
      <c r="F76" s="155">
        <v>54.41231023687164</v>
      </c>
      <c r="G76" s="115">
        <f t="shared" si="3"/>
        <v>5.6122174554284782E-2</v>
      </c>
      <c r="H76" s="151">
        <f t="shared" si="4"/>
        <v>3.0407035136084062</v>
      </c>
      <c r="I76" s="151">
        <f t="shared" si="5"/>
        <v>3.0868824893021625</v>
      </c>
    </row>
    <row r="77" spans="1:9">
      <c r="A77" s="145" t="s">
        <v>212</v>
      </c>
      <c r="B77" s="147">
        <v>49.507400019661503</v>
      </c>
      <c r="C77" s="149">
        <v>54.849115385794342</v>
      </c>
      <c r="D77" s="149">
        <v>56.041773270824642</v>
      </c>
      <c r="E77" s="155">
        <v>56.591422367373283</v>
      </c>
      <c r="F77" s="155">
        <v>53.326795120598838</v>
      </c>
      <c r="G77" s="115">
        <f t="shared" si="3"/>
        <v>0.13198780886429221</v>
      </c>
      <c r="H77" s="151">
        <f t="shared" si="4"/>
        <v>6.5343732511631387</v>
      </c>
      <c r="I77" s="151">
        <f t="shared" si="5"/>
        <v>1.1926578850303002</v>
      </c>
    </row>
    <row r="78" spans="1:9">
      <c r="A78" s="145" t="s">
        <v>252</v>
      </c>
      <c r="B78" s="147">
        <v>56.548613132984428</v>
      </c>
      <c r="C78" s="149">
        <v>63.355055890394944</v>
      </c>
      <c r="D78" s="149">
        <v>63.874072756170754</v>
      </c>
      <c r="E78" s="155">
        <v>66.125406205214105</v>
      </c>
      <c r="F78" s="155">
        <v>56.533863817057231</v>
      </c>
      <c r="G78" s="115">
        <f t="shared" si="3"/>
        <v>0.12954269286780146</v>
      </c>
      <c r="H78" s="151">
        <f t="shared" si="4"/>
        <v>7.325459623186326</v>
      </c>
      <c r="I78" s="151">
        <f t="shared" si="5"/>
        <v>0.51901686577581074</v>
      </c>
    </row>
    <row r="79" spans="1:9">
      <c r="A79" s="145" t="s">
        <v>217</v>
      </c>
      <c r="B79" s="147">
        <v>63.021105908311597</v>
      </c>
      <c r="C79" s="149">
        <v>70.008866364363826</v>
      </c>
      <c r="D79" s="149">
        <v>68.488441133594478</v>
      </c>
      <c r="E79" s="155">
        <v>73.756773372693289</v>
      </c>
      <c r="F79" s="155">
        <v>50.959054591089732</v>
      </c>
      <c r="G79" s="115">
        <f t="shared" si="3"/>
        <v>8.6754034961513044E-2</v>
      </c>
      <c r="H79" s="151">
        <f t="shared" si="4"/>
        <v>5.4673352252828806</v>
      </c>
      <c r="I79" s="151">
        <f t="shared" si="5"/>
        <v>-1.520425230769348</v>
      </c>
    </row>
    <row r="80" spans="1:9">
      <c r="A80" s="145" t="s">
        <v>222</v>
      </c>
      <c r="B80" s="147">
        <v>46.777706189781597</v>
      </c>
      <c r="C80" s="149">
        <v>51.026450013875731</v>
      </c>
      <c r="D80" s="149">
        <v>52.148807767038051</v>
      </c>
      <c r="E80" s="155">
        <v>52.228934431650345</v>
      </c>
      <c r="F80" s="155">
        <v>51.738088063580548</v>
      </c>
      <c r="G80" s="115">
        <f t="shared" si="3"/>
        <v>0.11482182464153724</v>
      </c>
      <c r="H80" s="151">
        <f t="shared" si="4"/>
        <v>5.3711015772564537</v>
      </c>
      <c r="I80" s="151">
        <f t="shared" si="5"/>
        <v>1.1223577531623192</v>
      </c>
    </row>
    <row r="81" spans="1:9">
      <c r="A81" s="145" t="s">
        <v>237</v>
      </c>
      <c r="B81" s="147">
        <v>51.784419615496731</v>
      </c>
      <c r="C81" s="149">
        <v>55.216393547229259</v>
      </c>
      <c r="D81" s="149">
        <v>59.289434242016455</v>
      </c>
      <c r="E81" s="155">
        <v>61.004311261459939</v>
      </c>
      <c r="F81" s="155">
        <v>51.557559992542551</v>
      </c>
      <c r="G81" s="115">
        <f t="shared" si="3"/>
        <v>0.14492804365183642</v>
      </c>
      <c r="H81" s="151">
        <f t="shared" si="4"/>
        <v>7.5050146265197242</v>
      </c>
      <c r="I81" s="151">
        <f t="shared" si="5"/>
        <v>4.0730406947871955</v>
      </c>
    </row>
    <row r="82" spans="1:9" ht="15" thickBot="1">
      <c r="A82" s="145" t="s">
        <v>201</v>
      </c>
      <c r="B82" s="147">
        <v>52.170769828025186</v>
      </c>
      <c r="C82" s="149">
        <v>55.945094104826595</v>
      </c>
      <c r="D82" s="149">
        <v>59.636825777787763</v>
      </c>
      <c r="E82" s="155">
        <v>62.278771446458329</v>
      </c>
      <c r="F82" s="155">
        <v>53.252985722246073</v>
      </c>
      <c r="G82" s="115">
        <f t="shared" si="3"/>
        <v>0.14310802724156751</v>
      </c>
      <c r="H82" s="151">
        <f t="shared" si="4"/>
        <v>7.4660559497625769</v>
      </c>
      <c r="I82" s="151">
        <f t="shared" si="5"/>
        <v>3.6917316729611684</v>
      </c>
    </row>
    <row r="83" spans="1:9" ht="15" thickBot="1">
      <c r="A83" s="152" t="s">
        <v>174</v>
      </c>
      <c r="B83" s="153">
        <v>59.015228260964967</v>
      </c>
      <c r="C83" s="142">
        <v>66.772648842367445</v>
      </c>
      <c r="D83" s="142">
        <v>69.164359185022761</v>
      </c>
      <c r="E83" s="156">
        <v>70.539876162059272</v>
      </c>
      <c r="F83" s="156">
        <v>65.337710809214983</v>
      </c>
      <c r="G83" s="117">
        <f t="shared" si="3"/>
        <v>0.17197478046138193</v>
      </c>
      <c r="H83" s="154">
        <f t="shared" si="4"/>
        <v>10.149130924057793</v>
      </c>
      <c r="I83" s="154">
        <f t="shared" si="5"/>
        <v>2.3917103426553155</v>
      </c>
    </row>
    <row r="84" spans="1:9">
      <c r="B84" s="134"/>
      <c r="C84" s="132"/>
      <c r="D84" s="132"/>
      <c r="E84" s="132"/>
      <c r="F84" s="13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16</vt:i4>
      </vt:variant>
    </vt:vector>
  </HeadingPairs>
  <TitlesOfParts>
    <vt:vector size="16" baseType="lpstr">
      <vt:lpstr>Endeksler</vt:lpstr>
      <vt:lpstr>4a_Sektör</vt:lpstr>
      <vt:lpstr>4a_İmalat_Sektör</vt:lpstr>
      <vt:lpstr>4a_İşyeri_Sektör</vt:lpstr>
      <vt:lpstr>4a_İl</vt:lpstr>
      <vt:lpstr>4b_Esnaf_İl</vt:lpstr>
      <vt:lpstr>4b_Tarım_İl</vt:lpstr>
      <vt:lpstr>4c_Kamu_İl </vt:lpstr>
      <vt:lpstr>4a_İşyeri_İl</vt:lpstr>
      <vt:lpstr>4a_Kadın_Sektör</vt:lpstr>
      <vt:lpstr>4a_Kadın_İmalat_Sektör</vt:lpstr>
      <vt:lpstr>4a_Kadın_İl</vt:lpstr>
      <vt:lpstr>İşsizlikSigortası_Başvuru</vt:lpstr>
      <vt:lpstr>İşsizlikSigortası_Ödeme</vt:lpstr>
      <vt:lpstr>Ortalama_Günlük_Kazanç_Sektör</vt:lpstr>
      <vt:lpstr>Ortalama_Günlük_Kazanç_İl</vt:lpstr>
    </vt:vector>
  </TitlesOfParts>
  <Company>TOSHIBA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tepav</dc:creator>
  <cp:lastModifiedBy>Merve</cp:lastModifiedBy>
  <dcterms:created xsi:type="dcterms:W3CDTF">2011-08-11T09:01:00Z</dcterms:created>
  <dcterms:modified xsi:type="dcterms:W3CDTF">2015-11-04T13:56:03Z</dcterms:modified>
</cp:coreProperties>
</file>